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deb/Desktop/_Solved assignments/"/>
    </mc:Choice>
  </mc:AlternateContent>
  <xr:revisionPtr revIDLastSave="0" documentId="13_ncr:1_{ADD55A9B-0461-7E45-9B48-1F6AF6F37E11}" xr6:coauthVersionLast="47" xr6:coauthVersionMax="47" xr10:uidLastSave="{00000000-0000-0000-0000-000000000000}"/>
  <bookViews>
    <workbookView xWindow="380" yWindow="880" windowWidth="24780" windowHeight="22260" activeTab="3" xr2:uid="{00000000-000D-0000-FFFF-FFFF00000000}"/>
  </bookViews>
  <sheets>
    <sheet name="Theater Outcomes by Launch Date" sheetId="12" r:id="rId1"/>
    <sheet name="Kickstarter" sheetId="1" r:id="rId2"/>
    <sheet name="Outcomes Based on Goals chart" sheetId="15" r:id="rId3"/>
    <sheet name="Outcomes Based on Goals" sheetId="14" r:id="rId4"/>
    <sheet name="Category Statistics" sheetId="3" r:id="rId5"/>
    <sheet name="Subcategory Statistics" sheetId="4" r:id="rId6"/>
    <sheet name=" Line markers chart" sheetId="6" r:id="rId7"/>
    <sheet name="Endinburgh Research" sheetId="2" r:id="rId8"/>
    <sheet name="Descriptive Statistics" sheetId="7" r:id="rId9"/>
    <sheet name="Box and Whiskers" sheetId="10" r:id="rId10"/>
  </sheets>
  <externalReferences>
    <externalReference r:id="rId11"/>
  </externalReferences>
  <definedNames>
    <definedName name="_xlnm._FilterDatabase" localSheetId="1" hidden="1">Kickstarter!$A$1:$U$4117</definedName>
    <definedName name="_xlchart.v1.0" hidden="1">Kickstarter!$D$1</definedName>
    <definedName name="_xlchart.v1.1" hidden="1">Kickstarter!$D$2:$D$4119</definedName>
    <definedName name="_xlchart.v1.2" hidden="1">Kickstarter!$E$1</definedName>
    <definedName name="_xlchart.v1.3" hidden="1">Kickstarter!$E$2:$E$4119</definedName>
  </definedNames>
  <calcPr calcId="191029"/>
  <pivotCaches>
    <pivotCache cacheId="0" r:id="rId12"/>
    <pivotCache cacheId="1" r:id="rId13"/>
    <pivotCache cacheId="9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2" i="14" l="1"/>
  <c r="D11" i="14"/>
  <c r="D10" i="14"/>
  <c r="D9" i="14"/>
  <c r="D8" i="14"/>
  <c r="D7" i="14"/>
  <c r="D6" i="14"/>
  <c r="D5" i="14"/>
  <c r="D4" i="14"/>
  <c r="D3" i="14"/>
  <c r="D2" i="14"/>
  <c r="C12" i="14"/>
  <c r="C11" i="14"/>
  <c r="C10" i="14"/>
  <c r="C9" i="14"/>
  <c r="C8" i="14"/>
  <c r="C7" i="14"/>
  <c r="C6" i="14"/>
  <c r="C5" i="14"/>
  <c r="C4" i="14"/>
  <c r="C3" i="14"/>
  <c r="B3" i="14"/>
  <c r="E3" i="14" s="1"/>
  <c r="C2" i="14"/>
  <c r="B2" i="14"/>
  <c r="B12" i="14"/>
  <c r="E12" i="14" s="1"/>
  <c r="B11" i="14"/>
  <c r="E11" i="14" s="1"/>
  <c r="B10" i="14"/>
  <c r="B9" i="14"/>
  <c r="E9" i="14" s="1"/>
  <c r="G9" i="14" s="1"/>
  <c r="B8" i="14"/>
  <c r="B7" i="14"/>
  <c r="B6" i="14"/>
  <c r="B5" i="14"/>
  <c r="B4" i="14"/>
  <c r="S2" i="1"/>
  <c r="U2" i="1" s="1"/>
  <c r="C13" i="7"/>
  <c r="B13" i="7"/>
  <c r="C12" i="7"/>
  <c r="C14" i="7" s="1"/>
  <c r="B12" i="7"/>
  <c r="C11" i="7"/>
  <c r="B11" i="7"/>
  <c r="C10" i="7"/>
  <c r="B10" i="7"/>
  <c r="C9" i="7"/>
  <c r="B9" i="7"/>
  <c r="C6" i="7"/>
  <c r="B6" i="7"/>
  <c r="C5" i="7"/>
  <c r="B5" i="7"/>
  <c r="C4" i="7"/>
  <c r="B4" i="7"/>
  <c r="C3" i="7"/>
  <c r="B3" i="7"/>
  <c r="C2" i="7"/>
  <c r="B2" i="7"/>
  <c r="E5" i="14" l="1"/>
  <c r="F5" i="14" s="1"/>
  <c r="E2" i="14"/>
  <c r="F2" i="14" s="1"/>
  <c r="H5" i="14"/>
  <c r="E4" i="14"/>
  <c r="G11" i="14"/>
  <c r="G4" i="14"/>
  <c r="G12" i="14"/>
  <c r="H3" i="14"/>
  <c r="H11" i="14"/>
  <c r="G2" i="14"/>
  <c r="G3" i="14"/>
  <c r="G5" i="14"/>
  <c r="H4" i="14"/>
  <c r="H12" i="14"/>
  <c r="F12" i="14"/>
  <c r="E10" i="14"/>
  <c r="H10" i="14" s="1"/>
  <c r="F11" i="14"/>
  <c r="E8" i="14"/>
  <c r="H8" i="14" s="1"/>
  <c r="E7" i="14"/>
  <c r="G7" i="14" s="1"/>
  <c r="E6" i="14"/>
  <c r="G6" i="14" s="1"/>
  <c r="F4" i="14"/>
  <c r="F3" i="14"/>
  <c r="H9" i="14"/>
  <c r="F9" i="14"/>
  <c r="H2" i="14"/>
  <c r="B7" i="7"/>
  <c r="C7" i="7"/>
  <c r="B14" i="7"/>
  <c r="F3" i="2"/>
  <c r="F4" i="2"/>
  <c r="F5" i="2"/>
  <c r="F6" i="2"/>
  <c r="F2" i="2"/>
  <c r="C2" i="2"/>
  <c r="C3" i="2"/>
  <c r="D3" i="2"/>
  <c r="D4" i="2"/>
  <c r="D5" i="2"/>
  <c r="D6" i="2"/>
  <c r="D2" i="2"/>
  <c r="C4" i="2"/>
  <c r="C5" i="2"/>
  <c r="C6" i="2"/>
  <c r="B6" i="2"/>
  <c r="B4" i="2"/>
  <c r="B3" i="2"/>
  <c r="B5" i="2"/>
  <c r="B2" i="2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527" i="1"/>
  <c r="O364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619" i="1"/>
  <c r="O1351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1897" i="1"/>
  <c r="O254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2786" i="1"/>
  <c r="O788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745" i="1"/>
  <c r="O13" i="1"/>
  <c r="O2100" i="1"/>
  <c r="O847" i="1"/>
  <c r="O1323" i="1"/>
  <c r="O3215" i="1"/>
  <c r="O293" i="1"/>
  <c r="O3386" i="1"/>
  <c r="O2498" i="1"/>
  <c r="O2824" i="1"/>
  <c r="O3334" i="1"/>
  <c r="O47" i="1"/>
  <c r="O26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460" i="1"/>
  <c r="O2275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3775" i="1"/>
  <c r="O113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3333" i="1"/>
  <c r="O731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3115" i="1"/>
  <c r="O923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33" i="1"/>
  <c r="O2528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795" i="1"/>
  <c r="O3684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3587" i="1"/>
  <c r="O1302" i="1"/>
  <c r="O1505" i="1"/>
  <c r="O3159" i="1"/>
  <c r="O77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519" i="1"/>
  <c r="O3051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4108" i="1"/>
  <c r="O3673" i="1"/>
  <c r="O3384" i="1"/>
  <c r="O3153" i="1"/>
  <c r="O272" i="1"/>
  <c r="O3017" i="1"/>
  <c r="O3389" i="1"/>
  <c r="O10" i="1"/>
  <c r="O103" i="1"/>
  <c r="O1681" i="1"/>
  <c r="O833" i="1"/>
  <c r="O651" i="1"/>
  <c r="O3301" i="1"/>
  <c r="O3169" i="1"/>
  <c r="O3562" i="1"/>
  <c r="O2602" i="1"/>
  <c r="O2167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3606" i="1"/>
  <c r="O2117" i="1"/>
  <c r="O3682" i="1"/>
  <c r="O1884" i="1"/>
  <c r="O1823" i="1"/>
  <c r="O1476" i="1"/>
  <c r="O3528" i="1"/>
  <c r="O2808" i="1"/>
  <c r="O2478" i="1"/>
  <c r="O380" i="1"/>
  <c r="O3343" i="1"/>
  <c r="O3324" i="1"/>
  <c r="O1360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934" i="1"/>
  <c r="O2446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1181" i="1"/>
  <c r="O898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416" i="1"/>
  <c r="O3170" i="1"/>
  <c r="O1312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2804" i="1"/>
  <c r="O1392" i="1"/>
  <c r="O3286" i="1"/>
  <c r="O3674" i="1"/>
  <c r="O4069" i="1"/>
  <c r="O3508" i="1"/>
  <c r="O83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882" i="1"/>
  <c r="O2628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3141" i="1"/>
  <c r="O866" i="1"/>
  <c r="O2936" i="1"/>
  <c r="O1201" i="1"/>
  <c r="O1675" i="1"/>
  <c r="O3505" i="1"/>
  <c r="O2942" i="1"/>
  <c r="O822" i="1"/>
  <c r="O1903" i="1"/>
  <c r="O3617" i="1"/>
  <c r="O3166" i="1"/>
  <c r="O2831" i="1"/>
  <c r="O2277" i="1"/>
  <c r="O3825" i="1"/>
  <c r="O3249" i="1"/>
  <c r="O1216" i="1"/>
  <c r="O3330" i="1"/>
  <c r="O2368" i="1"/>
  <c r="O1930" i="1"/>
  <c r="O3308" i="1"/>
  <c r="O3552" i="1"/>
  <c r="O2477" i="1"/>
  <c r="O3656" i="1"/>
  <c r="O89" i="1"/>
  <c r="O853" i="1"/>
  <c r="O3201" i="1"/>
  <c r="O844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563" i="1"/>
  <c r="O3270" i="1"/>
  <c r="O3605" i="1"/>
  <c r="O1349" i="1"/>
  <c r="O3489" i="1"/>
  <c r="O988" i="1"/>
  <c r="O3209" i="1"/>
  <c r="O760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4042" i="1"/>
  <c r="O1304" i="1"/>
  <c r="O2097" i="1"/>
  <c r="O2468" i="1"/>
  <c r="O3289" i="1"/>
  <c r="O3518" i="1"/>
  <c r="O3546" i="1"/>
  <c r="O3776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4107" i="1"/>
  <c r="O3174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2466" i="1"/>
  <c r="O785" i="1"/>
  <c r="O3659" i="1"/>
  <c r="O3558" i="1"/>
  <c r="O3357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550" i="1"/>
  <c r="O3482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647" i="1"/>
  <c r="O2536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2487" i="1"/>
  <c r="O385" i="1"/>
  <c r="O3537" i="1"/>
  <c r="O3282" i="1"/>
  <c r="O3467" i="1"/>
  <c r="O3878" i="1"/>
  <c r="O819" i="1"/>
  <c r="O1303" i="1"/>
  <c r="O3430" i="1"/>
  <c r="O2646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443" i="1"/>
  <c r="O1286" i="1"/>
  <c r="O1828" i="1"/>
  <c r="O3359" i="1"/>
  <c r="O3476" i="1"/>
  <c r="O3620" i="1"/>
  <c r="O1653" i="1"/>
  <c r="O2121" i="1"/>
  <c r="O3522" i="1"/>
  <c r="O3729" i="1"/>
  <c r="O3596" i="1"/>
  <c r="O1673" i="1"/>
  <c r="O1636" i="1"/>
  <c r="O3655" i="1"/>
  <c r="O2112" i="1"/>
  <c r="O2431" i="1"/>
  <c r="O750" i="1"/>
  <c r="O3375" i="1"/>
  <c r="O3777" i="1"/>
  <c r="O22" i="1"/>
  <c r="O535" i="1"/>
  <c r="O3161" i="1"/>
  <c r="O885" i="1"/>
  <c r="O3218" i="1"/>
  <c r="O1605" i="1"/>
  <c r="O43" i="1"/>
  <c r="O46" i="1"/>
  <c r="O2209" i="1"/>
  <c r="O2475" i="1"/>
  <c r="O2482" i="1"/>
  <c r="O3387" i="1"/>
  <c r="O3405" i="1"/>
  <c r="O3433" i="1"/>
  <c r="O3447" i="1"/>
  <c r="O3629" i="1"/>
  <c r="O3772" i="1"/>
  <c r="O1621" i="1"/>
  <c r="O2939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775" i="1"/>
  <c r="O1472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3198" i="1"/>
  <c r="O1641" i="1"/>
  <c r="O3692" i="1"/>
  <c r="O3818" i="1"/>
  <c r="O3856" i="1"/>
  <c r="O158" i="1"/>
  <c r="O1265" i="1"/>
  <c r="O3945" i="1"/>
  <c r="O968" i="1"/>
  <c r="O2605" i="1"/>
  <c r="O1680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3849" i="1"/>
  <c r="O1804" i="1"/>
  <c r="O1245" i="1"/>
  <c r="O3500" i="1"/>
  <c r="O3499" i="1"/>
  <c r="O652" i="1"/>
  <c r="O3316" i="1"/>
  <c r="O991" i="1"/>
  <c r="O1508" i="1"/>
  <c r="O3530" i="1"/>
  <c r="O3724" i="1"/>
  <c r="O37" i="1"/>
  <c r="O2084" i="1"/>
  <c r="O3253" i="1"/>
  <c r="O3487" i="1"/>
  <c r="O2669" i="1"/>
  <c r="O771" i="1"/>
  <c r="O2778" i="1"/>
  <c r="O1927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551" i="1"/>
  <c r="O2181" i="1"/>
  <c r="O2291" i="1"/>
  <c r="O3233" i="1"/>
  <c r="O2954" i="1"/>
  <c r="O3001" i="1"/>
  <c r="O740" i="1"/>
  <c r="O3332" i="1"/>
  <c r="O101" i="1"/>
  <c r="O3395" i="1"/>
  <c r="O1587" i="1"/>
  <c r="O3951" i="1"/>
  <c r="O1620" i="1"/>
  <c r="O1457" i="1"/>
  <c r="O930" i="1"/>
  <c r="O812" i="1"/>
  <c r="O3355" i="1"/>
  <c r="O202" i="1"/>
  <c r="O2383" i="1"/>
  <c r="O2703" i="1"/>
  <c r="O3545" i="1"/>
  <c r="O79" i="1"/>
  <c r="O3398" i="1"/>
  <c r="O531" i="1"/>
  <c r="O1356" i="1"/>
  <c r="O2292" i="1"/>
  <c r="O2005" i="1"/>
  <c r="O3390" i="1"/>
  <c r="O2326" i="1"/>
  <c r="O1372" i="1"/>
  <c r="O2089" i="1"/>
  <c r="O3120" i="1"/>
  <c r="O744" i="1"/>
  <c r="O3785" i="1"/>
  <c r="O942" i="1"/>
  <c r="O2281" i="1"/>
  <c r="O2095" i="1"/>
  <c r="O3392" i="1"/>
  <c r="O3760" i="1"/>
  <c r="O384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3503" i="1"/>
  <c r="O3660" i="1"/>
  <c r="O1379" i="1"/>
  <c r="O3078" i="1"/>
  <c r="O87" i="1"/>
  <c r="O3703" i="1"/>
  <c r="O2297" i="1"/>
  <c r="O1604" i="1"/>
  <c r="O2288" i="1"/>
  <c r="O2489" i="1"/>
  <c r="O3580" i="1"/>
  <c r="O3872" i="1"/>
  <c r="O3033" i="1"/>
  <c r="O3429" i="1"/>
  <c r="O3495" i="1"/>
  <c r="O3583" i="1"/>
  <c r="O3766" i="1"/>
  <c r="O857" i="1"/>
  <c r="O3229" i="1"/>
  <c r="O2158" i="1"/>
  <c r="O982" i="1"/>
  <c r="O83" i="1"/>
  <c r="O678" i="1"/>
  <c r="O2634" i="1"/>
  <c r="O1230" i="1"/>
  <c r="O198" i="1"/>
  <c r="O3904" i="1"/>
  <c r="O610" i="1"/>
  <c r="O3773" i="1"/>
  <c r="O1864" i="1"/>
  <c r="O268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79" i="1"/>
  <c r="O1886" i="1"/>
  <c r="O80" i="1"/>
  <c r="O2120" i="1"/>
  <c r="O2408" i="1"/>
  <c r="O848" i="1"/>
  <c r="O1355" i="1"/>
  <c r="O4079" i="1"/>
  <c r="O2661" i="1"/>
  <c r="O1325" i="1"/>
  <c r="O1743" i="1"/>
  <c r="O530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615" i="1"/>
  <c r="O3228" i="1"/>
  <c r="O3718" i="1"/>
  <c r="O635" i="1"/>
  <c r="O3401" i="1"/>
  <c r="O3879" i="1"/>
  <c r="O21" i="1"/>
  <c r="O3983" i="1"/>
  <c r="O1888" i="1"/>
  <c r="O3593" i="1"/>
  <c r="O2437" i="1"/>
  <c r="O3167" i="1"/>
  <c r="O2964" i="1"/>
  <c r="O3539" i="1"/>
  <c r="O2589" i="1"/>
  <c r="O1870" i="1"/>
  <c r="O3460" i="1"/>
  <c r="O1610" i="1"/>
  <c r="O418" i="1"/>
  <c r="O869" i="1"/>
  <c r="O859" i="1"/>
  <c r="O1644" i="1"/>
  <c r="O3668" i="1"/>
  <c r="O2784" i="1"/>
  <c r="O1901" i="1"/>
  <c r="O1298" i="1"/>
  <c r="O3345" i="1"/>
  <c r="O2789" i="1"/>
  <c r="O3720" i="1"/>
  <c r="O3106" i="1"/>
  <c r="O3598" i="1"/>
  <c r="O2469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2706" i="1"/>
  <c r="O3199" i="1"/>
  <c r="O1896" i="1"/>
  <c r="O2785" i="1"/>
  <c r="O2891" i="1"/>
  <c r="O3534" i="1"/>
  <c r="O2207" i="1"/>
  <c r="O1310" i="1"/>
  <c r="O1328" i="1"/>
  <c r="O2208" i="1"/>
  <c r="O1622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680" i="1"/>
  <c r="O3771" i="1"/>
  <c r="O2539" i="1"/>
  <c r="O3844" i="1"/>
  <c r="O2953" i="1"/>
  <c r="O1364" i="1"/>
  <c r="O3364" i="1"/>
  <c r="O3569" i="1"/>
  <c r="O3711" i="1"/>
  <c r="O3448" i="1"/>
  <c r="O1266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713" i="1"/>
  <c r="O1640" i="1"/>
  <c r="O1835" i="1"/>
  <c r="O2758" i="1"/>
  <c r="O1885" i="1"/>
  <c r="O3370" i="1"/>
  <c r="O3686" i="1"/>
  <c r="O312" i="1"/>
  <c r="O3128" i="1"/>
  <c r="O871" i="1"/>
  <c r="O782" i="1"/>
  <c r="O813" i="1"/>
  <c r="O2106" i="1"/>
  <c r="O3374" i="1"/>
  <c r="O3561" i="1"/>
  <c r="O3670" i="1"/>
  <c r="O1208" i="1"/>
  <c r="O2472" i="1"/>
  <c r="O1833" i="1"/>
  <c r="O3678" i="1"/>
  <c r="O2389" i="1"/>
  <c r="O1087" i="1"/>
  <c r="O1672" i="1"/>
  <c r="O3800" i="1"/>
  <c r="O786" i="1"/>
  <c r="O3582" i="1"/>
  <c r="O1039" i="1"/>
  <c r="O1592" i="1"/>
  <c r="O1170" i="1"/>
  <c r="O3551" i="1"/>
  <c r="O2210" i="1"/>
  <c r="O1615" i="1"/>
  <c r="O2221" i="1"/>
  <c r="O1213" i="1"/>
  <c r="O3908" i="1"/>
  <c r="O3601" i="1"/>
  <c r="O2299" i="1"/>
  <c r="O3040" i="1"/>
  <c r="O3566" i="1"/>
  <c r="O1882" i="1"/>
  <c r="O2995" i="1"/>
  <c r="O1662" i="1"/>
  <c r="O2770" i="1"/>
  <c r="O1840" i="1"/>
  <c r="O2290" i="1"/>
  <c r="O2484" i="1"/>
  <c r="O1613" i="1"/>
  <c r="O2671" i="1"/>
  <c r="O1862" i="1"/>
  <c r="O3624" i="1"/>
  <c r="O3817" i="1"/>
  <c r="O2511" i="1"/>
  <c r="O3915" i="1"/>
  <c r="O392" i="1"/>
  <c r="O1847" i="1"/>
  <c r="O2174" i="1"/>
  <c r="O2823" i="1"/>
  <c r="O2930" i="1"/>
  <c r="O2990" i="1"/>
  <c r="O3187" i="1"/>
  <c r="O3506" i="1"/>
  <c r="O3514" i="1"/>
  <c r="O3810" i="1"/>
  <c r="O1796" i="1"/>
  <c r="O1780" i="1"/>
  <c r="O1340" i="1"/>
  <c r="O2636" i="1"/>
  <c r="O3882" i="1"/>
  <c r="O1842" i="1"/>
  <c r="O1169" i="1"/>
  <c r="O707" i="1"/>
  <c r="O2980" i="1"/>
  <c r="O2629" i="1"/>
  <c r="O3422" i="1"/>
  <c r="O2875" i="1"/>
  <c r="O3462" i="1"/>
  <c r="O2517" i="1"/>
  <c r="O3639" i="1"/>
  <c r="O2630" i="1"/>
  <c r="O2798" i="1"/>
  <c r="O2295" i="1"/>
  <c r="O3397" i="1"/>
  <c r="O1396" i="1"/>
  <c r="O1154" i="1"/>
  <c r="O814" i="1"/>
  <c r="O3095" i="1"/>
  <c r="O979" i="1"/>
  <c r="O3916" i="1"/>
  <c r="O1788" i="1"/>
  <c r="O3512" i="1"/>
  <c r="O666" i="1"/>
  <c r="O787" i="1"/>
  <c r="O75" i="1"/>
  <c r="O3838" i="1"/>
  <c r="O2193" i="1"/>
  <c r="O1773" i="1"/>
  <c r="O1492" i="1"/>
  <c r="O677" i="1"/>
  <c r="O2561" i="1"/>
  <c r="O3369" i="1"/>
  <c r="O1176" i="1"/>
  <c r="O1465" i="1"/>
  <c r="O2654" i="1"/>
  <c r="O1764" i="1"/>
  <c r="O3802" i="1"/>
  <c r="O960" i="1"/>
  <c r="O4057" i="1"/>
  <c r="O3619" i="1"/>
  <c r="O966" i="1"/>
  <c r="O1321" i="1"/>
  <c r="O3666" i="1"/>
  <c r="O1388" i="1"/>
  <c r="O3843" i="1"/>
  <c r="O3446" i="1"/>
  <c r="O1814" i="1"/>
  <c r="O958" i="1"/>
  <c r="O475" i="1"/>
  <c r="O2217" i="1"/>
  <c r="O1774" i="1"/>
  <c r="O1730" i="1"/>
  <c r="O2127" i="1"/>
  <c r="O3853" i="1"/>
  <c r="O1739" i="1"/>
  <c r="O600" i="1"/>
  <c r="O1071" i="1"/>
  <c r="O2839" i="1"/>
  <c r="O2085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3900" i="1"/>
  <c r="O745" i="1"/>
  <c r="O2224" i="1"/>
  <c r="O1825" i="1"/>
  <c r="O2302" i="1"/>
  <c r="O3329" i="1"/>
  <c r="O1439" i="1"/>
  <c r="O1949" i="1"/>
  <c r="O1435" i="1"/>
  <c r="O3741" i="1"/>
  <c r="O2748" i="1"/>
  <c r="O2454" i="1"/>
  <c r="O2686" i="1"/>
  <c r="O4097" i="1"/>
  <c r="O189" i="1"/>
  <c r="O1417" i="1"/>
  <c r="O3610" i="1"/>
  <c r="O27" i="1"/>
  <c r="O2488" i="1"/>
  <c r="O3093" i="1"/>
  <c r="O3098" i="1"/>
  <c r="O4058" i="1"/>
  <c r="O2933" i="1"/>
  <c r="O3493" i="1"/>
  <c r="O2387" i="1"/>
  <c r="O2558" i="1"/>
  <c r="O3396" i="1"/>
  <c r="O3651" i="1"/>
  <c r="O2819" i="1"/>
  <c r="O3579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2872" i="1"/>
  <c r="O887" i="1"/>
  <c r="O2494" i="1"/>
  <c r="O205" i="1"/>
  <c r="O3049" i="1"/>
  <c r="O4076" i="1"/>
  <c r="O1110" i="1"/>
  <c r="O2744" i="1"/>
  <c r="O876" i="1"/>
  <c r="O4096" i="1"/>
  <c r="O2797" i="1"/>
  <c r="O1391" i="1"/>
  <c r="O997" i="1"/>
  <c r="O2544" i="1"/>
  <c r="O183" i="1"/>
  <c r="O3025" i="1"/>
  <c r="O3297" i="1"/>
  <c r="O3541" i="1"/>
  <c r="O718" i="1"/>
  <c r="O4000" i="1"/>
  <c r="O2957" i="1"/>
  <c r="O3828" i="1"/>
  <c r="O3667" i="1"/>
  <c r="O3757" i="1"/>
  <c r="O964" i="1"/>
  <c r="O3296" i="1"/>
  <c r="O3456" i="1"/>
  <c r="O1502" i="1"/>
  <c r="O665" i="1"/>
  <c r="O784" i="1"/>
  <c r="O3463" i="1"/>
  <c r="O633" i="1"/>
  <c r="O670" i="1"/>
  <c r="O411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3930" i="1"/>
  <c r="O1779" i="1"/>
  <c r="O1725" i="1"/>
  <c r="O2879" i="1"/>
  <c r="O1578" i="1"/>
  <c r="O3867" i="1"/>
  <c r="O3347" i="1"/>
  <c r="O3415" i="1"/>
  <c r="O3075" i="1"/>
  <c r="O3133" i="1"/>
  <c r="O881" i="1"/>
  <c r="O4106" i="1"/>
  <c r="O3960" i="1"/>
  <c r="O3987" i="1"/>
  <c r="O1041" i="1"/>
  <c r="O166" i="1"/>
  <c r="O509" i="1"/>
  <c r="O868" i="1"/>
  <c r="O2473" i="1"/>
  <c r="O3138" i="1"/>
  <c r="O1915" i="1"/>
  <c r="O697" i="1"/>
  <c r="O3052" i="1"/>
  <c r="O72" i="1"/>
  <c r="O1692" i="1"/>
  <c r="O3589" i="1"/>
  <c r="O2172" i="1"/>
  <c r="O117" i="1"/>
  <c r="O3461" i="1"/>
  <c r="O3535" i="1"/>
  <c r="O11" i="1"/>
  <c r="O2069" i="1"/>
  <c r="O2002" i="1"/>
  <c r="O2898" i="1"/>
  <c r="O2907" i="1"/>
  <c r="O1020" i="1"/>
  <c r="O3733" i="1"/>
  <c r="O3978" i="1"/>
  <c r="O1929" i="1"/>
  <c r="O1374" i="1"/>
  <c r="O3411" i="1"/>
  <c r="O2076" i="1"/>
  <c r="O2917" i="1"/>
  <c r="O3087" i="1"/>
  <c r="O2098" i="1"/>
  <c r="O1296" i="1"/>
  <c r="O3406" i="1"/>
  <c r="O2146" i="1"/>
  <c r="O2492" i="1"/>
  <c r="O3702" i="1"/>
  <c r="O2955" i="1"/>
  <c r="O1289" i="1"/>
  <c r="O2817" i="1"/>
  <c r="O2144" i="1"/>
  <c r="O388" i="1"/>
  <c r="O1440" i="1"/>
  <c r="O52" i="1"/>
  <c r="O106" i="1"/>
  <c r="O377" i="1"/>
  <c r="O2267" i="1"/>
  <c r="O759" i="1"/>
  <c r="O3523" i="1"/>
  <c r="O3380" i="1"/>
  <c r="O1808" i="1"/>
  <c r="O605" i="1"/>
  <c r="O696" i="1"/>
  <c r="O3195" i="1"/>
  <c r="O306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2142" i="1"/>
  <c r="O1727" i="1"/>
  <c r="O171" i="1"/>
  <c r="O1898" i="1"/>
  <c r="O3311" i="1"/>
  <c r="O2283" i="1"/>
  <c r="O1809" i="1"/>
  <c r="O687" i="1"/>
  <c r="O1393" i="1"/>
  <c r="O2899" i="1"/>
  <c r="O3936" i="1"/>
  <c r="O2754" i="1"/>
  <c r="O1614" i="1"/>
  <c r="O3516" i="1"/>
  <c r="O2457" i="1"/>
  <c r="O3183" i="1"/>
  <c r="O820" i="1"/>
  <c r="O858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751" i="1"/>
  <c r="O3257" i="1"/>
  <c r="O3114" i="1"/>
  <c r="O911" i="1"/>
  <c r="O3896" i="1"/>
  <c r="O831" i="1"/>
  <c r="O1837" i="1"/>
  <c r="O3653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3790" i="1"/>
  <c r="O2894" i="1"/>
  <c r="O86" i="1"/>
  <c r="O141" i="1"/>
  <c r="O2924" i="1"/>
  <c r="O3002" i="1"/>
  <c r="O3394" i="1"/>
  <c r="O3574" i="1"/>
  <c r="O3581" i="1"/>
  <c r="O3652" i="1"/>
  <c r="O3763" i="1"/>
  <c r="O1834" i="1"/>
  <c r="O3998" i="1"/>
  <c r="O2641" i="1"/>
  <c r="O4064" i="1"/>
  <c r="O3988" i="1"/>
  <c r="O1709" i="1"/>
  <c r="O1327" i="1"/>
  <c r="O2838" i="1"/>
  <c r="O3407" i="1"/>
  <c r="O706" i="1"/>
  <c r="O3648" i="1"/>
  <c r="O950" i="1"/>
  <c r="O454" i="1"/>
  <c r="O2137" i="1"/>
  <c r="O3086" i="1"/>
  <c r="O3564" i="1"/>
  <c r="O994" i="1"/>
  <c r="O2873" i="1"/>
  <c r="O2390" i="1"/>
  <c r="O2163" i="1"/>
  <c r="O2411" i="1"/>
  <c r="O2416" i="1"/>
  <c r="O4048" i="1"/>
  <c r="O97" i="1"/>
  <c r="O78" i="1"/>
  <c r="O3607" i="1"/>
  <c r="O3809" i="1"/>
  <c r="O3931" i="1"/>
  <c r="O4003" i="1"/>
  <c r="O3871" i="1"/>
  <c r="O3061" i="1"/>
  <c r="O3982" i="1"/>
  <c r="O3327" i="1"/>
  <c r="O1421" i="1"/>
  <c r="O1496" i="1"/>
  <c r="O3899" i="1"/>
  <c r="O2807" i="1"/>
  <c r="O2919" i="1"/>
  <c r="O2385" i="1"/>
  <c r="O164" i="1"/>
  <c r="O821" i="1"/>
  <c r="O1910" i="1"/>
  <c r="O424" i="1"/>
  <c r="O4071" i="1"/>
  <c r="O3118" i="1"/>
  <c r="O2450" i="1"/>
  <c r="O3695" i="1"/>
  <c r="O3822" i="1"/>
  <c r="O3736" i="1"/>
  <c r="O597" i="1"/>
  <c r="O3803" i="1"/>
  <c r="O1126" i="1"/>
  <c r="O1104" i="1"/>
  <c r="O3957" i="1"/>
  <c r="O2219" i="1"/>
  <c r="O99" i="1"/>
  <c r="O2203" i="1"/>
  <c r="O3721" i="1"/>
  <c r="O1429" i="1"/>
  <c r="O2856" i="1"/>
  <c r="O2319" i="1"/>
  <c r="O433" i="1"/>
  <c r="O4034" i="1"/>
  <c r="O975" i="1"/>
  <c r="O1085" i="1"/>
  <c r="O3969" i="1"/>
  <c r="O24" i="1"/>
  <c r="O3706" i="1"/>
  <c r="O1331" i="1"/>
  <c r="O2152" i="1"/>
  <c r="O702" i="1"/>
  <c r="O1432" i="1"/>
  <c r="O137" i="1"/>
  <c r="O3801" i="1"/>
  <c r="O182" i="1"/>
  <c r="O236" i="1"/>
  <c r="O2481" i="1"/>
  <c r="O510" i="1"/>
  <c r="O781" i="1"/>
  <c r="O4098" i="1"/>
  <c r="O4032" i="1"/>
  <c r="O3496" i="1"/>
  <c r="O3940" i="1"/>
  <c r="O452" i="1"/>
  <c r="O2545" i="1"/>
  <c r="O4066" i="1"/>
  <c r="O3455" i="1"/>
  <c r="O1983" i="1"/>
  <c r="O3727" i="1"/>
  <c r="O1811" i="1"/>
  <c r="O2755" i="1"/>
  <c r="O203" i="1"/>
  <c r="O965" i="1"/>
  <c r="O3082" i="1"/>
  <c r="O374" i="1"/>
  <c r="O3132" i="1"/>
  <c r="O917" i="1"/>
  <c r="O1347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4083" i="1"/>
  <c r="O3425" i="1"/>
  <c r="O575" i="1"/>
  <c r="O191" i="1"/>
  <c r="O932" i="1"/>
  <c r="O624" i="1"/>
  <c r="O3477" i="1"/>
  <c r="O147" i="1"/>
  <c r="O3062" i="1"/>
  <c r="O2417" i="1"/>
  <c r="O506" i="1"/>
  <c r="O1778" i="1"/>
  <c r="O3072" i="1"/>
  <c r="O925" i="1"/>
  <c r="O926" i="1"/>
  <c r="O2378" i="1"/>
  <c r="O172" i="1"/>
  <c r="O170" i="1"/>
  <c r="O873" i="1"/>
  <c r="O1156" i="1"/>
  <c r="O1414" i="1"/>
  <c r="O3976" i="1"/>
  <c r="O3837" i="1"/>
  <c r="O2218" i="1"/>
  <c r="O2900" i="1"/>
  <c r="O3478" i="1"/>
  <c r="O2852" i="1"/>
  <c r="O2124" i="1"/>
  <c r="O2426" i="1"/>
  <c r="O829" i="1"/>
  <c r="O2742" i="1"/>
  <c r="O719" i="1"/>
  <c r="O884" i="1"/>
  <c r="O423" i="1"/>
  <c r="O590" i="1"/>
  <c r="O4040" i="1"/>
  <c r="O1851" i="1"/>
  <c r="O1925" i="1"/>
  <c r="O622" i="1"/>
  <c r="O2345" i="1"/>
  <c r="O3117" i="1"/>
  <c r="O3103" i="1"/>
  <c r="O2857" i="1"/>
  <c r="O4041" i="1"/>
  <c r="O850" i="1"/>
  <c r="O855" i="1"/>
  <c r="O1824" i="1"/>
  <c r="O2114" i="1"/>
  <c r="O2925" i="1"/>
  <c r="O685" i="1"/>
  <c r="O967" i="1"/>
  <c r="O3961" i="1"/>
  <c r="O1194" i="1"/>
  <c r="O945" i="1"/>
  <c r="O1548" i="1"/>
  <c r="O3294" i="1"/>
  <c r="O948" i="1"/>
  <c r="O4062" i="1"/>
  <c r="O3967" i="1"/>
  <c r="O2123" i="1"/>
  <c r="O2503" i="1"/>
  <c r="O1597" i="1"/>
  <c r="O976" i="1"/>
  <c r="O2959" i="1"/>
  <c r="O1695" i="1"/>
  <c r="O901" i="1"/>
  <c r="O3399" i="1"/>
  <c r="O200" i="1"/>
  <c r="O3101" i="1"/>
  <c r="O2581" i="1"/>
  <c r="O3373" i="1"/>
  <c r="O2682" i="1"/>
  <c r="O951" i="1"/>
  <c r="O2893" i="1"/>
  <c r="O3207" i="1"/>
  <c r="O2822" i="1"/>
  <c r="O2876" i="1"/>
  <c r="O2350" i="1"/>
  <c r="O1138" i="1"/>
  <c r="O3740" i="1"/>
  <c r="O3826" i="1"/>
  <c r="O1047" i="1"/>
  <c r="O2862" i="1"/>
  <c r="O2910" i="1"/>
  <c r="O199" i="1"/>
  <c r="O623" i="1"/>
  <c r="O693" i="1"/>
  <c r="O1920" i="1"/>
  <c r="O893" i="1"/>
  <c r="O3859" i="1"/>
  <c r="O3893" i="1"/>
  <c r="O2757" i="1"/>
  <c r="O96" i="1"/>
  <c r="O577" i="1"/>
  <c r="O3143" i="1"/>
  <c r="O1112" i="1"/>
  <c r="O1152" i="1"/>
  <c r="O2884" i="1"/>
  <c r="O3869" i="1"/>
  <c r="O3547" i="1"/>
  <c r="O508" i="1"/>
  <c r="O2573" i="1"/>
  <c r="O1010" i="1"/>
  <c r="O1042" i="1"/>
  <c r="O228" i="1"/>
  <c r="O4061" i="1"/>
  <c r="O594" i="1"/>
  <c r="O193" i="1"/>
  <c r="O4027" i="1"/>
  <c r="O241" i="1"/>
  <c r="O3205" i="1"/>
  <c r="O3338" i="1"/>
  <c r="O3444" i="1"/>
  <c r="O3662" i="1"/>
  <c r="O570" i="1"/>
  <c r="O1105" i="1"/>
  <c r="O1406" i="1"/>
  <c r="O1242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4046" i="1"/>
  <c r="O3832" i="1"/>
  <c r="O1575" i="1"/>
  <c r="O592" i="1"/>
  <c r="O1012" i="1"/>
  <c r="O1701" i="1"/>
  <c r="O3640" i="1"/>
  <c r="O4090" i="1"/>
  <c r="O491" i="1"/>
  <c r="O502" i="1"/>
  <c r="O4029" i="1"/>
  <c r="O3980" i="1"/>
  <c r="O1874" i="1"/>
  <c r="O1050" i="1"/>
  <c r="O993" i="1"/>
  <c r="O3971" i="1"/>
  <c r="O3974" i="1"/>
  <c r="O2516" i="1"/>
  <c r="O1237" i="1"/>
  <c r="O675" i="1"/>
  <c r="O519" i="1"/>
  <c r="O1580" i="1"/>
  <c r="O1596" i="1"/>
  <c r="O888" i="1"/>
  <c r="O85" i="1"/>
  <c r="O4093" i="1"/>
  <c r="O426" i="1"/>
  <c r="O3748" i="1"/>
  <c r="O2405" i="1"/>
  <c r="O2403" i="1"/>
  <c r="O4005" i="1"/>
  <c r="O3590" i="1"/>
  <c r="O1423" i="1"/>
  <c r="O4036" i="1"/>
  <c r="O558" i="1"/>
  <c r="O3069" i="1"/>
  <c r="O895" i="1"/>
  <c r="O181" i="1"/>
  <c r="O1365" i="1"/>
  <c r="O3417" i="1"/>
  <c r="O715" i="1"/>
  <c r="O907" i="1"/>
  <c r="O920" i="1"/>
  <c r="O897" i="1"/>
  <c r="O3948" i="1"/>
  <c r="O3431" i="1"/>
  <c r="O721" i="1"/>
  <c r="O129" i="1"/>
  <c r="O1064" i="1"/>
  <c r="O3848" i="1"/>
  <c r="O1157" i="1"/>
  <c r="O1770" i="1"/>
  <c r="O1145" i="1"/>
  <c r="O2886" i="1"/>
  <c r="O3912" i="1"/>
  <c r="O2374" i="1"/>
  <c r="O1441" i="1"/>
  <c r="O179" i="1"/>
  <c r="O2169" i="1"/>
  <c r="O3510" i="1"/>
  <c r="O1118" i="1"/>
  <c r="O1240" i="1"/>
  <c r="O2871" i="1"/>
  <c r="O769" i="1"/>
  <c r="O3070" i="1"/>
  <c r="O581" i="1"/>
  <c r="O3907" i="1"/>
  <c r="O864" i="1"/>
  <c r="O777" i="1"/>
  <c r="O3898" i="1"/>
  <c r="O3984" i="1"/>
  <c r="O1551" i="1"/>
  <c r="O4072" i="1"/>
  <c r="O1108" i="1"/>
  <c r="O3137" i="1"/>
  <c r="O927" i="1"/>
  <c r="O905" i="1"/>
  <c r="O664" i="1"/>
  <c r="O1763" i="1"/>
  <c r="O425" i="1"/>
  <c r="O3909" i="1"/>
  <c r="O2171" i="1"/>
  <c r="O125" i="1"/>
  <c r="O906" i="1"/>
  <c r="O2413" i="1"/>
  <c r="O1159" i="1"/>
  <c r="O3193" i="1"/>
  <c r="O3989" i="1"/>
  <c r="O1487" i="1"/>
  <c r="O513" i="1"/>
  <c r="O2777" i="1"/>
  <c r="O1718" i="1"/>
  <c r="O3739" i="1"/>
  <c r="O486" i="1"/>
  <c r="O2858" i="1"/>
  <c r="O2571" i="1"/>
  <c r="O1458" i="1"/>
  <c r="O2918" i="1"/>
  <c r="O572" i="1"/>
  <c r="O3071" i="1"/>
  <c r="O474" i="1"/>
  <c r="O153" i="1"/>
  <c r="O603" i="1"/>
  <c r="O1993" i="1"/>
  <c r="O2749" i="1"/>
  <c r="O467" i="1"/>
  <c r="O4104" i="1"/>
  <c r="O3973" i="1"/>
  <c r="O3911" i="1"/>
  <c r="O4065" i="1"/>
  <c r="O3902" i="1"/>
  <c r="O3922" i="1"/>
  <c r="O428" i="1"/>
  <c r="O2681" i="1"/>
  <c r="O1227" i="1"/>
  <c r="O607" i="1"/>
  <c r="O933" i="1"/>
  <c r="O3734" i="1"/>
  <c r="O4020" i="1"/>
  <c r="O224" i="1"/>
  <c r="O1069" i="1"/>
  <c r="O2887" i="1"/>
  <c r="O3190" i="1"/>
  <c r="O2923" i="1"/>
  <c r="O3122" i="1"/>
  <c r="O2140" i="1"/>
  <c r="O3090" i="1"/>
  <c r="O955" i="1"/>
  <c r="O3966" i="1"/>
  <c r="O1140" i="1"/>
  <c r="O1868" i="1"/>
  <c r="O3089" i="1"/>
  <c r="O4023" i="1"/>
  <c r="O3901" i="1"/>
  <c r="O892" i="1"/>
  <c r="O436" i="1"/>
  <c r="O1574" i="1"/>
  <c r="O2651" i="1"/>
  <c r="O2825" i="1"/>
  <c r="O555" i="1"/>
  <c r="O912" i="1"/>
  <c r="O3920" i="1"/>
  <c r="O2569" i="1"/>
  <c r="O935" i="1"/>
  <c r="O2364" i="1"/>
  <c r="O2325" i="1"/>
  <c r="O2978" i="1"/>
  <c r="O2153" i="1"/>
  <c r="O3891" i="1"/>
  <c r="O3791" i="1"/>
  <c r="O1235" i="1"/>
  <c r="O3124" i="1"/>
  <c r="O148" i="1"/>
  <c r="O2157" i="1"/>
  <c r="O2126" i="1"/>
  <c r="O595" i="1"/>
  <c r="O505" i="1"/>
  <c r="O882" i="1"/>
  <c r="O3200" i="1"/>
  <c r="O2751" i="1"/>
  <c r="O3981" i="1"/>
  <c r="O4049" i="1"/>
  <c r="O234" i="1"/>
  <c r="O1737" i="1"/>
  <c r="O4055" i="1"/>
  <c r="O1120" i="1"/>
  <c r="O2353" i="1"/>
  <c r="O2328" i="1"/>
  <c r="O1793" i="1"/>
  <c r="O1324" i="1"/>
  <c r="O573" i="1"/>
  <c r="O2650" i="1"/>
  <c r="O986" i="1"/>
  <c r="O970" i="1"/>
  <c r="O1382" i="1"/>
  <c r="O714" i="1"/>
  <c r="O1407" i="1"/>
  <c r="O3079" i="1"/>
  <c r="O4019" i="1"/>
  <c r="O1483" i="1"/>
  <c r="O2761" i="1"/>
  <c r="O2136" i="1"/>
  <c r="O1918" i="1"/>
  <c r="O3194" i="1"/>
  <c r="O863" i="1"/>
  <c r="O3949" i="1"/>
  <c r="O1552" i="1"/>
  <c r="O642" i="1"/>
  <c r="O1147" i="1"/>
  <c r="O1344" i="1"/>
  <c r="O2370" i="1"/>
  <c r="O1425" i="1"/>
  <c r="O1172" i="1"/>
  <c r="O921" i="1"/>
  <c r="O2567" i="1"/>
  <c r="O2946" i="1"/>
  <c r="O220" i="1"/>
  <c r="O602" i="1"/>
  <c r="O2768" i="1"/>
  <c r="O3744" i="1"/>
  <c r="O1102" i="1"/>
  <c r="O1567" i="1"/>
  <c r="O1185" i="1"/>
  <c r="O1559" i="1"/>
  <c r="O1415" i="1"/>
  <c r="O3863" i="1"/>
  <c r="O1493" i="1"/>
  <c r="O3732" i="1"/>
  <c r="O4105" i="1"/>
  <c r="O4022" i="1"/>
  <c r="O3634" i="1"/>
  <c r="O3993" i="1"/>
  <c r="O3578" i="1"/>
  <c r="O3142" i="1"/>
  <c r="O663" i="1"/>
  <c r="O2854" i="1"/>
  <c r="O4060" i="1"/>
  <c r="O3986" i="1"/>
  <c r="O4113" i="1"/>
  <c r="O1562" i="1"/>
  <c r="O1584" i="1"/>
  <c r="O151" i="1"/>
  <c r="O2660" i="1"/>
  <c r="O629" i="1"/>
  <c r="O2765" i="1"/>
  <c r="O904" i="1"/>
  <c r="O720" i="1"/>
  <c r="O2601" i="1"/>
  <c r="O3921" i="1"/>
  <c r="O865" i="1"/>
  <c r="O2504" i="1"/>
  <c r="O4112" i="1"/>
  <c r="O2132" i="1"/>
  <c r="O1909" i="1"/>
  <c r="O2162" i="1"/>
  <c r="O1565" i="1"/>
  <c r="O2324" i="1"/>
  <c r="O1711" i="1"/>
  <c r="O2599" i="1"/>
  <c r="O1119" i="1"/>
  <c r="O450" i="1"/>
  <c r="O2372" i="1"/>
  <c r="O456" i="1"/>
  <c r="O157" i="1"/>
  <c r="O1067" i="1"/>
  <c r="O1573" i="1"/>
  <c r="O576" i="1"/>
  <c r="O2327" i="1"/>
  <c r="O4039" i="1"/>
  <c r="O2863" i="1"/>
  <c r="O1997" i="1"/>
  <c r="O1438" i="1"/>
  <c r="O468" i="1"/>
  <c r="O1790" i="1"/>
  <c r="O1449" i="1"/>
  <c r="O1151" i="1"/>
  <c r="O2512" i="1"/>
  <c r="O3054" i="1"/>
  <c r="O1720" i="1"/>
  <c r="O1013" i="1"/>
  <c r="O2564" i="1"/>
  <c r="O1598" i="1"/>
  <c r="O2384" i="1"/>
  <c r="O4011" i="1"/>
  <c r="O2906" i="1"/>
  <c r="O2796" i="1"/>
  <c r="O2690" i="1"/>
  <c r="O1150" i="1"/>
  <c r="O890" i="1"/>
  <c r="O1410" i="1"/>
  <c r="O3080" i="1"/>
  <c r="O2697" i="1"/>
  <c r="O2850" i="1"/>
  <c r="O545" i="1"/>
  <c r="O1072" i="1"/>
  <c r="O2702" i="1"/>
  <c r="O900" i="1"/>
  <c r="O127" i="1"/>
  <c r="O4018" i="1"/>
  <c r="O3997" i="1"/>
  <c r="O3677" i="1"/>
  <c r="O1801" i="1"/>
  <c r="O3992" i="1"/>
  <c r="O565" i="1"/>
  <c r="O551" i="1"/>
  <c r="O1563" i="1"/>
  <c r="O2521" i="1"/>
  <c r="O874" i="1"/>
  <c r="O880" i="1"/>
  <c r="O999" i="1"/>
  <c r="O998" i="1"/>
  <c r="O3910" i="1"/>
  <c r="O3842" i="1"/>
  <c r="O734" i="1"/>
  <c r="O2880" i="1"/>
  <c r="O872" i="1"/>
  <c r="O593" i="1"/>
  <c r="O711" i="1"/>
  <c r="O458" i="1"/>
  <c r="O3924" i="1"/>
  <c r="O232" i="1"/>
  <c r="O3866" i="1"/>
  <c r="O4095" i="1"/>
  <c r="O619" i="1"/>
  <c r="O4010" i="1"/>
  <c r="O1550" i="1"/>
  <c r="O1916" i="1"/>
  <c r="O2572" i="1"/>
  <c r="O4110" i="1"/>
  <c r="O1500" i="1"/>
  <c r="O3085" i="1"/>
  <c r="O588" i="1"/>
  <c r="O1084" i="1"/>
  <c r="O563" i="1"/>
  <c r="O2382" i="1"/>
  <c r="O2864" i="1"/>
  <c r="O1579" i="1"/>
  <c r="O2357" i="1"/>
  <c r="O2683" i="1"/>
  <c r="O1419" i="1"/>
  <c r="O3642" i="1"/>
  <c r="O684" i="1"/>
  <c r="O1117" i="1"/>
  <c r="O2750" i="1"/>
  <c r="O2781" i="1"/>
  <c r="O548" i="1"/>
  <c r="O507" i="1"/>
  <c r="O2404" i="1"/>
  <c r="O2656" i="1"/>
  <c r="O1074" i="1"/>
  <c r="O1877" i="1"/>
  <c r="O2582" i="1"/>
  <c r="O472" i="1"/>
  <c r="O1705" i="1"/>
  <c r="O1987" i="1"/>
  <c r="O186" i="1"/>
  <c r="O2921" i="1"/>
  <c r="O2375" i="1"/>
  <c r="O488" i="1"/>
  <c r="O561" i="1"/>
  <c r="O2395" i="1"/>
  <c r="O1906" i="1"/>
  <c r="O870" i="1"/>
  <c r="O2154" i="1"/>
  <c r="O2587" i="1"/>
  <c r="O2594" i="1"/>
  <c r="O3088" i="1"/>
  <c r="O239" i="1"/>
  <c r="O1561" i="1"/>
  <c r="O2440" i="1"/>
  <c r="O3097" i="1"/>
  <c r="O192" i="1"/>
  <c r="O2570" i="1"/>
  <c r="O1155" i="1"/>
  <c r="O1485" i="1"/>
  <c r="O3943" i="1"/>
  <c r="O1062" i="1"/>
  <c r="O1991" i="1"/>
  <c r="O3796" i="1"/>
  <c r="O4101" i="1"/>
  <c r="O937" i="1"/>
  <c r="O1715" i="1"/>
  <c r="O516" i="1"/>
  <c r="O774" i="1"/>
  <c r="O3139" i="1"/>
  <c r="O446" i="1"/>
  <c r="O1137" i="1"/>
  <c r="O3897" i="1"/>
  <c r="O2125" i="1"/>
  <c r="O1488" i="1"/>
  <c r="O2138" i="1"/>
  <c r="O1099" i="1"/>
  <c r="O4088" i="1"/>
  <c r="O2438" i="1"/>
  <c r="O457" i="1"/>
  <c r="O1070" i="1"/>
  <c r="O1111" i="1"/>
  <c r="O3968" i="1"/>
  <c r="O2868" i="1"/>
  <c r="O2766" i="1"/>
  <c r="O875" i="1"/>
  <c r="O3962" i="1"/>
  <c r="O3144" i="1"/>
  <c r="O867" i="1"/>
  <c r="O451" i="1"/>
  <c r="O3964" i="1"/>
  <c r="O1077" i="1"/>
  <c r="O1430" i="1"/>
  <c r="O1080" i="1"/>
  <c r="O1095" i="1"/>
  <c r="O1907" i="1"/>
  <c r="O1184" i="1"/>
  <c r="O1103" i="1"/>
  <c r="O4109" i="1"/>
  <c r="O3108" i="1"/>
  <c r="O1813" i="1"/>
  <c r="O150" i="1"/>
  <c r="O3055" i="1"/>
  <c r="O1791" i="1"/>
  <c r="O1234" i="1"/>
  <c r="O2695" i="1"/>
  <c r="O939" i="1"/>
  <c r="O1795" i="1"/>
  <c r="O4007" i="1"/>
  <c r="O941" i="1"/>
  <c r="O2866" i="1"/>
  <c r="O156" i="1"/>
  <c r="O3873" i="1"/>
  <c r="O2348" i="1"/>
  <c r="O2905" i="1"/>
  <c r="O3852" i="1"/>
  <c r="O4075" i="1"/>
  <c r="O2685" i="1"/>
  <c r="O1875" i="1"/>
  <c r="O2763" i="1"/>
  <c r="O2649" i="1"/>
  <c r="O2693" i="1"/>
  <c r="O1164" i="1"/>
  <c r="O3794" i="1"/>
  <c r="O2743" i="1"/>
  <c r="O1160" i="1"/>
  <c r="O1726" i="1"/>
  <c r="O552" i="1"/>
  <c r="O1721" i="1"/>
  <c r="O2861" i="1"/>
  <c r="O3889" i="1"/>
  <c r="O1560" i="1"/>
  <c r="O4070" i="1"/>
  <c r="O2155" i="1"/>
  <c r="O1712" i="1"/>
  <c r="O2769" i="1"/>
  <c r="O775" i="1"/>
  <c r="O3990" i="1"/>
  <c r="O4092" i="1"/>
  <c r="O601" i="1"/>
  <c r="O496" i="1"/>
  <c r="O154" i="1"/>
  <c r="O1175" i="1"/>
  <c r="O2391" i="1"/>
  <c r="O2410" i="1"/>
  <c r="O919" i="1"/>
  <c r="O2508" i="1"/>
  <c r="O499" i="1"/>
  <c r="O1494" i="1"/>
  <c r="O883" i="1"/>
  <c r="O914" i="1"/>
  <c r="O2846" i="1"/>
  <c r="O3649" i="1"/>
  <c r="O1757" i="1"/>
  <c r="O1123" i="1"/>
  <c r="O2881" i="1"/>
  <c r="O4021" i="1"/>
  <c r="O2538" i="1"/>
  <c r="O1314" i="1"/>
  <c r="O1581" i="1"/>
  <c r="O4067" i="1"/>
  <c r="O2700" i="1"/>
  <c r="O3126" i="1"/>
  <c r="O1876" i="1"/>
  <c r="O3855" i="1"/>
  <c r="O455" i="1"/>
  <c r="O3110" i="1"/>
  <c r="O596" i="1"/>
  <c r="O992" i="1"/>
  <c r="O1424" i="1"/>
  <c r="O2436" i="1"/>
  <c r="O2161" i="1"/>
  <c r="O4015" i="1"/>
  <c r="O2593" i="1"/>
  <c r="O2904" i="1"/>
  <c r="O3096" i="1"/>
  <c r="O461" i="1"/>
  <c r="O2356" i="1"/>
  <c r="O3954" i="1"/>
  <c r="O1173" i="1"/>
  <c r="O2393" i="1"/>
  <c r="O2130" i="1"/>
  <c r="O4068" i="1"/>
  <c r="O462" i="1"/>
  <c r="O940" i="1"/>
  <c r="O1990" i="1"/>
  <c r="O1101" i="1"/>
  <c r="O2895" i="1"/>
  <c r="O543" i="1"/>
  <c r="O3952" i="1"/>
  <c r="O2694" i="1"/>
  <c r="O2764" i="1"/>
  <c r="O2415" i="1"/>
  <c r="O3903" i="1"/>
  <c r="O1231" i="1"/>
  <c r="O3749" i="1"/>
  <c r="O3929" i="1"/>
  <c r="O3203" i="1"/>
  <c r="O1821" i="1"/>
  <c r="O2951" i="1"/>
  <c r="O3857" i="1"/>
  <c r="O2133" i="1"/>
  <c r="O3883" i="1"/>
  <c r="O1093" i="1"/>
  <c r="O2950" i="1"/>
  <c r="O432" i="1"/>
  <c r="O4004" i="1"/>
  <c r="O2897" i="1"/>
  <c r="O3076" i="1"/>
  <c r="O1738" i="1"/>
  <c r="O1131" i="1"/>
  <c r="O4044" i="1"/>
  <c r="O902" i="1"/>
  <c r="O3963" i="1"/>
  <c r="O4043" i="1"/>
  <c r="O779" i="1"/>
  <c r="O2432" i="1"/>
  <c r="O1094" i="1"/>
  <c r="O2892" i="1"/>
  <c r="O2911" i="1"/>
  <c r="O4094" i="1"/>
  <c r="O215" i="1"/>
  <c r="O2865" i="1"/>
  <c r="O3854" i="1"/>
  <c r="O599" i="1"/>
  <c r="O1740" i="1"/>
  <c r="O1135" i="1"/>
  <c r="O571" i="1"/>
  <c r="O886" i="1"/>
  <c r="O1544" i="1"/>
  <c r="O3737" i="1"/>
  <c r="O2662" i="1"/>
  <c r="O4013" i="1"/>
  <c r="O640" i="1"/>
  <c r="O1688" i="1"/>
  <c r="O194" i="1"/>
  <c r="O1171" i="1"/>
  <c r="O4051" i="1"/>
  <c r="O2135" i="1"/>
  <c r="O676" i="1"/>
  <c r="O1585" i="1"/>
  <c r="O1088" i="1"/>
  <c r="O1437" i="1"/>
  <c r="O1408" i="1"/>
  <c r="O3928" i="1"/>
  <c r="O1409" i="1"/>
  <c r="O1456" i="1"/>
  <c r="O1055" i="1"/>
  <c r="O2643" i="1"/>
  <c r="O2349" i="1"/>
  <c r="O3644" i="1"/>
  <c r="O1812" i="1"/>
  <c r="O3927" i="1"/>
  <c r="O422" i="1"/>
  <c r="O580" i="1"/>
  <c r="O33" i="1"/>
  <c r="O3602" i="1"/>
  <c r="O562" i="1"/>
  <c r="O1083" i="1"/>
  <c r="O1904" i="1"/>
  <c r="O169" i="1"/>
  <c r="O983" i="1"/>
  <c r="O3972" i="1"/>
  <c r="O514" i="1"/>
  <c r="O1125" i="1"/>
  <c r="O1132" i="1"/>
  <c r="O1717" i="1"/>
  <c r="O3942" i="1"/>
  <c r="O3105" i="1"/>
  <c r="O3868" i="1"/>
  <c r="O161" i="1"/>
  <c r="O1178" i="1"/>
  <c r="O122" i="1"/>
  <c r="O2687" i="1"/>
  <c r="O1913" i="1"/>
  <c r="O773" i="1"/>
  <c r="O3134" i="1"/>
  <c r="O3067" i="1"/>
  <c r="O3112" i="1"/>
  <c r="O2376" i="1"/>
  <c r="O1869" i="1"/>
  <c r="O2128" i="1"/>
  <c r="O3880" i="1"/>
  <c r="O632" i="1"/>
  <c r="O445" i="1"/>
  <c r="O484" i="1"/>
  <c r="O1566" i="1"/>
  <c r="O4002" i="1"/>
  <c r="O1116" i="1"/>
  <c r="O1703" i="1"/>
  <c r="O511" i="1"/>
  <c r="O579" i="1"/>
  <c r="O608" i="1"/>
  <c r="O2398" i="1"/>
  <c r="O2442" i="1"/>
  <c r="O3870" i="1"/>
  <c r="O217" i="1"/>
  <c r="O3919" i="1"/>
  <c r="O4087" i="1"/>
  <c r="O144" i="1"/>
  <c r="O2779" i="1"/>
  <c r="O4086" i="1"/>
  <c r="O1865" i="1"/>
  <c r="O1545" i="1"/>
  <c r="O1128" i="1"/>
  <c r="O2759" i="1"/>
  <c r="O3123" i="1"/>
  <c r="O3738" i="1"/>
  <c r="O3131" i="1"/>
  <c r="O586" i="1"/>
  <c r="O2843" i="1"/>
  <c r="O4026" i="1"/>
  <c r="O1075" i="1"/>
  <c r="O1044" i="1"/>
  <c r="O3797" i="1"/>
  <c r="O3860" i="1"/>
  <c r="O2888" i="1"/>
  <c r="O3747" i="1"/>
  <c r="O849" i="1"/>
  <c r="O2215" i="1"/>
  <c r="O550" i="1"/>
  <c r="O668" i="1"/>
  <c r="O2425" i="1"/>
  <c r="O159" i="1"/>
  <c r="O2386" i="1"/>
  <c r="O1917" i="1"/>
  <c r="O3959" i="1"/>
  <c r="O2877" i="1"/>
  <c r="O1413" i="1"/>
  <c r="O427" i="1"/>
  <c r="O598" i="1"/>
  <c r="O1543" i="1"/>
  <c r="O1046" i="1"/>
  <c r="O1881" i="1"/>
  <c r="O1420" i="1"/>
  <c r="O2903" i="1"/>
  <c r="O546" i="1"/>
  <c r="O1180" i="1"/>
  <c r="O163" i="1"/>
  <c r="O2591" i="1"/>
  <c r="O449" i="1"/>
  <c r="O2420" i="1"/>
  <c r="O2418" i="1"/>
  <c r="O1092" i="1"/>
  <c r="O1696" i="1"/>
  <c r="O3121" i="1"/>
  <c r="O1141" i="1"/>
  <c r="O3808" i="1"/>
  <c r="O442" i="1"/>
  <c r="O1484" i="1"/>
  <c r="O3941" i="1"/>
  <c r="O765" i="1"/>
  <c r="O2588" i="1"/>
  <c r="O2889" i="1"/>
  <c r="O4081" i="1"/>
  <c r="O1121" i="1"/>
  <c r="O1501" i="1"/>
  <c r="O3947" i="1"/>
  <c r="O3996" i="1"/>
  <c r="O4009" i="1"/>
  <c r="O3917" i="1"/>
  <c r="O1115" i="1"/>
  <c r="O1583" i="1"/>
  <c r="O2585" i="1"/>
  <c r="O1244" i="1"/>
  <c r="O611" i="1"/>
  <c r="O2851" i="1"/>
  <c r="O1867" i="1"/>
  <c r="O1183" i="1"/>
  <c r="O638" i="1"/>
  <c r="O4074" i="1"/>
  <c r="O3807" i="1"/>
  <c r="O437" i="1"/>
  <c r="O3995" i="1"/>
  <c r="O1595" i="1"/>
  <c r="O3060" i="1"/>
  <c r="O984" i="1"/>
  <c r="O3906" i="1"/>
  <c r="O2396" i="1"/>
  <c r="O196" i="1"/>
  <c r="O4115" i="1"/>
  <c r="O4084" i="1"/>
  <c r="O1422" i="1"/>
  <c r="O3631" i="1"/>
  <c r="O2433" i="1"/>
  <c r="O447" i="1"/>
  <c r="O4008" i="1"/>
  <c r="O637" i="1"/>
  <c r="O1453" i="1"/>
  <c r="O2434" i="1"/>
  <c r="O3074" i="1"/>
  <c r="O2915" i="1"/>
  <c r="O2362" i="1"/>
  <c r="O2909" i="1"/>
  <c r="O2948" i="1"/>
  <c r="O1994" i="1"/>
  <c r="O2771" i="1"/>
  <c r="O780" i="1"/>
  <c r="O2156" i="1"/>
  <c r="O2150" i="1"/>
  <c r="O621" i="1"/>
  <c r="O641" i="1"/>
  <c r="O544" i="1"/>
  <c r="O3953" i="1"/>
  <c r="O698" i="1"/>
  <c r="O1452" i="1"/>
  <c r="O2584" i="1"/>
  <c r="O578" i="1"/>
  <c r="O2596" i="1"/>
  <c r="O1318" i="1"/>
  <c r="O498" i="1"/>
  <c r="O173" i="1"/>
  <c r="O2429" i="1"/>
  <c r="O3202" i="1"/>
  <c r="O2430" i="1"/>
  <c r="O2691" i="1"/>
  <c r="O2696" i="1"/>
  <c r="O2912" i="1"/>
  <c r="O1136" i="1"/>
  <c r="O2916" i="1"/>
  <c r="O2943" i="1"/>
  <c r="O3641" i="1"/>
  <c r="O3798" i="1"/>
  <c r="O3057" i="1"/>
  <c r="O566" i="1"/>
  <c r="O1704" i="1"/>
  <c r="O542" i="1"/>
  <c r="O1499" i="1"/>
  <c r="O3914" i="1"/>
  <c r="O1442" i="1"/>
  <c r="O216" i="1"/>
  <c r="O3934" i="1"/>
  <c r="O585" i="1"/>
  <c r="O591" i="1"/>
  <c r="O1589" i="1"/>
  <c r="O3864" i="1"/>
  <c r="O4017" i="1"/>
  <c r="O214" i="1"/>
  <c r="O1412" i="1"/>
  <c r="O2423" i="1"/>
  <c r="O568" i="1"/>
  <c r="O636" i="1"/>
  <c r="O2148" i="1"/>
  <c r="O3858" i="1"/>
  <c r="O4047" i="1"/>
  <c r="O1736" i="1"/>
  <c r="O2427" i="1"/>
  <c r="O476" i="1"/>
  <c r="O123" i="1"/>
  <c r="O582" i="1"/>
  <c r="O1547" i="1"/>
  <c r="O1729" i="1"/>
  <c r="O3632" i="1"/>
  <c r="O1724" i="1"/>
  <c r="O683" i="1"/>
  <c r="O1113" i="1"/>
  <c r="O3861" i="1"/>
  <c r="O4114" i="1"/>
  <c r="O1049" i="1"/>
  <c r="O1988" i="1"/>
  <c r="O4052" i="1"/>
  <c r="O466" i="1"/>
  <c r="O1130" i="1"/>
  <c r="O1741" i="1"/>
  <c r="O2346" i="1"/>
  <c r="O3119" i="1"/>
  <c r="O3647" i="1"/>
  <c r="O1600" i="1"/>
  <c r="O2775" i="1"/>
  <c r="O1416" i="1"/>
  <c r="O2424" i="1"/>
  <c r="O4006" i="1"/>
  <c r="O124" i="1"/>
  <c r="O2962" i="1"/>
  <c r="O1462" i="1"/>
  <c r="O494" i="1"/>
  <c r="O226" i="1"/>
  <c r="O2952" i="1"/>
  <c r="O165" i="1"/>
  <c r="O197" i="1"/>
  <c r="O225" i="1"/>
  <c r="O233" i="1"/>
  <c r="O3127" i="1"/>
  <c r="O3063" i="1"/>
  <c r="O2392" i="1"/>
  <c r="O180" i="1"/>
  <c r="O688" i="1"/>
  <c r="O1232" i="1"/>
  <c r="O2644" i="1"/>
  <c r="O2351" i="1"/>
  <c r="O3887" i="1"/>
  <c r="O235" i="1"/>
  <c r="O1698" i="1"/>
  <c r="O1863" i="1"/>
  <c r="O142" i="1"/>
  <c r="O1450" i="1"/>
  <c r="O1984" i="1"/>
  <c r="O2515" i="1"/>
  <c r="O2365" i="1"/>
  <c r="O238" i="1"/>
  <c r="O2878" i="1"/>
  <c r="O3638" i="1"/>
  <c r="O1998" i="1"/>
  <c r="O1447" i="1"/>
  <c r="O1700" i="1"/>
  <c r="O2399" i="1"/>
  <c r="O2380" i="1"/>
  <c r="O464" i="1"/>
  <c r="O584" i="1"/>
  <c r="O639" i="1"/>
  <c r="O708" i="1"/>
  <c r="O913" i="1"/>
  <c r="O2513" i="1"/>
  <c r="O2522" i="1"/>
  <c r="O2563" i="1"/>
  <c r="O2782" i="1"/>
  <c r="O3129" i="1"/>
  <c r="O3630" i="1"/>
  <c r="O174" i="1"/>
  <c r="O2577" i="1"/>
  <c r="O613" i="1"/>
  <c r="O2960" i="1"/>
  <c r="O625" i="1"/>
  <c r="O3116" i="1"/>
  <c r="O4100" i="1"/>
  <c r="O135" i="1"/>
  <c r="O604" i="1"/>
  <c r="O139" i="1"/>
  <c r="O210" i="1"/>
  <c r="O223" i="1"/>
  <c r="O489" i="1"/>
  <c r="O564" i="1"/>
  <c r="O1236" i="1"/>
  <c r="O1418" i="1"/>
  <c r="O2352" i="1"/>
  <c r="O2402" i="1"/>
  <c r="O2896" i="1"/>
  <c r="O2947" i="1"/>
  <c r="O3059" i="1"/>
  <c r="O554" i="1"/>
  <c r="O2509" i="1"/>
  <c r="O1060" i="1"/>
  <c r="O1133" i="1"/>
  <c r="O1434" i="1"/>
  <c r="O2566" i="1"/>
  <c r="O1461" i="1"/>
  <c r="O2506" i="1"/>
  <c r="O2568" i="1"/>
  <c r="O2397" i="1"/>
  <c r="O495" i="1"/>
  <c r="O1571" i="1"/>
  <c r="O2381" i="1"/>
  <c r="O2388" i="1"/>
  <c r="O2574" i="1"/>
  <c r="O2688" i="1"/>
  <c r="O2890" i="1"/>
  <c r="O3877" i="1"/>
  <c r="O3884" i="1"/>
  <c r="O3950" i="1"/>
  <c r="O229" i="1"/>
  <c r="O2359" i="1"/>
  <c r="O240" i="1"/>
  <c r="O211" i="1"/>
  <c r="O567" i="1"/>
  <c r="O627" i="1"/>
  <c r="O1122" i="1"/>
  <c r="O1149" i="1"/>
  <c r="O1153" i="1"/>
  <c r="O1239" i="1"/>
  <c r="O1455" i="1"/>
  <c r="O2371" i="1"/>
  <c r="O3058" i="1"/>
  <c r="O3147" i="1"/>
  <c r="O3645" i="1"/>
  <c r="O3956" i="1"/>
  <c r="O2518" i="1"/>
  <c r="O131" i="1"/>
  <c r="O453" i="1"/>
  <c r="O459" i="1"/>
  <c r="O634" i="1"/>
  <c r="O929" i="1"/>
  <c r="O1556" i="1"/>
  <c r="O2428" i="1"/>
  <c r="O2510" i="1"/>
  <c r="O2565" i="1"/>
  <c r="O3743" i="1"/>
  <c r="O3938" i="1"/>
  <c r="O4031" i="1"/>
  <c r="O4073" i="1"/>
  <c r="O2773" i="1"/>
  <c r="O1163" i="1"/>
  <c r="O3955" i="1"/>
  <c r="O772" i="1"/>
  <c r="O167" i="1"/>
  <c r="O908" i="1"/>
  <c r="O1599" i="1"/>
  <c r="O1820" i="1"/>
  <c r="O2143" i="1"/>
  <c r="O2406" i="1"/>
  <c r="O2412" i="1"/>
  <c r="O2579" i="1"/>
  <c r="O2689" i="1"/>
  <c r="O2956" i="1"/>
  <c r="O3792" i="1"/>
  <c r="O3874" i="1"/>
  <c r="O3881" i="1"/>
  <c r="O3885" i="1"/>
  <c r="O512" i="1"/>
  <c r="O1454" i="1"/>
  <c r="O612" i="1"/>
  <c r="O1427" i="1"/>
  <c r="O1445" i="1"/>
  <c r="O2401" i="1"/>
  <c r="O208" i="1"/>
  <c r="O490" i="1"/>
  <c r="O1051" i="1"/>
  <c r="O3196" i="1"/>
  <c r="O1334" i="1"/>
  <c r="O201" i="1"/>
  <c r="O237" i="1"/>
  <c r="O480" i="1"/>
  <c r="O493" i="1"/>
  <c r="O503" i="1"/>
  <c r="O569" i="1"/>
  <c r="O614" i="1"/>
  <c r="O616" i="1"/>
  <c r="O1058" i="1"/>
  <c r="O1059" i="1"/>
  <c r="O1109" i="1"/>
  <c r="O1166" i="1"/>
  <c r="O1431" i="1"/>
  <c r="O1489" i="1"/>
  <c r="O1731" i="1"/>
  <c r="O1735" i="1"/>
  <c r="O1871" i="1"/>
  <c r="O2358" i="1"/>
  <c r="O2377" i="1"/>
  <c r="O2435" i="1"/>
  <c r="O2441" i="1"/>
  <c r="O2505" i="1"/>
  <c r="O2576" i="1"/>
  <c r="O2578" i="1"/>
  <c r="O2586" i="1"/>
  <c r="O2595" i="1"/>
  <c r="O2756" i="1"/>
  <c r="O2901" i="1"/>
  <c r="O2961" i="1"/>
  <c r="O3886" i="1"/>
  <c r="O3888" i="1"/>
  <c r="O3932" i="1"/>
  <c r="O3965" i="1"/>
  <c r="O4099" i="1"/>
  <c r="O4089" i="1"/>
  <c r="O2855" i="1"/>
  <c r="O1146" i="1"/>
  <c r="O587" i="1"/>
  <c r="O1174" i="1"/>
  <c r="O3084" i="1"/>
  <c r="O4016" i="1"/>
  <c r="O1451" i="1"/>
  <c r="O4056" i="1"/>
  <c r="O1815" i="1"/>
  <c r="O230" i="1"/>
  <c r="O1880" i="1"/>
  <c r="O2414" i="1"/>
  <c r="O2439" i="1"/>
  <c r="O2575" i="1"/>
  <c r="O2774" i="1"/>
  <c r="O2848" i="1"/>
  <c r="O3806" i="1"/>
  <c r="O3933" i="1"/>
  <c r="O470" i="1"/>
  <c r="O549" i="1"/>
  <c r="O557" i="1"/>
  <c r="O520" i="1"/>
  <c r="O149" i="1"/>
  <c r="O439" i="1"/>
  <c r="O497" i="1"/>
  <c r="O928" i="1"/>
  <c r="O1710" i="1"/>
  <c r="O2507" i="1"/>
  <c r="O4025" i="1"/>
  <c r="O1161" i="1"/>
  <c r="O429" i="1"/>
  <c r="O903" i="1"/>
  <c r="O1158" i="1"/>
  <c r="O1999" i="1"/>
  <c r="O176" i="1"/>
  <c r="O204" i="1"/>
  <c r="O471" i="1"/>
  <c r="O1179" i="1"/>
  <c r="O1459" i="1"/>
  <c r="O1555" i="1"/>
  <c r="O1684" i="1"/>
  <c r="O2580" i="1"/>
  <c r="O3865" i="1"/>
  <c r="O2745" i="1"/>
  <c r="O145" i="1"/>
  <c r="O922" i="1"/>
  <c r="O1708" i="1"/>
  <c r="O2344" i="1"/>
  <c r="O2883" i="1"/>
  <c r="O3875" i="1"/>
  <c r="O3958" i="1"/>
  <c r="O1165" i="1"/>
  <c r="O136" i="1"/>
  <c r="O160" i="1"/>
  <c r="O162" i="1"/>
  <c r="O188" i="1"/>
  <c r="O431" i="1"/>
  <c r="O518" i="1"/>
  <c r="O618" i="1"/>
  <c r="O626" i="1"/>
  <c r="O630" i="1"/>
  <c r="O766" i="1"/>
  <c r="O877" i="1"/>
  <c r="O990" i="1"/>
  <c r="O1142" i="1"/>
  <c r="O1233" i="1"/>
  <c r="O1460" i="1"/>
  <c r="O1491" i="1"/>
  <c r="O1714" i="1"/>
  <c r="O1723" i="1"/>
  <c r="O2343" i="1"/>
  <c r="O2520" i="1"/>
  <c r="O2762" i="1"/>
  <c r="O3208" i="1"/>
  <c r="O3946" i="1"/>
  <c r="O4033" i="1"/>
  <c r="O1446" i="1"/>
  <c r="O2853" i="1"/>
  <c r="O1054" i="1"/>
  <c r="O2394" i="1"/>
  <c r="O126" i="1"/>
  <c r="O768" i="1"/>
  <c r="O1063" i="1"/>
  <c r="O1144" i="1"/>
  <c r="O1411" i="1"/>
  <c r="O1564" i="1"/>
  <c r="O1734" i="1"/>
  <c r="O2400" i="1"/>
  <c r="O2767" i="1"/>
  <c r="O3192" i="1"/>
  <c r="O4028" i="1"/>
  <c r="O764" i="1"/>
  <c r="O1057" i="1"/>
  <c r="O1553" i="1"/>
  <c r="O918" i="1"/>
  <c r="O2753" i="1"/>
  <c r="O1124" i="1"/>
  <c r="O1996" i="1"/>
  <c r="O138" i="1"/>
  <c r="O231" i="1"/>
  <c r="O435" i="1"/>
  <c r="O899" i="1"/>
  <c r="O1048" i="1"/>
  <c r="O1127" i="1"/>
  <c r="O1732" i="1"/>
  <c r="O1742" i="1"/>
  <c r="O1817" i="1"/>
  <c r="O2347" i="1"/>
  <c r="O2421" i="1"/>
  <c r="O2592" i="1"/>
  <c r="O2874" i="1"/>
  <c r="O2945" i="1"/>
  <c r="O3643" i="1"/>
  <c r="O3804" i="1"/>
  <c r="O3923" i="1"/>
  <c r="O3991" i="1"/>
  <c r="O3999" i="1"/>
  <c r="O4082" i="1"/>
  <c r="O909" i="1"/>
  <c r="O2867" i="1"/>
  <c r="O574" i="1"/>
  <c r="O770" i="1"/>
  <c r="O910" i="1"/>
  <c r="O1052" i="1"/>
  <c r="O1056" i="1"/>
  <c r="O1238" i="1"/>
  <c r="O1241" i="1"/>
  <c r="O1335" i="1"/>
  <c r="O2379" i="1"/>
  <c r="O1495" i="1"/>
  <c r="O762" i="1"/>
  <c r="O3745" i="1"/>
  <c r="O477" i="1"/>
  <c r="O1229" i="1"/>
  <c r="O1486" i="1"/>
  <c r="O1497" i="1"/>
  <c r="O1707" i="1"/>
  <c r="O1995" i="1"/>
  <c r="O2151" i="1"/>
  <c r="O2354" i="1"/>
  <c r="O2373" i="1"/>
  <c r="O2849" i="1"/>
  <c r="O3918" i="1"/>
  <c r="O2752" i="1"/>
  <c r="O1582" i="1"/>
  <c r="O1342" i="1"/>
  <c r="O178" i="1"/>
  <c r="O190" i="1"/>
  <c r="O479" i="1"/>
  <c r="O606" i="1"/>
  <c r="O916" i="1"/>
  <c r="O1444" i="1"/>
  <c r="O1498" i="1"/>
  <c r="O1588" i="1"/>
  <c r="O1768" i="1"/>
  <c r="O2360" i="1"/>
  <c r="O2844" i="1"/>
  <c r="O3735" i="1"/>
  <c r="O3793" i="1"/>
  <c r="O3905" i="1"/>
  <c r="O938" i="1"/>
  <c r="O133" i="1"/>
  <c r="O712" i="1"/>
  <c r="O1586" i="1"/>
  <c r="O1591" i="1"/>
  <c r="O2845" i="1"/>
  <c r="O3746" i="1"/>
  <c r="O3944" i="1"/>
  <c r="O2514" i="1"/>
  <c r="O175" i="1"/>
  <c r="O1061" i="1"/>
  <c r="O1089" i="1"/>
  <c r="O184" i="1"/>
  <c r="O195" i="1"/>
  <c r="O438" i="1"/>
  <c r="O492" i="1"/>
  <c r="O889" i="1"/>
  <c r="O1065" i="1"/>
  <c r="O1428" i="1"/>
  <c r="O1546" i="1"/>
  <c r="O1733" i="1"/>
  <c r="O2355" i="1"/>
  <c r="O2367" i="1"/>
  <c r="O2419" i="1"/>
  <c r="O2860" i="1"/>
  <c r="O3894" i="1"/>
  <c r="O1448" i="1"/>
  <c r="O949" i="1"/>
  <c r="O560" i="1"/>
  <c r="O1557" i="1"/>
  <c r="O3145" i="1"/>
  <c r="O4078" i="1"/>
  <c r="O3977" i="1"/>
  <c r="O3876" i="1"/>
  <c r="O132" i="1"/>
  <c r="O4103" i="1"/>
  <c r="O4014" i="1"/>
  <c r="O463" i="1"/>
  <c r="O1086" i="1"/>
  <c r="O4063" i="1"/>
  <c r="O1590" i="1"/>
  <c r="O617" i="1"/>
  <c r="O931" i="1"/>
  <c r="O1053" i="1"/>
  <c r="O1143" i="1"/>
  <c r="O1601" i="1"/>
  <c r="O3206" i="1"/>
  <c r="O4053" i="1"/>
  <c r="O4111" i="1"/>
  <c r="O441" i="1"/>
  <c r="O443" i="1"/>
  <c r="O583" i="1"/>
  <c r="O620" i="1"/>
  <c r="O3056" i="1"/>
  <c r="O4045" i="1"/>
  <c r="O1878" i="1"/>
  <c r="O4102" i="1"/>
  <c r="O609" i="1"/>
  <c r="O4080" i="1"/>
  <c r="O227" i="1"/>
  <c r="O2363" i="1"/>
  <c r="O3140" i="1"/>
  <c r="O2366" i="1"/>
  <c r="O1073" i="1"/>
  <c r="O1879" i="1"/>
  <c r="O1043" i="1"/>
  <c r="O1594" i="1"/>
  <c r="O1549" i="1"/>
  <c r="O2701" i="1"/>
  <c r="O4116" i="1"/>
  <c r="O4117" i="1"/>
  <c r="O2016" i="1"/>
  <c r="P1014" i="1"/>
  <c r="P1973" i="1"/>
  <c r="P2078" i="1"/>
  <c r="P1950" i="1"/>
  <c r="P2015" i="1"/>
  <c r="P1480" i="1"/>
  <c r="P1980" i="1"/>
  <c r="P1975" i="1"/>
  <c r="P2066" i="1"/>
  <c r="P1517" i="1"/>
  <c r="P2013" i="1"/>
  <c r="P2072" i="1"/>
  <c r="P1956" i="1"/>
  <c r="P1947" i="1"/>
  <c r="P2645" i="1"/>
  <c r="P1943" i="1"/>
  <c r="P1946" i="1"/>
  <c r="P2613" i="1"/>
  <c r="P2036" i="1"/>
  <c r="P644" i="1"/>
  <c r="P2199" i="1"/>
  <c r="P2252" i="1"/>
  <c r="P1966" i="1"/>
  <c r="P1981" i="1"/>
  <c r="P2003" i="1"/>
  <c r="P1968" i="1"/>
  <c r="P1919" i="1"/>
  <c r="P2189" i="1"/>
  <c r="P1979" i="1"/>
  <c r="P2227" i="1"/>
  <c r="P2021" i="1"/>
  <c r="P2329" i="1"/>
  <c r="P2272" i="1"/>
  <c r="P1982" i="1"/>
  <c r="P2054" i="1"/>
  <c r="P1958" i="1"/>
  <c r="P373" i="1"/>
  <c r="P1945" i="1"/>
  <c r="P2041" i="1"/>
  <c r="P2985" i="1"/>
  <c r="P328" i="1"/>
  <c r="P2037" i="1"/>
  <c r="P2077" i="1"/>
  <c r="P1957" i="1"/>
  <c r="P2025" i="1"/>
  <c r="P2027" i="1"/>
  <c r="P2715" i="1"/>
  <c r="P2075" i="1"/>
  <c r="P2011" i="1"/>
  <c r="P206" i="1"/>
  <c r="P1007" i="1"/>
  <c r="P271" i="1"/>
  <c r="P1970" i="1"/>
  <c r="P300" i="1"/>
  <c r="P1467" i="1"/>
  <c r="P2244" i="1"/>
  <c r="P2194" i="1"/>
  <c r="P2050" i="1"/>
  <c r="P2024" i="1"/>
  <c r="P2008" i="1"/>
  <c r="P391" i="1"/>
  <c r="P2029" i="1"/>
  <c r="P2006" i="1"/>
  <c r="P282" i="1"/>
  <c r="P1971" i="1"/>
  <c r="P691" i="1"/>
  <c r="P2064" i="1"/>
  <c r="P334" i="1"/>
  <c r="P3036" i="1"/>
  <c r="P1963" i="1"/>
  <c r="P2626" i="1"/>
  <c r="P2004" i="1"/>
  <c r="P2607" i="1"/>
  <c r="P701" i="1"/>
  <c r="P2611" i="1"/>
  <c r="P1953" i="1"/>
  <c r="P655" i="1"/>
  <c r="P2247" i="1"/>
  <c r="P2728" i="1"/>
  <c r="P2338" i="1"/>
  <c r="P2049" i="1"/>
  <c r="P3840" i="1"/>
  <c r="P1960" i="1"/>
  <c r="P3559" i="1"/>
  <c r="P261" i="1"/>
  <c r="P980" i="1"/>
  <c r="P1952" i="1"/>
  <c r="P2012" i="1"/>
  <c r="P2622" i="1"/>
  <c r="P2187" i="1"/>
  <c r="P2712" i="1"/>
  <c r="P2018" i="1"/>
  <c r="P1503" i="1"/>
  <c r="P250" i="1"/>
  <c r="P3125" i="1"/>
  <c r="P1338" i="1"/>
  <c r="P1962" i="1"/>
  <c r="P389" i="1"/>
  <c r="P1313" i="1"/>
  <c r="P2067" i="1"/>
  <c r="P2312" i="1"/>
  <c r="P2074" i="1"/>
  <c r="P330" i="1"/>
  <c r="P1027" i="1"/>
  <c r="P2058" i="1"/>
  <c r="P294" i="1"/>
  <c r="P2269" i="1"/>
  <c r="P2034" i="1"/>
  <c r="P1976" i="1"/>
  <c r="P646" i="1"/>
  <c r="P2032" i="1"/>
  <c r="P1969" i="1"/>
  <c r="P2739" i="1"/>
  <c r="P2341" i="1"/>
  <c r="P1308" i="1"/>
  <c r="P279" i="1"/>
  <c r="P1954" i="1"/>
  <c r="P2195" i="1"/>
  <c r="P297" i="1"/>
  <c r="P2020" i="1"/>
  <c r="P1683" i="1"/>
  <c r="P1535" i="1"/>
  <c r="P1750" i="1"/>
  <c r="P2071" i="1"/>
  <c r="P2239" i="1"/>
  <c r="P355" i="1"/>
  <c r="P1524" i="1"/>
  <c r="P2998" i="1"/>
  <c r="P2033" i="1"/>
  <c r="P2051" i="1"/>
  <c r="P1252" i="1"/>
  <c r="P1482" i="1"/>
  <c r="P2727" i="1"/>
  <c r="P2079" i="1"/>
  <c r="P260" i="1"/>
  <c r="P1019" i="1"/>
  <c r="P2273" i="1"/>
  <c r="P1972" i="1"/>
  <c r="P2073" i="1"/>
  <c r="P3168" i="1"/>
  <c r="P395" i="1"/>
  <c r="P344" i="1"/>
  <c r="P6" i="1"/>
  <c r="P737" i="1"/>
  <c r="P2735" i="1"/>
  <c r="P2196" i="1"/>
  <c r="P709" i="1"/>
  <c r="P2200" i="1"/>
  <c r="P1951" i="1"/>
  <c r="P3029" i="1"/>
  <c r="P327" i="1"/>
  <c r="P403" i="1"/>
  <c r="P290" i="1"/>
  <c r="P360" i="1"/>
  <c r="P3000" i="1"/>
  <c r="P3693" i="1"/>
  <c r="P1345" i="1"/>
  <c r="P1212" i="1"/>
  <c r="P2711" i="1"/>
  <c r="P2310" i="1"/>
  <c r="P1959" i="1"/>
  <c r="P335" i="1"/>
  <c r="P1366" i="1"/>
  <c r="P1204" i="1"/>
  <c r="P14" i="1"/>
  <c r="P2729" i="1"/>
  <c r="P2062" i="1"/>
  <c r="P2118" i="1"/>
  <c r="P1471" i="1"/>
  <c r="P643" i="1"/>
  <c r="P2052" i="1"/>
  <c r="P1532" i="1"/>
  <c r="P1078" i="1"/>
  <c r="P2710" i="1"/>
  <c r="P2927" i="1"/>
  <c r="P1469" i="1"/>
  <c r="P2732" i="1"/>
  <c r="P284" i="1"/>
  <c r="P3006" i="1"/>
  <c r="P2271" i="1"/>
  <c r="P2035" i="1"/>
  <c r="P349" i="1"/>
  <c r="P650" i="1"/>
  <c r="P342" i="1"/>
  <c r="P353" i="1"/>
  <c r="P2061" i="1"/>
  <c r="P671" i="1"/>
  <c r="P333" i="1"/>
  <c r="P2342" i="1"/>
  <c r="P2648" i="1"/>
  <c r="P3068" i="1"/>
  <c r="P286" i="1"/>
  <c r="P2705" i="1"/>
  <c r="P243" i="1"/>
  <c r="P2944" i="1"/>
  <c r="P357" i="1"/>
  <c r="P280" i="1"/>
  <c r="P2445" i="1"/>
  <c r="P1317" i="1"/>
  <c r="P39" i="1"/>
  <c r="P1196" i="1"/>
  <c r="P3650" i="1"/>
  <c r="P2047" i="1"/>
  <c r="P963" i="1"/>
  <c r="P1523" i="1"/>
  <c r="P3549" i="1"/>
  <c r="P2056" i="1"/>
  <c r="P1478" i="1"/>
  <c r="P2282" i="1"/>
  <c r="P2038" i="1"/>
  <c r="P1217" i="1"/>
  <c r="P2708" i="1"/>
  <c r="P1198" i="1"/>
  <c r="P2604" i="1"/>
  <c r="P363" i="1"/>
  <c r="P1276" i="1"/>
  <c r="P368" i="1"/>
  <c r="P26" i="1"/>
  <c r="P1199" i="1"/>
  <c r="P259" i="1"/>
  <c r="P2007" i="1"/>
  <c r="P406" i="1"/>
  <c r="P323" i="1"/>
  <c r="P2332" i="1"/>
  <c r="P332" i="1"/>
  <c r="P1258" i="1"/>
  <c r="P695" i="1"/>
  <c r="P2991" i="1"/>
  <c r="P2456" i="1"/>
  <c r="P3239" i="1"/>
  <c r="P1000" i="1"/>
  <c r="P3217" i="1"/>
  <c r="P2192" i="1"/>
  <c r="P1474" i="1"/>
  <c r="P2180" i="1"/>
  <c r="P346" i="1"/>
  <c r="P1371" i="1"/>
  <c r="P1955" i="1"/>
  <c r="P713" i="1"/>
  <c r="P2040" i="1"/>
  <c r="P1912" i="1"/>
  <c r="P1977" i="1"/>
  <c r="P1479" i="1"/>
  <c r="P2028" i="1"/>
  <c r="P1473" i="1"/>
  <c r="P724" i="1"/>
  <c r="P3031" i="1"/>
  <c r="P856" i="1"/>
  <c r="P41" i="1"/>
  <c r="P2609" i="1"/>
  <c r="P2612" i="1"/>
  <c r="P656" i="1"/>
  <c r="P287" i="1"/>
  <c r="P2241" i="1"/>
  <c r="P20" i="1"/>
  <c r="P3284" i="1"/>
  <c r="P2717" i="1"/>
  <c r="P3038" i="1"/>
  <c r="P252" i="1"/>
  <c r="P2300" i="1"/>
  <c r="P273" i="1"/>
  <c r="P1536" i="1"/>
  <c r="P2733" i="1"/>
  <c r="P2019" i="1"/>
  <c r="P1114" i="1"/>
  <c r="P3427" i="1"/>
  <c r="P45" i="1"/>
  <c r="P1520" i="1"/>
  <c r="P985" i="1"/>
  <c r="P2461" i="1"/>
  <c r="P3226" i="1"/>
  <c r="P345" i="1"/>
  <c r="P372" i="1"/>
  <c r="P1255" i="1"/>
  <c r="P2059" i="1"/>
  <c r="P413" i="1"/>
  <c r="P2233" i="1"/>
  <c r="P2730" i="1"/>
  <c r="P319" i="1"/>
  <c r="P2444" i="1"/>
  <c r="P660" i="1"/>
  <c r="P152" i="1"/>
  <c r="P2039" i="1"/>
  <c r="P1538" i="1"/>
  <c r="P2719" i="1"/>
  <c r="P3011" i="1"/>
  <c r="P298" i="1"/>
  <c r="P2722" i="1"/>
  <c r="P265" i="1"/>
  <c r="P338" i="1"/>
  <c r="P2716" i="1"/>
  <c r="P981" i="1"/>
  <c r="P2081" i="1"/>
  <c r="P2270" i="1"/>
  <c r="P352" i="1"/>
  <c r="P2618" i="1"/>
  <c r="P34" i="1"/>
  <c r="P2186" i="1"/>
  <c r="P1477" i="1"/>
  <c r="P3016" i="1"/>
  <c r="P2204" i="1"/>
  <c r="P2709" i="1"/>
  <c r="P256" i="1"/>
  <c r="P218" i="1"/>
  <c r="P1528" i="1"/>
  <c r="P2989" i="1"/>
  <c r="P3213" i="1"/>
  <c r="P1541" i="1"/>
  <c r="P3037" i="1"/>
  <c r="P1219" i="1"/>
  <c r="P324" i="1"/>
  <c r="P281" i="1"/>
  <c r="P1516" i="1"/>
  <c r="P2334" i="1"/>
  <c r="P387" i="1"/>
  <c r="P2331" i="1"/>
  <c r="P645" i="1"/>
  <c r="P289" i="1"/>
  <c r="P732" i="1"/>
  <c r="P295" i="1"/>
  <c r="P672" i="1"/>
  <c r="P2070" i="1"/>
  <c r="P2080" i="1"/>
  <c r="P1659" i="1"/>
  <c r="P383" i="1"/>
  <c r="P359" i="1"/>
  <c r="P1221" i="1"/>
  <c r="P2926" i="1"/>
  <c r="P2495" i="1"/>
  <c r="P962" i="1"/>
  <c r="P245" i="1"/>
  <c r="P1260" i="1"/>
  <c r="P2337" i="1"/>
  <c r="P2330" i="1"/>
  <c r="P302" i="1"/>
  <c r="P3252" i="1"/>
  <c r="P361" i="1"/>
  <c r="P317" i="1"/>
  <c r="P1097" i="1"/>
  <c r="P653" i="1"/>
  <c r="P2986" i="1"/>
  <c r="P2234" i="1"/>
  <c r="P1339" i="1"/>
  <c r="P517" i="1"/>
  <c r="P2254" i="1"/>
  <c r="P309" i="1"/>
  <c r="P3261" i="1"/>
  <c r="P1277" i="1"/>
  <c r="P2226" i="1"/>
  <c r="P1519" i="1"/>
  <c r="P1534" i="1"/>
  <c r="P1965" i="1"/>
  <c r="P686" i="1"/>
  <c r="P1026" i="1"/>
  <c r="P2459" i="1"/>
  <c r="P3149" i="1"/>
  <c r="P2026" i="1"/>
  <c r="P3019" i="1"/>
  <c r="P1525" i="1"/>
  <c r="P1186" i="1"/>
  <c r="P3003" i="1"/>
  <c r="P2633" i="1"/>
  <c r="P2190" i="1"/>
  <c r="P2736" i="1"/>
  <c r="P420" i="1"/>
  <c r="P386" i="1"/>
  <c r="P1269" i="1"/>
  <c r="P29" i="1"/>
  <c r="P1504" i="1"/>
  <c r="P1748" i="1"/>
  <c r="P1225" i="1"/>
  <c r="P2676" i="1"/>
  <c r="P2188" i="1"/>
  <c r="P1299" i="1"/>
  <c r="P3247" i="1"/>
  <c r="P2170" i="1"/>
  <c r="P2623" i="1"/>
  <c r="P1195" i="1"/>
  <c r="P3041" i="1"/>
  <c r="P2093" i="1"/>
  <c r="P277" i="1"/>
  <c r="P1511" i="1"/>
  <c r="P1539" i="1"/>
  <c r="P3231" i="1"/>
  <c r="P263" i="1"/>
  <c r="P311" i="1"/>
  <c r="P1908" i="1"/>
  <c r="P401" i="1"/>
  <c r="P2664" i="1"/>
  <c r="P322" i="1"/>
  <c r="P1021" i="1"/>
  <c r="P1777" i="1"/>
  <c r="P2159" i="1"/>
  <c r="P2665" i="1"/>
  <c r="P2606" i="1"/>
  <c r="P313" i="1"/>
  <c r="P2537" i="1"/>
  <c r="P1848" i="1"/>
  <c r="P2225" i="1"/>
  <c r="P285" i="1"/>
  <c r="P1006" i="1"/>
  <c r="P1510" i="1"/>
  <c r="P2229" i="1"/>
  <c r="P1271" i="1"/>
  <c r="P1218" i="1"/>
  <c r="P3255" i="1"/>
  <c r="P2540" i="1"/>
  <c r="P1353" i="1"/>
  <c r="P23" i="1"/>
  <c r="P299" i="1"/>
  <c r="P393" i="1"/>
  <c r="P3238" i="1"/>
  <c r="P727" i="1"/>
  <c r="P1830" i="1"/>
  <c r="P61" i="1"/>
  <c r="P3221" i="1"/>
  <c r="P2237" i="1"/>
  <c r="P44" i="1"/>
  <c r="P1002" i="1"/>
  <c r="P2160" i="1"/>
  <c r="P954" i="1"/>
  <c r="P1514" i="1"/>
  <c r="P2228" i="1"/>
  <c r="P682" i="1"/>
  <c r="P961" i="1"/>
  <c r="P2249" i="1"/>
  <c r="P1964" i="1"/>
  <c r="P953" i="1"/>
  <c r="P1531" i="1"/>
  <c r="P416" i="1"/>
  <c r="P659" i="1"/>
  <c r="P2246" i="1"/>
  <c r="P2261" i="1"/>
  <c r="P394" i="1"/>
  <c r="P2720" i="1"/>
  <c r="P1522" i="1"/>
  <c r="P1284" i="1"/>
  <c r="P1518" i="1"/>
  <c r="P2307" i="1"/>
  <c r="P3021" i="1"/>
  <c r="P2666" i="1"/>
  <c r="P258" i="1"/>
  <c r="P1506" i="1"/>
  <c r="P2610" i="1"/>
  <c r="P301" i="1"/>
  <c r="P347" i="1"/>
  <c r="P315" i="1"/>
  <c r="P2635" i="1"/>
  <c r="P1542" i="1"/>
  <c r="P1343" i="1"/>
  <c r="P995" i="1"/>
  <c r="P1854" i="1"/>
  <c r="P823" i="1"/>
  <c r="P3189" i="1"/>
  <c r="P381" i="1"/>
  <c r="P1209" i="1"/>
  <c r="P1940" i="1"/>
  <c r="P1892" i="1"/>
  <c r="P2043" i="1"/>
  <c r="P1468" i="1"/>
  <c r="P2614" i="1"/>
  <c r="P2110" i="1"/>
  <c r="P2658" i="1"/>
  <c r="P318" i="1"/>
  <c r="P348" i="1"/>
  <c r="P957" i="1"/>
  <c r="P1974" i="1"/>
  <c r="P2725" i="1"/>
  <c r="P1205" i="1"/>
  <c r="P1282" i="1"/>
  <c r="P1507" i="1"/>
  <c r="P340" i="1"/>
  <c r="P3045" i="1"/>
  <c r="P3404" i="1"/>
  <c r="P288" i="1"/>
  <c r="P3130" i="1"/>
  <c r="P2046" i="1"/>
  <c r="P1259" i="1"/>
  <c r="P1755" i="1"/>
  <c r="P1512" i="1"/>
  <c r="P242" i="1"/>
  <c r="P398" i="1"/>
  <c r="P2198" i="1"/>
  <c r="P2668" i="1"/>
  <c r="P1279" i="1"/>
  <c r="P2259" i="1"/>
  <c r="P1306" i="1"/>
  <c r="P2620" i="1"/>
  <c r="P2997" i="1"/>
  <c r="P2184" i="1"/>
  <c r="P291" i="1"/>
  <c r="P3276" i="1"/>
  <c r="P536" i="1"/>
  <c r="P3015" i="1"/>
  <c r="P3306" i="1"/>
  <c r="P1961" i="1"/>
  <c r="P1513" i="1"/>
  <c r="P797" i="1"/>
  <c r="P2318" i="1"/>
  <c r="P3781" i="1"/>
  <c r="P367" i="1"/>
  <c r="P1633" i="1"/>
  <c r="P1222" i="1"/>
  <c r="P3413" i="1"/>
  <c r="P1210" i="1"/>
  <c r="P1220" i="1"/>
  <c r="P3237" i="1"/>
  <c r="P3274" i="1"/>
  <c r="P303" i="1"/>
  <c r="P700" i="1"/>
  <c r="P1295" i="1"/>
  <c r="P3340" i="1"/>
  <c r="P1856" i="1"/>
  <c r="P3269" i="1"/>
  <c r="P59" i="1"/>
  <c r="P1794" i="1"/>
  <c r="P248" i="1"/>
  <c r="P3288" i="1"/>
  <c r="P2452" i="1"/>
  <c r="P1832" i="1"/>
  <c r="P1463" i="1"/>
  <c r="P2340" i="1"/>
  <c r="P3222" i="1"/>
  <c r="P540" i="1"/>
  <c r="P834" i="1"/>
  <c r="P3048" i="1"/>
  <c r="P2238" i="1"/>
  <c r="P244" i="1"/>
  <c r="P3" i="1"/>
  <c r="P690" i="1"/>
  <c r="P1609" i="1"/>
  <c r="P3165" i="1"/>
  <c r="P792" i="1"/>
  <c r="P1336" i="1"/>
  <c r="P2139" i="1"/>
  <c r="P2734" i="1"/>
  <c r="P320" i="1"/>
  <c r="P53" i="1"/>
  <c r="P2023" i="1"/>
  <c r="P971" i="1"/>
  <c r="P1270" i="1"/>
  <c r="P1281" i="1"/>
  <c r="P1978" i="1"/>
  <c r="P1772" i="1"/>
  <c r="P379" i="1"/>
  <c r="P2231" i="1"/>
  <c r="P547" i="1"/>
  <c r="P2523" i="1"/>
  <c r="P1354" i="1"/>
  <c r="P2274" i="1"/>
  <c r="P2242" i="1"/>
  <c r="P1197" i="1"/>
  <c r="P1857" i="1"/>
  <c r="P415" i="1"/>
  <c r="P1206" i="1"/>
  <c r="P1256" i="1"/>
  <c r="P1009" i="1"/>
  <c r="P743" i="1"/>
  <c r="P2339" i="1"/>
  <c r="P2201" i="1"/>
  <c r="P1187" i="1"/>
  <c r="P3256" i="1"/>
  <c r="P3046" i="1"/>
  <c r="P1967" i="1"/>
  <c r="P1207" i="1"/>
  <c r="P370" i="1"/>
  <c r="P269" i="1"/>
  <c r="P399" i="1"/>
  <c r="P1311" i="1"/>
  <c r="P82" i="1"/>
  <c r="P615" i="1"/>
  <c r="P3258" i="1"/>
  <c r="P755" i="1"/>
  <c r="P2805" i="1"/>
  <c r="P679" i="1"/>
  <c r="P3007" i="1"/>
  <c r="P3244" i="1"/>
  <c r="P310" i="1"/>
  <c r="P2724" i="1"/>
  <c r="P3264" i="1"/>
  <c r="P827" i="1"/>
  <c r="P4024" i="1"/>
  <c r="P1315" i="1"/>
  <c r="P1403" i="1"/>
  <c r="P1751" i="1"/>
  <c r="P1845" i="1"/>
  <c r="P2044" i="1"/>
  <c r="P3679" i="1"/>
  <c r="P534" i="1"/>
  <c r="P3026" i="1"/>
  <c r="P3216" i="1"/>
  <c r="P3220" i="1"/>
  <c r="P1765" i="1"/>
  <c r="P3470" i="1"/>
  <c r="P362" i="1"/>
  <c r="P2987" i="1"/>
  <c r="P2048" i="1"/>
  <c r="P2608" i="1"/>
  <c r="P3250" i="1"/>
  <c r="P30" i="1"/>
  <c r="P842" i="1"/>
  <c r="P18" i="1"/>
  <c r="P351" i="1"/>
  <c r="P1515" i="1"/>
  <c r="P51" i="1"/>
  <c r="P527" i="1"/>
  <c r="P364" i="1"/>
  <c r="P2718" i="1"/>
  <c r="P2279" i="1"/>
  <c r="P219" i="1"/>
  <c r="P1782" i="1"/>
  <c r="P3483" i="1"/>
  <c r="P673" i="1"/>
  <c r="P1836" i="1"/>
  <c r="P657" i="1"/>
  <c r="P3318" i="1"/>
  <c r="P2014" i="1"/>
  <c r="P2230" i="1"/>
  <c r="P1030" i="1"/>
  <c r="P1001" i="1"/>
  <c r="P354" i="1"/>
  <c r="P1627" i="1"/>
  <c r="P2" i="1"/>
  <c r="P54" i="1"/>
  <c r="P1810" i="1"/>
  <c r="P2009" i="1"/>
  <c r="P2333" i="1"/>
  <c r="P2453" i="1"/>
  <c r="P3714" i="1"/>
  <c r="P2637" i="1"/>
  <c r="P1272" i="1"/>
  <c r="P1319" i="1"/>
  <c r="P3391" i="1"/>
  <c r="P3092" i="1"/>
  <c r="P2253" i="1"/>
  <c r="P1399" i="1"/>
  <c r="P2105" i="1"/>
  <c r="P2968" i="1"/>
  <c r="P1401" i="1"/>
  <c r="P738" i="1"/>
  <c r="P3211" i="1"/>
  <c r="P2257" i="1"/>
  <c r="P251" i="1"/>
  <c r="P1948" i="1"/>
  <c r="P402" i="1"/>
  <c r="P3081" i="1"/>
  <c r="P1224" i="1"/>
  <c r="P1031" i="1"/>
  <c r="P1381" i="1"/>
  <c r="P3248" i="1"/>
  <c r="P71" i="1"/>
  <c r="P57" i="1"/>
  <c r="P1941" i="1"/>
  <c r="P2795" i="1"/>
  <c r="P3622" i="1"/>
  <c r="P2675" i="1"/>
  <c r="P2723" i="1"/>
  <c r="P1646" i="1"/>
  <c r="P1797" i="1"/>
  <c r="P2202" i="1"/>
  <c r="P674" i="1"/>
  <c r="P397" i="1"/>
  <c r="P2266" i="1"/>
  <c r="P2451" i="1"/>
  <c r="P3895" i="1"/>
  <c r="P1033" i="1"/>
  <c r="P2616" i="1"/>
  <c r="P2232" i="1"/>
  <c r="P2965" i="1"/>
  <c r="P2449" i="1"/>
  <c r="P658" i="1"/>
  <c r="P736" i="1"/>
  <c r="P262" i="1"/>
  <c r="P1632" i="1"/>
  <c r="P2820" i="1"/>
  <c r="P751" i="1"/>
  <c r="P1893" i="1"/>
  <c r="P3436" i="1"/>
  <c r="P1023" i="1"/>
  <c r="P331" i="1"/>
  <c r="P419" i="1"/>
  <c r="P1375" i="1"/>
  <c r="P3509" i="1"/>
  <c r="P2298" i="1"/>
  <c r="P2053" i="1"/>
  <c r="P1618" i="1"/>
  <c r="P5" i="1"/>
  <c r="P2999" i="1"/>
  <c r="P1935" i="1"/>
  <c r="P3465" i="1"/>
  <c r="P369" i="1"/>
  <c r="P350" i="1"/>
  <c r="P3175" i="1"/>
  <c r="P3360" i="1"/>
  <c r="P60" i="1"/>
  <c r="P1753" i="1"/>
  <c r="P3768" i="1"/>
  <c r="P1395" i="1"/>
  <c r="P3716" i="1"/>
  <c r="P1619" i="1"/>
  <c r="P1351" i="1"/>
  <c r="P2480" i="1"/>
  <c r="P2474" i="1"/>
  <c r="P3300" i="1"/>
  <c r="P3526" i="1"/>
  <c r="P798" i="1"/>
  <c r="P3577" i="1"/>
  <c r="P336" i="1"/>
  <c r="P3423" i="1"/>
  <c r="P56" i="1"/>
  <c r="P2932" i="1"/>
  <c r="P3024" i="1"/>
  <c r="P529" i="1"/>
  <c r="P1676" i="1"/>
  <c r="P1752" i="1"/>
  <c r="P1280" i="1"/>
  <c r="P3155" i="1"/>
  <c r="P3457" i="1"/>
  <c r="P304" i="1"/>
  <c r="P2057" i="1"/>
  <c r="P1693" i="1"/>
  <c r="P3402" i="1"/>
  <c r="P3408" i="1"/>
  <c r="P2813" i="1"/>
  <c r="P3290" i="1"/>
  <c r="P2541" i="1"/>
  <c r="P1838" i="1"/>
  <c r="P723" i="1"/>
  <c r="P1635" i="1"/>
  <c r="P2992" i="1"/>
  <c r="P1139" i="1"/>
  <c r="P2738" i="1"/>
  <c r="P3243" i="1"/>
  <c r="P307" i="1"/>
  <c r="P1470" i="1"/>
  <c r="P1191" i="1"/>
  <c r="P1268" i="1"/>
  <c r="P2830" i="1"/>
  <c r="P3435" i="1"/>
  <c r="P741" i="1"/>
  <c r="P1368" i="1"/>
  <c r="P1785" i="1"/>
  <c r="P1802" i="1"/>
  <c r="P1749" i="1"/>
  <c r="P3157" i="1"/>
  <c r="P1819" i="1"/>
  <c r="P1756" i="1"/>
  <c r="P400" i="1"/>
  <c r="P2313" i="1"/>
  <c r="P1378" i="1"/>
  <c r="P1521" i="1"/>
  <c r="P2245" i="1"/>
  <c r="P1897" i="1"/>
  <c r="P254" i="1"/>
  <c r="P2092" i="1"/>
  <c r="P3043" i="1"/>
  <c r="P1852" i="1"/>
  <c r="P1617" i="1"/>
  <c r="P3362" i="1"/>
  <c r="P1200" i="1"/>
  <c r="P1189" i="1"/>
  <c r="P9" i="1"/>
  <c r="P365" i="1"/>
  <c r="P2031" i="1"/>
  <c r="P2255" i="1"/>
  <c r="P314" i="1"/>
  <c r="P710" i="1"/>
  <c r="P1387" i="1"/>
  <c r="P681" i="1"/>
  <c r="P221" i="1"/>
  <c r="P2185" i="1"/>
  <c r="P2315" i="1"/>
  <c r="P2993" i="1"/>
  <c r="P48" i="1"/>
  <c r="P2975" i="1"/>
  <c r="P1938" i="1"/>
  <c r="P337" i="1"/>
  <c r="P1686" i="1"/>
  <c r="P3633" i="1"/>
  <c r="P3018" i="1"/>
  <c r="P1655" i="1"/>
  <c r="P3304" i="1"/>
  <c r="P2265" i="1"/>
  <c r="P2447" i="1"/>
  <c r="P326" i="1"/>
  <c r="P1015" i="1"/>
  <c r="P3008" i="1"/>
  <c r="P2692" i="1"/>
  <c r="P58" i="1"/>
  <c r="P2462" i="1"/>
  <c r="P257" i="1"/>
  <c r="P1045" i="1"/>
  <c r="P3778" i="1"/>
  <c r="P38" i="1"/>
  <c r="P8" i="1"/>
  <c r="P3066" i="1"/>
  <c r="P1530" i="1"/>
  <c r="P796" i="1"/>
  <c r="P3030" i="1"/>
  <c r="P2448" i="1"/>
  <c r="P808" i="1"/>
  <c r="P1384" i="1"/>
  <c r="P3341" i="1"/>
  <c r="P3050" i="1"/>
  <c r="P487" i="1"/>
  <c r="P1944" i="1"/>
  <c r="P2235" i="1"/>
  <c r="P2535" i="1"/>
  <c r="P1762" i="1"/>
  <c r="P2598" i="1"/>
  <c r="P3171" i="1"/>
  <c r="P2941" i="1"/>
  <c r="P3245" i="1"/>
  <c r="P2799" i="1"/>
  <c r="P1664" i="1"/>
  <c r="P1670" i="1"/>
  <c r="P3588" i="1"/>
  <c r="P1807" i="1"/>
  <c r="P1436" i="1"/>
  <c r="P2262" i="1"/>
  <c r="P2931" i="1"/>
  <c r="P1466" i="1"/>
  <c r="P1264" i="1"/>
  <c r="P2017" i="1"/>
  <c r="P3271" i="1"/>
  <c r="P3664" i="1"/>
  <c r="P3328" i="1"/>
  <c r="P2223" i="1"/>
  <c r="P2501" i="1"/>
  <c r="P1663" i="1"/>
  <c r="P1628" i="1"/>
  <c r="P2443" i="1"/>
  <c r="P3379" i="1"/>
  <c r="P1608" i="1"/>
  <c r="P1066" i="1"/>
  <c r="P2129" i="1"/>
  <c r="P2122" i="1"/>
  <c r="P2243" i="1"/>
  <c r="P818" i="1"/>
  <c r="P1829" i="1"/>
  <c r="P421" i="1"/>
  <c r="P2527" i="1"/>
  <c r="P845" i="1"/>
  <c r="P2977" i="1"/>
  <c r="P1188" i="1"/>
  <c r="P3378" i="1"/>
  <c r="P375" i="1"/>
  <c r="P1747" i="1"/>
  <c r="P3767" i="1"/>
  <c r="P1660" i="1"/>
  <c r="P730" i="1"/>
  <c r="P3109" i="1"/>
  <c r="P3156" i="1"/>
  <c r="P3268" i="1"/>
  <c r="P306" i="1"/>
  <c r="P1332" i="1"/>
  <c r="P3365" i="1"/>
  <c r="P376" i="1"/>
  <c r="P896" i="1"/>
  <c r="P2731" i="1"/>
  <c r="P3536" i="1"/>
  <c r="P2263" i="1"/>
  <c r="P1307" i="1"/>
  <c r="P793" i="1"/>
  <c r="P2463" i="1"/>
  <c r="P482" i="1"/>
  <c r="P1283" i="1"/>
  <c r="P1029" i="1"/>
  <c r="P366" i="1"/>
  <c r="P358" i="1"/>
  <c r="P109" i="1"/>
  <c r="P3295" i="1"/>
  <c r="P104" i="1"/>
  <c r="P134" i="1"/>
  <c r="P1273" i="1"/>
  <c r="P2526" i="1"/>
  <c r="P3173" i="1"/>
  <c r="P3004" i="1"/>
  <c r="P2615" i="1"/>
  <c r="P1363" i="1"/>
  <c r="P3027" i="1"/>
  <c r="P3146" i="1"/>
  <c r="P485" i="1"/>
  <c r="P67" i="1"/>
  <c r="P1658" i="1"/>
  <c r="P1367" i="1"/>
  <c r="P2250" i="1"/>
  <c r="P2859" i="1"/>
  <c r="P1373" i="1"/>
  <c r="P2042" i="1"/>
  <c r="P1767" i="1"/>
  <c r="P63" i="1"/>
  <c r="P2087" i="1"/>
  <c r="P2740" i="1"/>
  <c r="P726" i="1"/>
  <c r="P3260" i="1"/>
  <c r="P1079" i="1"/>
  <c r="P2115" i="1"/>
  <c r="P2737" i="1"/>
  <c r="P2726" i="1"/>
  <c r="P2296" i="1"/>
  <c r="P2714" i="1"/>
  <c r="P3614" i="1"/>
  <c r="P1348" i="1"/>
  <c r="P836" i="1"/>
  <c r="P1540" i="1"/>
  <c r="P3073" i="1"/>
  <c r="P3230" i="1"/>
  <c r="P371" i="1"/>
  <c r="P2786" i="1"/>
  <c r="P788" i="1"/>
  <c r="P3184" i="1"/>
  <c r="P2305" i="1"/>
  <c r="P115" i="1"/>
  <c r="P3022" i="1"/>
  <c r="P1624" i="1"/>
  <c r="P3529" i="1"/>
  <c r="P2045" i="1"/>
  <c r="P749" i="1"/>
  <c r="P1028" i="1"/>
  <c r="P515" i="1"/>
  <c r="P974" i="1"/>
  <c r="P91" i="1"/>
  <c r="P2214" i="1"/>
  <c r="P1377" i="1"/>
  <c r="P1032" i="1"/>
  <c r="P3191" i="1"/>
  <c r="P1799" i="1"/>
  <c r="P1390" i="1"/>
  <c r="P249" i="1"/>
  <c r="P1679" i="1"/>
  <c r="P444" i="1"/>
  <c r="P3064" i="1"/>
  <c r="P2303" i="1"/>
  <c r="P946" i="1"/>
  <c r="P3788" i="1"/>
  <c r="P325" i="1"/>
  <c r="P1215" i="1"/>
  <c r="P3111" i="1"/>
  <c r="P283" i="1"/>
  <c r="P3281" i="1"/>
  <c r="P989" i="1"/>
  <c r="P2549" i="1"/>
  <c r="P1011" i="1"/>
  <c r="P2552" i="1"/>
  <c r="P473" i="1"/>
  <c r="P2721" i="1"/>
  <c r="P1746" i="1"/>
  <c r="P956" i="1"/>
  <c r="P1899" i="1"/>
  <c r="P3312" i="1"/>
  <c r="P1036" i="1"/>
  <c r="P2532" i="1"/>
  <c r="P341" i="1"/>
  <c r="P1398" i="1"/>
  <c r="P2311" i="1"/>
  <c r="P88" i="1"/>
  <c r="P2631" i="1"/>
  <c r="P1090" i="1"/>
  <c r="P1568" i="1"/>
  <c r="P2286" i="1"/>
  <c r="P1211" i="1"/>
  <c r="P2972" i="1"/>
  <c r="P390" i="1"/>
  <c r="P2870" i="1"/>
  <c r="P2178" i="1"/>
  <c r="P733" i="1"/>
  <c r="P2809" i="1"/>
  <c r="P3104" i="1"/>
  <c r="P2531" i="1"/>
  <c r="P276" i="1"/>
  <c r="P1645" i="1"/>
  <c r="P1631" i="1"/>
  <c r="P1358" i="1"/>
  <c r="P3426" i="1"/>
  <c r="P1526" i="1"/>
  <c r="P3241" i="1"/>
  <c r="P852" i="1"/>
  <c r="P1936" i="1"/>
  <c r="P3576" i="1"/>
  <c r="P1203" i="1"/>
  <c r="P4035" i="1"/>
  <c r="P1320" i="1"/>
  <c r="P739" i="1"/>
  <c r="P703" i="1"/>
  <c r="P2550" i="1"/>
  <c r="P1253" i="1"/>
  <c r="P835" i="1"/>
  <c r="P3344" i="1"/>
  <c r="P410" i="1"/>
  <c r="P804" i="1"/>
  <c r="P3283" i="1"/>
  <c r="P2094" i="1"/>
  <c r="P1257" i="1"/>
  <c r="P2699" i="1"/>
  <c r="P1623" i="1"/>
  <c r="P16" i="1"/>
  <c r="P2320" i="1"/>
  <c r="P2306" i="1"/>
  <c r="P1607" i="1"/>
  <c r="P1860" i="1"/>
  <c r="P2191" i="1"/>
  <c r="P525" i="1"/>
  <c r="P1202" i="1"/>
  <c r="P3752" i="1"/>
  <c r="P1745" i="1"/>
  <c r="P13" i="1"/>
  <c r="P2100" i="1"/>
  <c r="P847" i="1"/>
  <c r="P1323" i="1"/>
  <c r="P3215" i="1"/>
  <c r="P293" i="1"/>
  <c r="P3386" i="1"/>
  <c r="P2498" i="1"/>
  <c r="P2824" i="1"/>
  <c r="P3334" i="1"/>
  <c r="P47" i="1"/>
  <c r="P264" i="1"/>
  <c r="P1350" i="1"/>
  <c r="P3235" i="1"/>
  <c r="P2065" i="1"/>
  <c r="P266" i="1"/>
  <c r="P2251" i="1"/>
  <c r="P278" i="1"/>
  <c r="P1816" i="1"/>
  <c r="P2655" i="1"/>
  <c r="P1182" i="1"/>
  <c r="P1034" i="1"/>
  <c r="P3091" i="1"/>
  <c r="P3555" i="1"/>
  <c r="P2801" i="1"/>
  <c r="P841" i="1"/>
  <c r="P846" i="1"/>
  <c r="P3657" i="1"/>
  <c r="P1759" i="1"/>
  <c r="P3251" i="1"/>
  <c r="P1309" i="1"/>
  <c r="P3458" i="1"/>
  <c r="P1369" i="1"/>
  <c r="P3160" i="1"/>
  <c r="P2969" i="1"/>
  <c r="P924" i="1"/>
  <c r="P3363" i="1"/>
  <c r="P3556" i="1"/>
  <c r="P1346" i="1"/>
  <c r="P2814" i="1"/>
  <c r="P382" i="1"/>
  <c r="P1758" i="1"/>
  <c r="P120" i="1"/>
  <c r="P2166" i="1"/>
  <c r="P3491" i="1"/>
  <c r="P321" i="1"/>
  <c r="P3544" i="1"/>
  <c r="P2659" i="1"/>
  <c r="P1934" i="1"/>
  <c r="P3287" i="1"/>
  <c r="P3158" i="1"/>
  <c r="P15" i="1"/>
  <c r="P754" i="1"/>
  <c r="P828" i="1"/>
  <c r="P647" i="1"/>
  <c r="P270" i="1"/>
  <c r="P2409" i="1"/>
  <c r="P267" i="1"/>
  <c r="P1647" i="1"/>
  <c r="P1370" i="1"/>
  <c r="P2197" i="1"/>
  <c r="P3700" i="1"/>
  <c r="P3350" i="1"/>
  <c r="P3774" i="1"/>
  <c r="P2460" i="1"/>
  <c r="P2275" i="1"/>
  <c r="P3299" i="1"/>
  <c r="P3824" i="1"/>
  <c r="P806" i="1"/>
  <c r="P2240" i="1"/>
  <c r="P2963" i="1"/>
  <c r="P3177" i="1"/>
  <c r="P725" i="1"/>
  <c r="P1389" i="1"/>
  <c r="P3262" i="1"/>
  <c r="P329" i="1"/>
  <c r="P1806" i="1"/>
  <c r="P729" i="1"/>
  <c r="P1612" i="1"/>
  <c r="P2322" i="1"/>
  <c r="P1433" i="1"/>
  <c r="P3279" i="1"/>
  <c r="P1784" i="1"/>
  <c r="P2280" i="1"/>
  <c r="P3775" i="1"/>
  <c r="P113" i="1"/>
  <c r="P2289" i="1"/>
  <c r="P2063" i="1"/>
  <c r="P1805" i="1"/>
  <c r="P275" i="1"/>
  <c r="P49" i="1"/>
  <c r="P3799" i="1"/>
  <c r="P3354" i="1"/>
  <c r="P3336" i="1"/>
  <c r="P35" i="1"/>
  <c r="P2182" i="1"/>
  <c r="P3485" i="1"/>
  <c r="P1383" i="1"/>
  <c r="P3497" i="1"/>
  <c r="P2175" i="1"/>
  <c r="P1761" i="1"/>
  <c r="P3113" i="1"/>
  <c r="P274" i="1"/>
  <c r="P1887" i="1"/>
  <c r="P3047" i="1"/>
  <c r="P1274" i="1"/>
  <c r="P1537" i="1"/>
  <c r="P3438" i="1"/>
  <c r="P3658" i="1"/>
  <c r="P3687" i="1"/>
  <c r="P3827" i="1"/>
  <c r="P405" i="1"/>
  <c r="P3442" i="1"/>
  <c r="P94" i="1"/>
  <c r="P396" i="1"/>
  <c r="P3278" i="1"/>
  <c r="P3148" i="1"/>
  <c r="P2821" i="1"/>
  <c r="P1649" i="1"/>
  <c r="P2116" i="1"/>
  <c r="P2787" i="1"/>
  <c r="P2653" i="1"/>
  <c r="P523" i="1"/>
  <c r="P3333" i="1"/>
  <c r="P731" i="1"/>
  <c r="P1251" i="1"/>
  <c r="P3023" i="1"/>
  <c r="P3219" i="1"/>
  <c r="P1702" i="1"/>
  <c r="P1352" i="1"/>
  <c r="P114" i="1"/>
  <c r="P1003" i="1"/>
  <c r="P3371" i="1"/>
  <c r="P247" i="1"/>
  <c r="P3750" i="1"/>
  <c r="P3210" i="1"/>
  <c r="P3755" i="1"/>
  <c r="P2983" i="1"/>
  <c r="P2663" i="1"/>
  <c r="P1616" i="1"/>
  <c r="P3466" i="1"/>
  <c r="P746" i="1"/>
  <c r="P522" i="1"/>
  <c r="P2984" i="1"/>
  <c r="P2976" i="1"/>
  <c r="P3591" i="1"/>
  <c r="P761" i="1"/>
  <c r="P2264" i="1"/>
  <c r="P3164" i="1"/>
  <c r="P2107" i="1"/>
  <c r="P2082" i="1"/>
  <c r="P2800" i="1"/>
  <c r="P2981" i="1"/>
  <c r="P843" i="1"/>
  <c r="P1038" i="1"/>
  <c r="P3353" i="1"/>
  <c r="P2164" i="1"/>
  <c r="P1068" i="1"/>
  <c r="P2055" i="1"/>
  <c r="P3762" i="1"/>
  <c r="P3214" i="1"/>
  <c r="P838" i="1"/>
  <c r="P2534" i="1"/>
  <c r="P2546" i="1"/>
  <c r="P3723" i="1"/>
  <c r="P2966" i="1"/>
  <c r="P108" i="1"/>
  <c r="P3571" i="1"/>
  <c r="P3337" i="1"/>
  <c r="P3689" i="1"/>
  <c r="P669" i="1"/>
  <c r="P3592" i="1"/>
  <c r="P801" i="1"/>
  <c r="P2476" i="1"/>
  <c r="P102" i="1"/>
  <c r="P296" i="1"/>
  <c r="P2524" i="1"/>
  <c r="P3765" i="1"/>
  <c r="P3830" i="1"/>
  <c r="P1037" i="1"/>
  <c r="P1337" i="1"/>
  <c r="P1911" i="1"/>
  <c r="P3783" i="1"/>
  <c r="P1326" i="1"/>
  <c r="P478" i="1"/>
  <c r="P3475" i="1"/>
  <c r="P2213" i="1"/>
  <c r="P481" i="1"/>
  <c r="P2278" i="1"/>
  <c r="P1787" i="1"/>
  <c r="P1400" i="1"/>
  <c r="P1254" i="1"/>
  <c r="P2268" i="1"/>
  <c r="P292" i="1"/>
  <c r="P851" i="1"/>
  <c r="P3181" i="1"/>
  <c r="P3418" i="1"/>
  <c r="P1025" i="1"/>
  <c r="P140" i="1"/>
  <c r="P3014" i="1"/>
  <c r="P2491" i="1"/>
  <c r="P1385" i="1"/>
  <c r="P996" i="1"/>
  <c r="P1873" i="1"/>
  <c r="P1638" i="1"/>
  <c r="P3488" i="1"/>
  <c r="P62" i="1"/>
  <c r="P64" i="1"/>
  <c r="P2455" i="1"/>
  <c r="P3115" i="1"/>
  <c r="P923" i="1"/>
  <c r="P704" i="1"/>
  <c r="P3186" i="1"/>
  <c r="P3725" i="1"/>
  <c r="P3829" i="1"/>
  <c r="P3162" i="1"/>
  <c r="P2147" i="1"/>
  <c r="P3346" i="1"/>
  <c r="P1305" i="1"/>
  <c r="P752" i="1"/>
  <c r="P3758" i="1"/>
  <c r="P3525" i="1"/>
  <c r="P3675" i="1"/>
  <c r="P1654" i="1"/>
  <c r="P1527" i="1"/>
  <c r="P119" i="1"/>
  <c r="P2533" i="1"/>
  <c r="P2528" i="1"/>
  <c r="P2483" i="1"/>
  <c r="P2810" i="1"/>
  <c r="P2499" i="1"/>
  <c r="P810" i="1"/>
  <c r="P3676" i="1"/>
  <c r="P185" i="1"/>
  <c r="P2212" i="1"/>
  <c r="P3468" i="1"/>
  <c r="P3400" i="1"/>
  <c r="P3267" i="1"/>
  <c r="P3761" i="1"/>
  <c r="P3726" i="1"/>
  <c r="P3317" i="1"/>
  <c r="P3035" i="1"/>
  <c r="P253" i="1"/>
  <c r="P7" i="1"/>
  <c r="P2619" i="1"/>
  <c r="P2068" i="1"/>
  <c r="P1293" i="1"/>
  <c r="P628" i="1"/>
  <c r="P1386" i="1"/>
  <c r="P1464" i="1"/>
  <c r="P1301" i="1"/>
  <c r="P2293" i="1"/>
  <c r="P469" i="1"/>
  <c r="P1669" i="1"/>
  <c r="P2667" i="1"/>
  <c r="P2060" i="1"/>
  <c r="P3770" i="1"/>
  <c r="P1922" i="1"/>
  <c r="P3275" i="1"/>
  <c r="P2530" i="1"/>
  <c r="P817" i="1"/>
  <c r="P3310" i="1"/>
  <c r="P1249" i="1"/>
  <c r="P2111" i="1"/>
  <c r="P3361" i="1"/>
  <c r="P2818" i="1"/>
  <c r="P2173" i="1"/>
  <c r="P3020" i="1"/>
  <c r="P2741" i="1"/>
  <c r="P2096" i="1"/>
  <c r="P3504" i="1"/>
  <c r="P809" i="1"/>
  <c r="P1798" i="1"/>
  <c r="P861" i="1"/>
  <c r="P1667" i="1"/>
  <c r="P2486" i="1"/>
  <c r="P3795" i="1"/>
  <c r="P3684" i="1"/>
  <c r="P1267" i="1"/>
  <c r="P1890" i="1"/>
  <c r="P811" i="1"/>
  <c r="P3484" i="1"/>
  <c r="P3342" i="1"/>
  <c r="P1275" i="1"/>
  <c r="P3223" i="1"/>
  <c r="E6" i="2" s="1"/>
  <c r="P1533" i="1"/>
  <c r="P2323" i="1"/>
  <c r="P305" i="1"/>
  <c r="P2176" i="1"/>
  <c r="P1405" i="1"/>
  <c r="P1593" i="1"/>
  <c r="P3383" i="1"/>
  <c r="P2529" i="1"/>
  <c r="P3302" i="1"/>
  <c r="P3307" i="1"/>
  <c r="P2336" i="1"/>
  <c r="P3628" i="1"/>
  <c r="P1380" i="1"/>
  <c r="P3846" i="1"/>
  <c r="P1634" i="1"/>
  <c r="P2940" i="1"/>
  <c r="P3428" i="1"/>
  <c r="P32" i="1"/>
  <c r="P3587" i="1"/>
  <c r="P1302" i="1"/>
  <c r="P1505" i="1"/>
  <c r="P3159" i="1"/>
  <c r="P77" i="1"/>
  <c r="P1630" i="1"/>
  <c r="P3420" i="1"/>
  <c r="P3719" i="1"/>
  <c r="P2088" i="1"/>
  <c r="P1668" i="1"/>
  <c r="P800" i="1"/>
  <c r="P1290" i="1"/>
  <c r="P3236" i="1"/>
  <c r="P2083" i="1"/>
  <c r="P3697" i="1"/>
  <c r="P3303" i="1"/>
  <c r="P3604" i="1"/>
  <c r="P84" i="1"/>
  <c r="P3494" i="1"/>
  <c r="P533" i="1"/>
  <c r="P3519" i="1"/>
  <c r="P3051" i="1"/>
  <c r="P1781" i="1"/>
  <c r="P246" i="1"/>
  <c r="P118" i="1"/>
  <c r="P747" i="1"/>
  <c r="P2101" i="1"/>
  <c r="P1861" i="1"/>
  <c r="P2713" i="1"/>
  <c r="P2304" i="1"/>
  <c r="P1397" i="1"/>
  <c r="P2548" i="1"/>
  <c r="P3608" i="1"/>
  <c r="P2547" i="1"/>
  <c r="P3975" i="1"/>
  <c r="P538" i="1"/>
  <c r="P2841" i="1"/>
  <c r="P3685" i="1"/>
  <c r="P3985" i="1"/>
  <c r="P1529" i="1"/>
  <c r="P316" i="1"/>
  <c r="P1651" i="1"/>
  <c r="P526" i="1"/>
  <c r="P1292" i="1"/>
  <c r="P3759" i="1"/>
  <c r="P1250" i="1"/>
  <c r="P2030" i="1"/>
  <c r="P553" i="1"/>
  <c r="P2553" i="1"/>
  <c r="P3212" i="1"/>
  <c r="P3696" i="1"/>
  <c r="P1262" i="1"/>
  <c r="P2928" i="1"/>
  <c r="P2543" i="1"/>
  <c r="P2308" i="1"/>
  <c r="P343" i="1"/>
  <c r="P3498" i="1"/>
  <c r="P3376" i="1"/>
  <c r="P2970" i="1"/>
  <c r="P31" i="1"/>
  <c r="P110" i="1"/>
  <c r="P4037" i="1"/>
  <c r="P2556" i="1"/>
  <c r="P854" i="1"/>
  <c r="P532" i="1"/>
  <c r="P3335" i="1"/>
  <c r="P3823" i="1"/>
  <c r="P3352" i="1"/>
  <c r="P2287" i="1"/>
  <c r="P356" i="1"/>
  <c r="P3490" i="1"/>
  <c r="P90" i="1"/>
  <c r="P93" i="1"/>
  <c r="P778" i="1"/>
  <c r="P3717" i="1"/>
  <c r="P824" i="1"/>
  <c r="P2815" i="1"/>
  <c r="P969" i="1"/>
  <c r="P753" i="1"/>
  <c r="P689" i="1"/>
  <c r="P3691" i="1"/>
  <c r="P2222" i="1"/>
  <c r="P3152" i="1"/>
  <c r="P2937" i="1"/>
  <c r="P4108" i="1"/>
  <c r="P3673" i="1"/>
  <c r="P3384" i="1"/>
  <c r="P3153" i="1"/>
  <c r="P272" i="1"/>
  <c r="P3017" i="1"/>
  <c r="P3389" i="1"/>
  <c r="P10" i="1"/>
  <c r="P103" i="1"/>
  <c r="P1681" i="1"/>
  <c r="P833" i="1"/>
  <c r="P651" i="1"/>
  <c r="P3301" i="1"/>
  <c r="P3169" i="1"/>
  <c r="P3562" i="1"/>
  <c r="P2602" i="1"/>
  <c r="P2167" i="1"/>
  <c r="P2090" i="1"/>
  <c r="P3586" i="1"/>
  <c r="P1678" i="1"/>
  <c r="P1883" i="1"/>
  <c r="P3722" i="1"/>
  <c r="P2704" i="1"/>
  <c r="P524" i="1"/>
  <c r="P1926" i="1"/>
  <c r="P1606" i="1"/>
  <c r="P1333" i="1"/>
  <c r="P2679" i="1"/>
  <c r="P1570" i="1"/>
  <c r="P1076" i="1"/>
  <c r="P2979" i="1"/>
  <c r="P2902" i="1"/>
  <c r="P100" i="1"/>
  <c r="P3613" i="1"/>
  <c r="P121" i="1"/>
  <c r="P2617" i="1"/>
  <c r="P3225" i="1"/>
  <c r="P36" i="1"/>
  <c r="P2698" i="1"/>
  <c r="P3606" i="1"/>
  <c r="P2117" i="1"/>
  <c r="P3682" i="1"/>
  <c r="P1884" i="1"/>
  <c r="P1823" i="1"/>
  <c r="P1476" i="1"/>
  <c r="P3528" i="1"/>
  <c r="P2808" i="1"/>
  <c r="P2478" i="1"/>
  <c r="P380" i="1"/>
  <c r="P3343" i="1"/>
  <c r="P3324" i="1"/>
  <c r="P1360" i="1"/>
  <c r="P1889" i="1"/>
  <c r="P3663" i="1"/>
  <c r="P2464" i="1"/>
  <c r="P2833" i="1"/>
  <c r="P2674" i="1"/>
  <c r="P3595" i="1"/>
  <c r="P748" i="1"/>
  <c r="P1341" i="1"/>
  <c r="P3263" i="1"/>
  <c r="P3515" i="1"/>
  <c r="P2603" i="1"/>
  <c r="P2165" i="1"/>
  <c r="P1096" i="1"/>
  <c r="P3623" i="1"/>
  <c r="P55" i="1"/>
  <c r="P2982" i="1"/>
  <c r="P3690" i="1"/>
  <c r="P3704" i="1"/>
  <c r="P3424" i="1"/>
  <c r="P3836" i="1"/>
  <c r="P3188" i="1"/>
  <c r="P2934" i="1"/>
  <c r="P2446" i="1"/>
  <c r="P3412" i="1"/>
  <c r="P3585" i="1"/>
  <c r="P2086" i="1"/>
  <c r="P2314" i="1"/>
  <c r="P2321" i="1"/>
  <c r="P799" i="1"/>
  <c r="P1214" i="1"/>
  <c r="P3042" i="1"/>
  <c r="P2260" i="1"/>
  <c r="P742" i="1"/>
  <c r="P1850" i="1"/>
  <c r="P1005" i="1"/>
  <c r="P1190" i="1"/>
  <c r="P1931" i="1"/>
  <c r="P2973" i="1"/>
  <c r="P2490" i="1"/>
  <c r="P1181" i="1"/>
  <c r="P898" i="1"/>
  <c r="P2554" i="1"/>
  <c r="P3511" i="1"/>
  <c r="P1022" i="1"/>
  <c r="P3636" i="1"/>
  <c r="P3366" i="1"/>
  <c r="P3471" i="1"/>
  <c r="P1986" i="1"/>
  <c r="P414" i="1"/>
  <c r="P2642" i="1"/>
  <c r="P2792" i="1"/>
  <c r="P2632" i="1"/>
  <c r="P2657" i="1"/>
  <c r="P807" i="1"/>
  <c r="P3626" i="1"/>
  <c r="P3240" i="1"/>
  <c r="P2994" i="1"/>
  <c r="P3382" i="1"/>
  <c r="P1278" i="1"/>
  <c r="P1689" i="1"/>
  <c r="P1754" i="1"/>
  <c r="P3224" i="1"/>
  <c r="P3618" i="1"/>
  <c r="P3416" i="1"/>
  <c r="P3170" i="1"/>
  <c r="P1312" i="1"/>
  <c r="P116" i="1"/>
  <c r="P2827" i="1"/>
  <c r="P3698" i="1"/>
  <c r="P3669" i="1"/>
  <c r="P3575" i="1"/>
  <c r="P3597" i="1"/>
  <c r="P3517" i="1"/>
  <c r="P3627" i="1"/>
  <c r="P1357" i="1"/>
  <c r="P2183" i="1"/>
  <c r="P3661" i="1"/>
  <c r="P1666" i="1"/>
  <c r="P1016" i="1"/>
  <c r="P3356" i="1"/>
  <c r="P2804" i="1"/>
  <c r="P1392" i="1"/>
  <c r="P3286" i="1"/>
  <c r="P3674" i="1"/>
  <c r="P4069" i="1"/>
  <c r="P3508" i="1"/>
  <c r="P839" i="1"/>
  <c r="P407" i="1"/>
  <c r="P339" i="1"/>
  <c r="P2791" i="1"/>
  <c r="P3005" i="1"/>
  <c r="P3010" i="1"/>
  <c r="P3176" i="1"/>
  <c r="P212" i="1"/>
  <c r="P3439" i="1"/>
  <c r="P3469" i="1"/>
  <c r="P2285" i="1"/>
  <c r="P1849" i="1"/>
  <c r="P661" i="1"/>
  <c r="P3242" i="1"/>
  <c r="P408" i="1"/>
  <c r="P12" i="1"/>
  <c r="P3787" i="1"/>
  <c r="P654" i="1"/>
  <c r="P735" i="1"/>
  <c r="P2091" i="1"/>
  <c r="P3611" i="1"/>
  <c r="P2562" i="1"/>
  <c r="P1826" i="1"/>
  <c r="P4050" i="1"/>
  <c r="P168" i="1"/>
  <c r="P1859" i="1"/>
  <c r="P2099" i="1"/>
  <c r="P2832" i="1"/>
  <c r="P3377" i="1"/>
  <c r="P3414" i="1"/>
  <c r="P3625" i="1"/>
  <c r="P3756" i="1"/>
  <c r="P3782" i="1"/>
  <c r="P500" i="1"/>
  <c r="P3913" i="1"/>
  <c r="P2276" i="1"/>
  <c r="P1106" i="1"/>
  <c r="P1914" i="1"/>
  <c r="P1004" i="1"/>
  <c r="P3403" i="1"/>
  <c r="P2788" i="1"/>
  <c r="P1193" i="1"/>
  <c r="P3179" i="1"/>
  <c r="P2168" i="1"/>
  <c r="P1928" i="1"/>
  <c r="P3421" i="1"/>
  <c r="P308" i="1"/>
  <c r="P3707" i="1"/>
  <c r="P2835" i="1"/>
  <c r="P840" i="1"/>
  <c r="P978" i="1"/>
  <c r="P2022" i="1"/>
  <c r="P1650" i="1"/>
  <c r="P3728" i="1"/>
  <c r="P3254" i="1"/>
  <c r="P1168" i="1"/>
  <c r="P3584" i="1"/>
  <c r="P2834" i="1"/>
  <c r="P3779" i="1"/>
  <c r="P3232" i="1"/>
  <c r="P3486" i="1"/>
  <c r="P1018" i="1"/>
  <c r="P1376" i="1"/>
  <c r="P1394" i="1"/>
  <c r="P2673" i="1"/>
  <c r="P805" i="1"/>
  <c r="P404" i="1"/>
  <c r="P1652" i="1"/>
  <c r="P795" i="1"/>
  <c r="P4038" i="1"/>
  <c r="P3265" i="1"/>
  <c r="P3459" i="1"/>
  <c r="P2882" i="1"/>
  <c r="P2628" i="1"/>
  <c r="P1671" i="1"/>
  <c r="P1866" i="1"/>
  <c r="P3339" i="1"/>
  <c r="P40" i="1"/>
  <c r="P3532" i="1"/>
  <c r="P521" i="1"/>
  <c r="P3313" i="1"/>
  <c r="P722" i="1"/>
  <c r="P1902" i="1"/>
  <c r="P1404" i="1"/>
  <c r="P3204" i="1"/>
  <c r="P589" i="1"/>
  <c r="P3185" i="1"/>
  <c r="P2149" i="1"/>
  <c r="P2458" i="1"/>
  <c r="P1937" i="1"/>
  <c r="P1603" i="1"/>
  <c r="P2812" i="1"/>
  <c r="P3141" i="1"/>
  <c r="P866" i="1"/>
  <c r="P2936" i="1"/>
  <c r="P1201" i="1"/>
  <c r="P1675" i="1"/>
  <c r="P3505" i="1"/>
  <c r="P2942" i="1"/>
  <c r="P822" i="1"/>
  <c r="P1903" i="1"/>
  <c r="P3617" i="1"/>
  <c r="P3166" i="1"/>
  <c r="P2831" i="1"/>
  <c r="P2277" i="1"/>
  <c r="P3825" i="1"/>
  <c r="P3249" i="1"/>
  <c r="P1216" i="1"/>
  <c r="P3330" i="1"/>
  <c r="P2368" i="1"/>
  <c r="P1930" i="1"/>
  <c r="P3308" i="1"/>
  <c r="P3552" i="1"/>
  <c r="P2477" i="1"/>
  <c r="P3656" i="1"/>
  <c r="P89" i="1"/>
  <c r="P853" i="1"/>
  <c r="P3201" i="1"/>
  <c r="P844" i="1"/>
  <c r="P977" i="1"/>
  <c r="P1261" i="1"/>
  <c r="P3440" i="1"/>
  <c r="P1895" i="1"/>
  <c r="P2842" i="1"/>
  <c r="P3367" i="1"/>
  <c r="P1362" i="1"/>
  <c r="P378" i="1"/>
  <c r="P3507" i="1"/>
  <c r="P2542" i="1"/>
  <c r="P3280" i="1"/>
  <c r="P1509" i="1"/>
  <c r="P3180" i="1"/>
  <c r="E4" i="2" s="1"/>
  <c r="P3266" i="1"/>
  <c r="P2935" i="1"/>
  <c r="P3540" i="1"/>
  <c r="P2317" i="1"/>
  <c r="P3443" i="1"/>
  <c r="P3599" i="1"/>
  <c r="P2811" i="1"/>
  <c r="P3563" i="1"/>
  <c r="P3270" i="1"/>
  <c r="P3605" i="1"/>
  <c r="P1349" i="1"/>
  <c r="P3489" i="1"/>
  <c r="P988" i="1"/>
  <c r="P3209" i="1"/>
  <c r="P760" i="1"/>
  <c r="P1297" i="1"/>
  <c r="P757" i="1"/>
  <c r="P3594" i="1"/>
  <c r="P862" i="1"/>
  <c r="P1243" i="1"/>
  <c r="P728" i="1"/>
  <c r="P1643" i="1"/>
  <c r="P2988" i="1"/>
  <c r="P1699" i="1"/>
  <c r="P3322" i="1"/>
  <c r="P3892" i="1"/>
  <c r="P767" i="1"/>
  <c r="P3780" i="1"/>
  <c r="P3616" i="1"/>
  <c r="P3701" i="1"/>
  <c r="P3320" i="1"/>
  <c r="P794" i="1"/>
  <c r="P1359" i="1"/>
  <c r="P1637" i="1"/>
  <c r="P1844" i="1"/>
  <c r="P2179" i="1"/>
  <c r="P2248" i="1"/>
  <c r="P2422" i="1"/>
  <c r="P3314" i="1"/>
  <c r="P1831" i="1"/>
  <c r="P4042" i="1"/>
  <c r="P1304" i="1"/>
  <c r="P2097" i="1"/>
  <c r="P2468" i="1"/>
  <c r="P3289" i="1"/>
  <c r="P3518" i="1"/>
  <c r="P3546" i="1"/>
  <c r="P3776" i="1"/>
  <c r="P2672" i="1"/>
  <c r="P3939" i="1"/>
  <c r="P947" i="1"/>
  <c r="P1572" i="1"/>
  <c r="P3107" i="1"/>
  <c r="P692" i="1"/>
  <c r="P2220" i="1"/>
  <c r="P1223" i="1"/>
  <c r="P894" i="1"/>
  <c r="P3292" i="1"/>
  <c r="P1933" i="1"/>
  <c r="P539" i="1"/>
  <c r="P1247" i="1"/>
  <c r="P2829" i="1"/>
  <c r="P2840" i="1"/>
  <c r="P1691" i="1"/>
  <c r="P3557" i="1"/>
  <c r="P815" i="1"/>
  <c r="P1694" i="1"/>
  <c r="P3349" i="1"/>
  <c r="P74" i="1"/>
  <c r="P68" i="1"/>
  <c r="P25" i="1"/>
  <c r="P3012" i="1"/>
  <c r="P2847" i="1"/>
  <c r="P107" i="1"/>
  <c r="P3150" i="1"/>
  <c r="P891" i="1"/>
  <c r="P3805" i="1"/>
  <c r="P1803" i="1"/>
  <c r="P2108" i="1"/>
  <c r="P2929" i="1"/>
  <c r="P837" i="1"/>
  <c r="P1248" i="1"/>
  <c r="P1629" i="1"/>
  <c r="P1989" i="1"/>
  <c r="P3769" i="1"/>
  <c r="P2555" i="1"/>
  <c r="P3154" i="1"/>
  <c r="P69" i="1"/>
  <c r="P2465" i="1"/>
  <c r="P3315" i="1"/>
  <c r="P699" i="1"/>
  <c r="P1924" i="1"/>
  <c r="P3450" i="1"/>
  <c r="P4107" i="1"/>
  <c r="P3174" i="1"/>
  <c r="P2256" i="1"/>
  <c r="P1024" i="1"/>
  <c r="P972" i="1"/>
  <c r="P1577" i="1"/>
  <c r="P3926" i="1"/>
  <c r="P3572" i="1"/>
  <c r="P1769" i="1"/>
  <c r="P802" i="1"/>
  <c r="P2625" i="1"/>
  <c r="P65" i="1"/>
  <c r="P2103" i="1"/>
  <c r="P3480" i="1"/>
  <c r="P716" i="1"/>
  <c r="P3172" i="1"/>
  <c r="P73" i="1"/>
  <c r="P803" i="1"/>
  <c r="P213" i="1"/>
  <c r="P2466" i="1"/>
  <c r="P785" i="1"/>
  <c r="P3659" i="1"/>
  <c r="P3558" i="1"/>
  <c r="P3357" i="1"/>
  <c r="P1648" i="1"/>
  <c r="P3681" i="1"/>
  <c r="P187" i="1"/>
  <c r="P1481" i="1"/>
  <c r="P1728" i="1"/>
  <c r="P111" i="1"/>
  <c r="P3434" i="1"/>
  <c r="P2205" i="1"/>
  <c r="P3814" i="1"/>
  <c r="P1800" i="1"/>
  <c r="P3178" i="1"/>
  <c r="P1040" i="1"/>
  <c r="P1744" i="1"/>
  <c r="P3432" i="1"/>
  <c r="P3298" i="1"/>
  <c r="P3699" i="1"/>
  <c r="P50" i="1"/>
  <c r="P1766" i="1"/>
  <c r="P2828" i="1"/>
  <c r="P2109" i="1"/>
  <c r="P1098" i="1"/>
  <c r="P2794" i="1"/>
  <c r="P826" i="1"/>
  <c r="P2557" i="1"/>
  <c r="P2294" i="1"/>
  <c r="P3819" i="1"/>
  <c r="P2470" i="1"/>
  <c r="P1657" i="1"/>
  <c r="P3409" i="1"/>
  <c r="P649" i="1"/>
  <c r="P3550" i="1"/>
  <c r="P3482" i="1"/>
  <c r="P17" i="1"/>
  <c r="P1891" i="1"/>
  <c r="P209" i="1"/>
  <c r="P2113" i="1"/>
  <c r="P3850" i="1"/>
  <c r="P3259" i="1"/>
  <c r="P3815" i="1"/>
  <c r="P1554" i="1"/>
  <c r="P3851" i="1"/>
  <c r="P2134" i="1"/>
  <c r="P1285" i="1"/>
  <c r="P3501" i="1"/>
  <c r="P2974" i="1"/>
  <c r="P3083" i="1"/>
  <c r="P3163" i="1"/>
  <c r="P3816" i="1"/>
  <c r="P1827" i="1"/>
  <c r="P2647" i="1"/>
  <c r="P2536" i="1"/>
  <c r="P3388" i="1"/>
  <c r="P3710" i="1"/>
  <c r="P2309" i="1"/>
  <c r="P3568" i="1"/>
  <c r="P1300" i="1"/>
  <c r="P3603" i="1"/>
  <c r="P3305" i="1"/>
  <c r="P2772" i="1"/>
  <c r="P66" i="1"/>
  <c r="P1246" i="1"/>
  <c r="P3479" i="1"/>
  <c r="P756" i="1"/>
  <c r="P3381" i="1"/>
  <c r="P1167" i="1"/>
  <c r="P146" i="1"/>
  <c r="P3197" i="1"/>
  <c r="P2487" i="1"/>
  <c r="P385" i="1"/>
  <c r="P3537" i="1"/>
  <c r="P3282" i="1"/>
  <c r="P3467" i="1"/>
  <c r="P3878" i="1"/>
  <c r="P819" i="1"/>
  <c r="P1303" i="1"/>
  <c r="P3430" i="1"/>
  <c r="P2646" i="1"/>
  <c r="P1841" i="1"/>
  <c r="P1923" i="1"/>
  <c r="P537" i="1"/>
  <c r="P2790" i="1"/>
  <c r="P2793" i="1"/>
  <c r="P3680" i="1"/>
  <c r="P3227" i="1"/>
  <c r="P3839" i="1"/>
  <c r="P3474" i="1"/>
  <c r="P790" i="1"/>
  <c r="P1843" i="1"/>
  <c r="P3784" i="1"/>
  <c r="P1287" i="1"/>
  <c r="P409" i="1"/>
  <c r="P2914" i="1"/>
  <c r="P3715" i="1"/>
  <c r="P1316" i="1"/>
  <c r="P42" i="1"/>
  <c r="P3521" i="1"/>
  <c r="P1263" i="1"/>
  <c r="P1858" i="1"/>
  <c r="P3811" i="1"/>
  <c r="P3841" i="1"/>
  <c r="P1443" i="1"/>
  <c r="P1286" i="1"/>
  <c r="P1828" i="1"/>
  <c r="P3359" i="1"/>
  <c r="P3476" i="1"/>
  <c r="E2" i="2" s="1"/>
  <c r="P3620" i="1"/>
  <c r="E3" i="2" s="1"/>
  <c r="P1653" i="1"/>
  <c r="P2121" i="1"/>
  <c r="P3522" i="1"/>
  <c r="P3729" i="1"/>
  <c r="P3596" i="1"/>
  <c r="P1673" i="1"/>
  <c r="P1636" i="1"/>
  <c r="P3655" i="1"/>
  <c r="P2112" i="1"/>
  <c r="P2431" i="1"/>
  <c r="P750" i="1"/>
  <c r="P3375" i="1"/>
  <c r="P3777" i="1"/>
  <c r="P22" i="1"/>
  <c r="P535" i="1"/>
  <c r="P3161" i="1"/>
  <c r="P885" i="1"/>
  <c r="P3218" i="1"/>
  <c r="P1605" i="1"/>
  <c r="P43" i="1"/>
  <c r="P46" i="1"/>
  <c r="P2209" i="1"/>
  <c r="P2475" i="1"/>
  <c r="P2482" i="1"/>
  <c r="P3387" i="1"/>
  <c r="P3405" i="1"/>
  <c r="P3433" i="1"/>
  <c r="P3447" i="1"/>
  <c r="P3629" i="1"/>
  <c r="P3772" i="1"/>
  <c r="P1621" i="1"/>
  <c r="P2939" i="1"/>
  <c r="P2206" i="1"/>
  <c r="P1786" i="1"/>
  <c r="P915" i="1"/>
  <c r="P2624" i="1"/>
  <c r="P1716" i="1"/>
  <c r="P3385" i="1"/>
  <c r="P3273" i="1"/>
  <c r="P832" i="1"/>
  <c r="P28" i="1"/>
  <c r="P1228" i="1"/>
  <c r="P1674" i="1"/>
  <c r="P3044" i="1"/>
  <c r="P3481" i="1"/>
  <c r="P2497" i="1"/>
  <c r="P501" i="1"/>
  <c r="P2885" i="1"/>
  <c r="P2677" i="1"/>
  <c r="P987" i="1"/>
  <c r="P2621" i="1"/>
  <c r="P2316" i="1"/>
  <c r="P1775" i="1"/>
  <c r="P1472" i="1"/>
  <c r="P440" i="1"/>
  <c r="P1291" i="1"/>
  <c r="P2638" i="1"/>
  <c r="P2837" i="1"/>
  <c r="P1294" i="1"/>
  <c r="P130" i="1"/>
  <c r="P3032" i="1"/>
  <c r="P667" i="1"/>
  <c r="P3730" i="1"/>
  <c r="P791" i="1"/>
  <c r="P3709" i="1"/>
  <c r="P3445" i="1"/>
  <c r="P1839" i="1"/>
  <c r="P2010" i="1"/>
  <c r="P3712" i="1"/>
  <c r="P3573" i="1"/>
  <c r="P483" i="1"/>
  <c r="P3272" i="1"/>
  <c r="P3102" i="1"/>
  <c r="P3812" i="1"/>
  <c r="P2597" i="1"/>
  <c r="P1082" i="1"/>
  <c r="P3708" i="1"/>
  <c r="P1475" i="1"/>
  <c r="P3277" i="1"/>
  <c r="P1100" i="1"/>
  <c r="P3198" i="1"/>
  <c r="P1641" i="1"/>
  <c r="P3692" i="1"/>
  <c r="P3818" i="1"/>
  <c r="P3856" i="1"/>
  <c r="P158" i="1"/>
  <c r="P1265" i="1"/>
  <c r="P3945" i="1"/>
  <c r="P968" i="1"/>
  <c r="P2605" i="1"/>
  <c r="P1680" i="1"/>
  <c r="P1611" i="1"/>
  <c r="P2119" i="1"/>
  <c r="P1690" i="1"/>
  <c r="P2519" i="1"/>
  <c r="P3372" i="1"/>
  <c r="P3635" i="1"/>
  <c r="P3100" i="1"/>
  <c r="P2216" i="1"/>
  <c r="P2747" i="1"/>
  <c r="P2177" i="1"/>
  <c r="P1330" i="1"/>
  <c r="P4012" i="1"/>
  <c r="P2707" i="1"/>
  <c r="P860" i="1"/>
  <c r="P98" i="1"/>
  <c r="P3099" i="1"/>
  <c r="P528" i="1"/>
  <c r="P1822" i="1"/>
  <c r="P2670" i="1"/>
  <c r="P1329" i="1"/>
  <c r="P3419" i="1"/>
  <c r="P112" i="1"/>
  <c r="P2684" i="1"/>
  <c r="P3849" i="1"/>
  <c r="P1804" i="1"/>
  <c r="P1245" i="1"/>
  <c r="P3500" i="1"/>
  <c r="P3499" i="1"/>
  <c r="P652" i="1"/>
  <c r="P3316" i="1"/>
  <c r="P991" i="1"/>
  <c r="P1508" i="1"/>
  <c r="P3530" i="1"/>
  <c r="P3724" i="1"/>
  <c r="P37" i="1"/>
  <c r="P2084" i="1"/>
  <c r="P3253" i="1"/>
  <c r="P3487" i="1"/>
  <c r="P2669" i="1"/>
  <c r="P771" i="1"/>
  <c r="P2778" i="1"/>
  <c r="P1927" i="1"/>
  <c r="P81" i="1"/>
  <c r="P3520" i="1"/>
  <c r="P3348" i="1"/>
  <c r="P3246" i="1"/>
  <c r="P1792" i="1"/>
  <c r="P2967" i="1"/>
  <c r="P2141" i="1"/>
  <c r="P1288" i="1"/>
  <c r="P2971" i="1"/>
  <c r="P3612" i="1"/>
  <c r="P3441" i="1"/>
  <c r="P2816" i="1"/>
  <c r="P2551" i="1"/>
  <c r="P2181" i="1"/>
  <c r="P2291" i="1"/>
  <c r="P3233" i="1"/>
  <c r="P2954" i="1"/>
  <c r="P3001" i="1"/>
  <c r="P740" i="1"/>
  <c r="P3332" i="1"/>
  <c r="P101" i="1"/>
  <c r="P3395" i="1"/>
  <c r="P1587" i="1"/>
  <c r="P3951" i="1"/>
  <c r="P1620" i="1"/>
  <c r="P1457" i="1"/>
  <c r="P930" i="1"/>
  <c r="P812" i="1"/>
  <c r="P3355" i="1"/>
  <c r="P202" i="1"/>
  <c r="P2383" i="1"/>
  <c r="P2703" i="1"/>
  <c r="P3545" i="1"/>
  <c r="P79" i="1"/>
  <c r="P3398" i="1"/>
  <c r="P531" i="1"/>
  <c r="P1356" i="1"/>
  <c r="P2292" i="1"/>
  <c r="P2005" i="1"/>
  <c r="P3390" i="1"/>
  <c r="P2326" i="1"/>
  <c r="P1372" i="1"/>
  <c r="P2089" i="1"/>
  <c r="P3120" i="1"/>
  <c r="P744" i="1"/>
  <c r="P3785" i="1"/>
  <c r="P942" i="1"/>
  <c r="P2281" i="1"/>
  <c r="P2095" i="1"/>
  <c r="P3392" i="1"/>
  <c r="P3760" i="1"/>
  <c r="P384" i="1"/>
  <c r="P3351" i="1"/>
  <c r="P1789" i="1"/>
  <c r="P3454" i="1"/>
  <c r="P662" i="1"/>
  <c r="P3553" i="1"/>
  <c r="P1426" i="1"/>
  <c r="P3326" i="1"/>
  <c r="P1846" i="1"/>
  <c r="P3358" i="1"/>
  <c r="P936" i="1"/>
  <c r="P3513" i="1"/>
  <c r="P2496" i="1"/>
  <c r="P255" i="1"/>
  <c r="P19" i="1"/>
  <c r="P3503" i="1"/>
  <c r="P3660" i="1"/>
  <c r="P1379" i="1"/>
  <c r="P3078" i="1"/>
  <c r="P87" i="1"/>
  <c r="P3703" i="1"/>
  <c r="P2297" i="1"/>
  <c r="P1604" i="1"/>
  <c r="P2288" i="1"/>
  <c r="P2489" i="1"/>
  <c r="P3580" i="1"/>
  <c r="P3872" i="1"/>
  <c r="P3033" i="1"/>
  <c r="P3429" i="1"/>
  <c r="P3495" i="1"/>
  <c r="P3583" i="1"/>
  <c r="P3766" i="1"/>
  <c r="P857" i="1"/>
  <c r="P3229" i="1"/>
  <c r="P2158" i="1"/>
  <c r="P982" i="1"/>
  <c r="P83" i="1"/>
  <c r="P678" i="1"/>
  <c r="P2634" i="1"/>
  <c r="P1230" i="1"/>
  <c r="P198" i="1"/>
  <c r="P3904" i="1"/>
  <c r="P610" i="1"/>
  <c r="P3773" i="1"/>
  <c r="P1864" i="1"/>
  <c r="P268" i="1"/>
  <c r="P1900" i="1"/>
  <c r="P1134" i="1"/>
  <c r="P3182" i="1"/>
  <c r="P825" i="1"/>
  <c r="P2627" i="1"/>
  <c r="P1107" i="1"/>
  <c r="P417" i="1"/>
  <c r="P1985" i="1"/>
  <c r="P1783" i="1"/>
  <c r="P556" i="1"/>
  <c r="P2525" i="1"/>
  <c r="P1697" i="1"/>
  <c r="P2780" i="1"/>
  <c r="P952" i="1"/>
  <c r="P3835" i="1"/>
  <c r="P1905" i="1"/>
  <c r="P1719" i="1"/>
  <c r="P3524" i="1"/>
  <c r="P830" i="1"/>
  <c r="P2284" i="1"/>
  <c r="P717" i="1"/>
  <c r="P128" i="1"/>
  <c r="P3925" i="1"/>
  <c r="P3671" i="1"/>
  <c r="P934" i="1"/>
  <c r="P1677" i="1"/>
  <c r="P2996" i="1"/>
  <c r="P789" i="1"/>
  <c r="P105" i="1"/>
  <c r="P559" i="1"/>
  <c r="P1035" i="1"/>
  <c r="P3451" i="1"/>
  <c r="P2471" i="1"/>
  <c r="P2920" i="1"/>
  <c r="P2560" i="1"/>
  <c r="P2104" i="1"/>
  <c r="P2836" i="1"/>
  <c r="P879" i="1"/>
  <c r="P1886" i="1"/>
  <c r="P80" i="1"/>
  <c r="P2120" i="1"/>
  <c r="P2408" i="1"/>
  <c r="P848" i="1"/>
  <c r="P1355" i="1"/>
  <c r="P4079" i="1"/>
  <c r="P2661" i="1"/>
  <c r="P1325" i="1"/>
  <c r="P1743" i="1"/>
  <c r="P530" i="1"/>
  <c r="P2802" i="1"/>
  <c r="P3764" i="1"/>
  <c r="P3753" i="1"/>
  <c r="P2958" i="1"/>
  <c r="P1656" i="1"/>
  <c r="P2783" i="1"/>
  <c r="P3937" i="1"/>
  <c r="P3234" i="1"/>
  <c r="P694" i="1"/>
  <c r="P3979" i="1"/>
  <c r="P1706" i="1"/>
  <c r="P1853" i="1"/>
  <c r="P207" i="1"/>
  <c r="P3151" i="1"/>
  <c r="P177" i="1"/>
  <c r="P3077" i="1"/>
  <c r="P3705" i="1"/>
  <c r="P143" i="1"/>
  <c r="P3028" i="1"/>
  <c r="P878" i="1"/>
  <c r="P2479" i="1"/>
  <c r="P412" i="1"/>
  <c r="P2938" i="1"/>
  <c r="P3533" i="1"/>
  <c r="P3637" i="1"/>
  <c r="P3492" i="1"/>
  <c r="P816" i="1"/>
  <c r="P2335" i="1"/>
  <c r="P3034" i="1"/>
  <c r="P1932" i="1"/>
  <c r="P2467" i="1"/>
  <c r="P3543" i="1"/>
  <c r="P3694" i="1"/>
  <c r="P3325" i="1"/>
  <c r="P3834" i="1"/>
  <c r="P2485" i="1"/>
  <c r="P465" i="1"/>
  <c r="P3615" i="1"/>
  <c r="P3228" i="1"/>
  <c r="P3718" i="1"/>
  <c r="P635" i="1"/>
  <c r="P3401" i="1"/>
  <c r="P3879" i="1"/>
  <c r="P21" i="1"/>
  <c r="P3983" i="1"/>
  <c r="P1888" i="1"/>
  <c r="P3593" i="1"/>
  <c r="P2437" i="1"/>
  <c r="P3167" i="1"/>
  <c r="P2964" i="1"/>
  <c r="P3539" i="1"/>
  <c r="P2589" i="1"/>
  <c r="P1870" i="1"/>
  <c r="P3460" i="1"/>
  <c r="P1610" i="1"/>
  <c r="P418" i="1"/>
  <c r="P869" i="1"/>
  <c r="P859" i="1"/>
  <c r="P1644" i="1"/>
  <c r="P3668" i="1"/>
  <c r="P2784" i="1"/>
  <c r="P1901" i="1"/>
  <c r="P1298" i="1"/>
  <c r="P3345" i="1"/>
  <c r="P2789" i="1"/>
  <c r="P3720" i="1"/>
  <c r="P3106" i="1"/>
  <c r="P3598" i="1"/>
  <c r="P2469" i="1"/>
  <c r="P3094" i="1"/>
  <c r="P1626" i="1"/>
  <c r="P1682" i="1"/>
  <c r="P3567" i="1"/>
  <c r="P1091" i="1"/>
  <c r="P2600" i="1"/>
  <c r="P3331" i="1"/>
  <c r="E5" i="2" s="1"/>
  <c r="P2236" i="1"/>
  <c r="P943" i="1"/>
  <c r="P4001" i="1"/>
  <c r="P1162" i="1"/>
  <c r="P2806" i="1"/>
  <c r="P3786" i="1"/>
  <c r="P1776" i="1"/>
  <c r="P1760" i="1"/>
  <c r="P2706" i="1"/>
  <c r="P3199" i="1"/>
  <c r="P1896" i="1"/>
  <c r="P2785" i="1"/>
  <c r="P2891" i="1"/>
  <c r="P3534" i="1"/>
  <c r="P2207" i="1"/>
  <c r="P1310" i="1"/>
  <c r="P1328" i="1"/>
  <c r="P2208" i="1"/>
  <c r="P1622" i="1"/>
  <c r="P3621" i="1"/>
  <c r="P2407" i="1"/>
  <c r="P4054" i="1"/>
  <c r="P3548" i="1"/>
  <c r="P1939" i="1"/>
  <c r="P3437" i="1"/>
  <c r="P3683" i="1"/>
  <c r="P3319" i="1"/>
  <c r="P3393" i="1"/>
  <c r="P1942" i="1"/>
  <c r="P3570" i="1"/>
  <c r="P680" i="1"/>
  <c r="P95" i="1"/>
  <c r="P3368" i="1"/>
  <c r="P3935" i="1"/>
  <c r="P2361" i="1"/>
  <c r="P3600" i="1"/>
  <c r="P2680" i="1"/>
  <c r="P3771" i="1"/>
  <c r="P2539" i="1"/>
  <c r="P3844" i="1"/>
  <c r="P2953" i="1"/>
  <c r="P1364" i="1"/>
  <c r="P3364" i="1"/>
  <c r="P3569" i="1"/>
  <c r="P3711" i="1"/>
  <c r="P3448" i="1"/>
  <c r="P1266" i="1"/>
  <c r="P1771" i="1"/>
  <c r="P1665" i="1"/>
  <c r="P3009" i="1"/>
  <c r="P3449" i="1"/>
  <c r="P3473" i="1"/>
  <c r="P2949" i="1"/>
  <c r="P2258" i="1"/>
  <c r="P3309" i="1"/>
  <c r="P2559" i="1"/>
  <c r="P3039" i="1"/>
  <c r="P783" i="1"/>
  <c r="P3845" i="1"/>
  <c r="P3821" i="1"/>
  <c r="P3502" i="1"/>
  <c r="P1226" i="1"/>
  <c r="P3862" i="1"/>
  <c r="P2678" i="1"/>
  <c r="P2500" i="1"/>
  <c r="P648" i="1"/>
  <c r="P3410" i="1"/>
  <c r="P2301" i="1"/>
  <c r="P1713" i="1"/>
  <c r="P1640" i="1"/>
  <c r="P1835" i="1"/>
  <c r="P2758" i="1"/>
  <c r="P1885" i="1"/>
  <c r="P3370" i="1"/>
  <c r="P3686" i="1"/>
  <c r="P312" i="1"/>
  <c r="P3128" i="1"/>
  <c r="P871" i="1"/>
  <c r="P782" i="1"/>
  <c r="P813" i="1"/>
  <c r="P2106" i="1"/>
  <c r="P3374" i="1"/>
  <c r="P3561" i="1"/>
  <c r="P3670" i="1"/>
  <c r="P1208" i="1"/>
  <c r="P2472" i="1"/>
  <c r="P1833" i="1"/>
  <c r="P3678" i="1"/>
  <c r="P2389" i="1"/>
  <c r="P1087" i="1"/>
  <c r="P1672" i="1"/>
  <c r="P3800" i="1"/>
  <c r="P786" i="1"/>
  <c r="P3582" i="1"/>
  <c r="P1039" i="1"/>
  <c r="P1592" i="1"/>
  <c r="P1170" i="1"/>
  <c r="P3551" i="1"/>
  <c r="P2210" i="1"/>
  <c r="P1615" i="1"/>
  <c r="P2221" i="1"/>
  <c r="P1213" i="1"/>
  <c r="P3908" i="1"/>
  <c r="P3601" i="1"/>
  <c r="P2299" i="1"/>
  <c r="P3040" i="1"/>
  <c r="P3566" i="1"/>
  <c r="P1882" i="1"/>
  <c r="P2995" i="1"/>
  <c r="P1662" i="1"/>
  <c r="P2770" i="1"/>
  <c r="P1840" i="1"/>
  <c r="P2290" i="1"/>
  <c r="P2484" i="1"/>
  <c r="P1613" i="1"/>
  <c r="P2671" i="1"/>
  <c r="P1862" i="1"/>
  <c r="P3624" i="1"/>
  <c r="P3817" i="1"/>
  <c r="P2511" i="1"/>
  <c r="P3915" i="1"/>
  <c r="P392" i="1"/>
  <c r="P1847" i="1"/>
  <c r="P2174" i="1"/>
  <c r="P2823" i="1"/>
  <c r="P2930" i="1"/>
  <c r="P2990" i="1"/>
  <c r="P3187" i="1"/>
  <c r="P3506" i="1"/>
  <c r="P3514" i="1"/>
  <c r="P3810" i="1"/>
  <c r="P1796" i="1"/>
  <c r="P1780" i="1"/>
  <c r="P1340" i="1"/>
  <c r="P2636" i="1"/>
  <c r="P3882" i="1"/>
  <c r="P1842" i="1"/>
  <c r="P1169" i="1"/>
  <c r="P707" i="1"/>
  <c r="P2980" i="1"/>
  <c r="P2629" i="1"/>
  <c r="P3422" i="1"/>
  <c r="P2875" i="1"/>
  <c r="P3462" i="1"/>
  <c r="P2517" i="1"/>
  <c r="P3639" i="1"/>
  <c r="P2630" i="1"/>
  <c r="P2798" i="1"/>
  <c r="P2295" i="1"/>
  <c r="P3397" i="1"/>
  <c r="P1396" i="1"/>
  <c r="P1154" i="1"/>
  <c r="P814" i="1"/>
  <c r="P3095" i="1"/>
  <c r="P979" i="1"/>
  <c r="P3916" i="1"/>
  <c r="P1788" i="1"/>
  <c r="P3512" i="1"/>
  <c r="P666" i="1"/>
  <c r="P787" i="1"/>
  <c r="P75" i="1"/>
  <c r="P3838" i="1"/>
  <c r="P2193" i="1"/>
  <c r="P1773" i="1"/>
  <c r="P1492" i="1"/>
  <c r="P677" i="1"/>
  <c r="P2561" i="1"/>
  <c r="P3369" i="1"/>
  <c r="P1176" i="1"/>
  <c r="P1465" i="1"/>
  <c r="P2654" i="1"/>
  <c r="P1764" i="1"/>
  <c r="P3802" i="1"/>
  <c r="P960" i="1"/>
  <c r="P4057" i="1"/>
  <c r="P3619" i="1"/>
  <c r="P966" i="1"/>
  <c r="P1321" i="1"/>
  <c r="P3666" i="1"/>
  <c r="P1388" i="1"/>
  <c r="P3843" i="1"/>
  <c r="P3446" i="1"/>
  <c r="P1814" i="1"/>
  <c r="P958" i="1"/>
  <c r="P475" i="1"/>
  <c r="P2217" i="1"/>
  <c r="P1774" i="1"/>
  <c r="P1730" i="1"/>
  <c r="P2127" i="1"/>
  <c r="P3853" i="1"/>
  <c r="P1739" i="1"/>
  <c r="P600" i="1"/>
  <c r="P1071" i="1"/>
  <c r="P2839" i="1"/>
  <c r="P2085" i="1"/>
  <c r="P3847" i="1"/>
  <c r="P3285" i="1"/>
  <c r="P705" i="1"/>
  <c r="P2746" i="1"/>
  <c r="P2639" i="1"/>
  <c r="P3053" i="1"/>
  <c r="P3813" i="1"/>
  <c r="P758" i="1"/>
  <c r="P460" i="1"/>
  <c r="P3646" i="1"/>
  <c r="P2102" i="1"/>
  <c r="P1855" i="1"/>
  <c r="P3900" i="1"/>
  <c r="P745" i="1"/>
  <c r="P2224" i="1"/>
  <c r="P1825" i="1"/>
  <c r="P2302" i="1"/>
  <c r="P3329" i="1"/>
  <c r="P1439" i="1"/>
  <c r="P1949" i="1"/>
  <c r="P1435" i="1"/>
  <c r="P3741" i="1"/>
  <c r="P2748" i="1"/>
  <c r="P2454" i="1"/>
  <c r="P2686" i="1"/>
  <c r="P4097" i="1"/>
  <c r="P189" i="1"/>
  <c r="P1417" i="1"/>
  <c r="P3610" i="1"/>
  <c r="P27" i="1"/>
  <c r="P2488" i="1"/>
  <c r="P3093" i="1"/>
  <c r="P3098" i="1"/>
  <c r="P4058" i="1"/>
  <c r="P2933" i="1"/>
  <c r="P3493" i="1"/>
  <c r="P2387" i="1"/>
  <c r="P2558" i="1"/>
  <c r="P3396" i="1"/>
  <c r="P3651" i="1"/>
  <c r="P2819" i="1"/>
  <c r="P3579" i="1"/>
  <c r="P4059" i="1"/>
  <c r="P3554" i="1"/>
  <c r="P448" i="1"/>
  <c r="P1361" i="1"/>
  <c r="P70" i="1"/>
  <c r="P1685" i="1"/>
  <c r="P2826" i="1"/>
  <c r="P3452" i="1"/>
  <c r="P4085" i="1"/>
  <c r="P1625" i="1"/>
  <c r="P2211" i="1"/>
  <c r="P3654" i="1"/>
  <c r="P2872" i="1"/>
  <c r="P887" i="1"/>
  <c r="P2494" i="1"/>
  <c r="P205" i="1"/>
  <c r="P3049" i="1"/>
  <c r="P4076" i="1"/>
  <c r="P1110" i="1"/>
  <c r="P2744" i="1"/>
  <c r="P876" i="1"/>
  <c r="P4096" i="1"/>
  <c r="P2797" i="1"/>
  <c r="P1391" i="1"/>
  <c r="P997" i="1"/>
  <c r="P2544" i="1"/>
  <c r="P183" i="1"/>
  <c r="P3025" i="1"/>
  <c r="P3297" i="1"/>
  <c r="P3541" i="1"/>
  <c r="P718" i="1"/>
  <c r="P4000" i="1"/>
  <c r="P2957" i="1"/>
  <c r="P3828" i="1"/>
  <c r="P3667" i="1"/>
  <c r="P3757" i="1"/>
  <c r="P964" i="1"/>
  <c r="P3296" i="1"/>
  <c r="P3456" i="1"/>
  <c r="P1502" i="1"/>
  <c r="P665" i="1"/>
  <c r="P784" i="1"/>
  <c r="P3463" i="1"/>
  <c r="P633" i="1"/>
  <c r="P670" i="1"/>
  <c r="P411" i="1"/>
  <c r="P1894" i="1"/>
  <c r="P2502" i="1"/>
  <c r="P1642" i="1"/>
  <c r="P1081" i="1"/>
  <c r="P1558" i="1"/>
  <c r="P430" i="1"/>
  <c r="P1192" i="1"/>
  <c r="P2922" i="1"/>
  <c r="P2369" i="1"/>
  <c r="P944" i="1"/>
  <c r="P2803" i="1"/>
  <c r="P3291" i="1"/>
  <c r="P3531" i="1"/>
  <c r="P3453" i="1"/>
  <c r="P2913" i="1"/>
  <c r="P2000" i="1"/>
  <c r="P3930" i="1"/>
  <c r="P1779" i="1"/>
  <c r="P1725" i="1"/>
  <c r="P2879" i="1"/>
  <c r="P1578" i="1"/>
  <c r="P3867" i="1"/>
  <c r="P3347" i="1"/>
  <c r="P3415" i="1"/>
  <c r="P3075" i="1"/>
  <c r="P3133" i="1"/>
  <c r="P881" i="1"/>
  <c r="P4106" i="1"/>
  <c r="P3960" i="1"/>
  <c r="P3987" i="1"/>
  <c r="P1041" i="1"/>
  <c r="P166" i="1"/>
  <c r="P509" i="1"/>
  <c r="P868" i="1"/>
  <c r="P2473" i="1"/>
  <c r="P3138" i="1"/>
  <c r="P1915" i="1"/>
  <c r="P697" i="1"/>
  <c r="P3052" i="1"/>
  <c r="P72" i="1"/>
  <c r="P1692" i="1"/>
  <c r="P3589" i="1"/>
  <c r="P2172" i="1"/>
  <c r="P117" i="1"/>
  <c r="P3461" i="1"/>
  <c r="P3535" i="1"/>
  <c r="P11" i="1"/>
  <c r="P2069" i="1"/>
  <c r="P2002" i="1"/>
  <c r="P2898" i="1"/>
  <c r="P2907" i="1"/>
  <c r="P1020" i="1"/>
  <c r="P3733" i="1"/>
  <c r="P3978" i="1"/>
  <c r="P1929" i="1"/>
  <c r="P1374" i="1"/>
  <c r="P3411" i="1"/>
  <c r="P2076" i="1"/>
  <c r="P2917" i="1"/>
  <c r="P3087" i="1"/>
  <c r="P2098" i="1"/>
  <c r="P1296" i="1"/>
  <c r="P3406" i="1"/>
  <c r="P2146" i="1"/>
  <c r="P2492" i="1"/>
  <c r="P3702" i="1"/>
  <c r="P2955" i="1"/>
  <c r="P1289" i="1"/>
  <c r="P2817" i="1"/>
  <c r="P2144" i="1"/>
  <c r="P388" i="1"/>
  <c r="P1440" i="1"/>
  <c r="P52" i="1"/>
  <c r="P106" i="1"/>
  <c r="P377" i="1"/>
  <c r="P2267" i="1"/>
  <c r="P759" i="1"/>
  <c r="P3523" i="1"/>
  <c r="P3380" i="1"/>
  <c r="P1808" i="1"/>
  <c r="P605" i="1"/>
  <c r="P696" i="1"/>
  <c r="P3195" i="1"/>
  <c r="P3065" i="1"/>
  <c r="P1402" i="1"/>
  <c r="P1129" i="1"/>
  <c r="P1177" i="1"/>
  <c r="P3609" i="1"/>
  <c r="P4077" i="1"/>
  <c r="P434" i="1"/>
  <c r="P2776" i="1"/>
  <c r="P3293" i="1"/>
  <c r="P3713" i="1"/>
  <c r="P3820" i="1"/>
  <c r="P2908" i="1"/>
  <c r="P3754" i="1"/>
  <c r="P76" i="1"/>
  <c r="P1661" i="1"/>
  <c r="P4030" i="1"/>
  <c r="P2142" i="1"/>
  <c r="P1727" i="1"/>
  <c r="P171" i="1"/>
  <c r="P1898" i="1"/>
  <c r="P3311" i="1"/>
  <c r="P2283" i="1"/>
  <c r="P1809" i="1"/>
  <c r="P687" i="1"/>
  <c r="P1393" i="1"/>
  <c r="P2899" i="1"/>
  <c r="P3936" i="1"/>
  <c r="P2754" i="1"/>
  <c r="P1614" i="1"/>
  <c r="P3516" i="1"/>
  <c r="P2457" i="1"/>
  <c r="P3183" i="1"/>
  <c r="P820" i="1"/>
  <c r="P858" i="1"/>
  <c r="P3890" i="1"/>
  <c r="P3994" i="1"/>
  <c r="P3135" i="1"/>
  <c r="P3321" i="1"/>
  <c r="P3323" i="1"/>
  <c r="P3833" i="1"/>
  <c r="P1148" i="1"/>
  <c r="P2583" i="1"/>
  <c r="P3527" i="1"/>
  <c r="P3565" i="1"/>
  <c r="P3970" i="1"/>
  <c r="P4" i="1"/>
  <c r="P3751" i="1"/>
  <c r="P3257" i="1"/>
  <c r="P3114" i="1"/>
  <c r="P911" i="1"/>
  <c r="P3896" i="1"/>
  <c r="P831" i="1"/>
  <c r="P1837" i="1"/>
  <c r="P3653" i="1"/>
  <c r="P1639" i="1"/>
  <c r="P2493" i="1"/>
  <c r="P1818" i="1"/>
  <c r="P1992" i="1"/>
  <c r="P1576" i="1"/>
  <c r="P3464" i="1"/>
  <c r="P2869" i="1"/>
  <c r="P3560" i="1"/>
  <c r="P541" i="1"/>
  <c r="P1322" i="1"/>
  <c r="P92" i="1"/>
  <c r="P3831" i="1"/>
  <c r="P3790" i="1"/>
  <c r="P2894" i="1"/>
  <c r="P86" i="1"/>
  <c r="P141" i="1"/>
  <c r="P2924" i="1"/>
  <c r="P3002" i="1"/>
  <c r="P3394" i="1"/>
  <c r="P3574" i="1"/>
  <c r="P3581" i="1"/>
  <c r="P3652" i="1"/>
  <c r="P3763" i="1"/>
  <c r="P1834" i="1"/>
  <c r="P3998" i="1"/>
  <c r="P2641" i="1"/>
  <c r="P4064" i="1"/>
  <c r="P3988" i="1"/>
  <c r="P1709" i="1"/>
  <c r="P1327" i="1"/>
  <c r="P2838" i="1"/>
  <c r="P3407" i="1"/>
  <c r="P706" i="1"/>
  <c r="P3648" i="1"/>
  <c r="P950" i="1"/>
  <c r="P454" i="1"/>
  <c r="P2137" i="1"/>
  <c r="P3086" i="1"/>
  <c r="P3564" i="1"/>
  <c r="P994" i="1"/>
  <c r="P2873" i="1"/>
  <c r="P2390" i="1"/>
  <c r="P2163" i="1"/>
  <c r="P2411" i="1"/>
  <c r="P2416" i="1"/>
  <c r="P4048" i="1"/>
  <c r="P97" i="1"/>
  <c r="P78" i="1"/>
  <c r="P3607" i="1"/>
  <c r="P3809" i="1"/>
  <c r="P3931" i="1"/>
  <c r="P4003" i="1"/>
  <c r="P3871" i="1"/>
  <c r="P3061" i="1"/>
  <c r="P3982" i="1"/>
  <c r="P3327" i="1"/>
  <c r="P1421" i="1"/>
  <c r="P1496" i="1"/>
  <c r="P3899" i="1"/>
  <c r="P2807" i="1"/>
  <c r="P2919" i="1"/>
  <c r="P2385" i="1"/>
  <c r="P164" i="1"/>
  <c r="P821" i="1"/>
  <c r="P1910" i="1"/>
  <c r="P424" i="1"/>
  <c r="P4071" i="1"/>
  <c r="P3118" i="1"/>
  <c r="P2450" i="1"/>
  <c r="P3695" i="1"/>
  <c r="P3822" i="1"/>
  <c r="P3736" i="1"/>
  <c r="P597" i="1"/>
  <c r="P3803" i="1"/>
  <c r="P1126" i="1"/>
  <c r="P1104" i="1"/>
  <c r="P3957" i="1"/>
  <c r="P2219" i="1"/>
  <c r="P99" i="1"/>
  <c r="P2203" i="1"/>
  <c r="P3721" i="1"/>
  <c r="P1429" i="1"/>
  <c r="P2856" i="1"/>
  <c r="P2319" i="1"/>
  <c r="P433" i="1"/>
  <c r="P4034" i="1"/>
  <c r="P975" i="1"/>
  <c r="P1085" i="1"/>
  <c r="P3969" i="1"/>
  <c r="P24" i="1"/>
  <c r="P3706" i="1"/>
  <c r="P1331" i="1"/>
  <c r="P2152" i="1"/>
  <c r="P702" i="1"/>
  <c r="P1432" i="1"/>
  <c r="P137" i="1"/>
  <c r="P3801" i="1"/>
  <c r="P182" i="1"/>
  <c r="P236" i="1"/>
  <c r="P2481" i="1"/>
  <c r="P510" i="1"/>
  <c r="P781" i="1"/>
  <c r="P4098" i="1"/>
  <c r="P4032" i="1"/>
  <c r="P3496" i="1"/>
  <c r="P3940" i="1"/>
  <c r="P452" i="1"/>
  <c r="P2545" i="1"/>
  <c r="P4066" i="1"/>
  <c r="P3455" i="1"/>
  <c r="P1983" i="1"/>
  <c r="P3727" i="1"/>
  <c r="P1811" i="1"/>
  <c r="P2755" i="1"/>
  <c r="P203" i="1"/>
  <c r="P965" i="1"/>
  <c r="P3082" i="1"/>
  <c r="P374" i="1"/>
  <c r="P3132" i="1"/>
  <c r="P917" i="1"/>
  <c r="P1347" i="1"/>
  <c r="P3472" i="1"/>
  <c r="P3013" i="1"/>
  <c r="P3542" i="1"/>
  <c r="P1602" i="1"/>
  <c r="P3731" i="1"/>
  <c r="P1872" i="1"/>
  <c r="P222" i="1"/>
  <c r="P1490" i="1"/>
  <c r="P1687" i="1"/>
  <c r="P155" i="1"/>
  <c r="P2652" i="1"/>
  <c r="P3742" i="1"/>
  <c r="P3688" i="1"/>
  <c r="P2640" i="1"/>
  <c r="P776" i="1"/>
  <c r="P3789" i="1"/>
  <c r="P631" i="1"/>
  <c r="P1569" i="1"/>
  <c r="P4083" i="1"/>
  <c r="P3425" i="1"/>
  <c r="P575" i="1"/>
  <c r="P191" i="1"/>
  <c r="P932" i="1"/>
  <c r="P624" i="1"/>
  <c r="P3477" i="1"/>
  <c r="P147" i="1"/>
  <c r="P3062" i="1"/>
  <c r="P2417" i="1"/>
  <c r="P506" i="1"/>
  <c r="P1778" i="1"/>
  <c r="P3072" i="1"/>
  <c r="P925" i="1"/>
  <c r="P926" i="1"/>
  <c r="P2378" i="1"/>
  <c r="P172" i="1"/>
  <c r="P170" i="1"/>
  <c r="P873" i="1"/>
  <c r="P1156" i="1"/>
  <c r="P1414" i="1"/>
  <c r="P3976" i="1"/>
  <c r="P3837" i="1"/>
  <c r="P2218" i="1"/>
  <c r="P2900" i="1"/>
  <c r="P3478" i="1"/>
  <c r="P2852" i="1"/>
  <c r="P2124" i="1"/>
  <c r="P2426" i="1"/>
  <c r="P829" i="1"/>
  <c r="P2742" i="1"/>
  <c r="P719" i="1"/>
  <c r="P884" i="1"/>
  <c r="P423" i="1"/>
  <c r="P590" i="1"/>
  <c r="P4040" i="1"/>
  <c r="P1851" i="1"/>
  <c r="P1925" i="1"/>
  <c r="P622" i="1"/>
  <c r="P2345" i="1"/>
  <c r="P3117" i="1"/>
  <c r="P3103" i="1"/>
  <c r="P2857" i="1"/>
  <c r="P4041" i="1"/>
  <c r="P850" i="1"/>
  <c r="P855" i="1"/>
  <c r="P1824" i="1"/>
  <c r="P2114" i="1"/>
  <c r="P2925" i="1"/>
  <c r="P685" i="1"/>
  <c r="P967" i="1"/>
  <c r="P3961" i="1"/>
  <c r="P1194" i="1"/>
  <c r="P945" i="1"/>
  <c r="P1548" i="1"/>
  <c r="P3294" i="1"/>
  <c r="P948" i="1"/>
  <c r="P4062" i="1"/>
  <c r="P3967" i="1"/>
  <c r="P2123" i="1"/>
  <c r="P2503" i="1"/>
  <c r="P1597" i="1"/>
  <c r="P976" i="1"/>
  <c r="P2959" i="1"/>
  <c r="P1695" i="1"/>
  <c r="P901" i="1"/>
  <c r="P3399" i="1"/>
  <c r="P200" i="1"/>
  <c r="P3101" i="1"/>
  <c r="P2581" i="1"/>
  <c r="P3373" i="1"/>
  <c r="P2682" i="1"/>
  <c r="P951" i="1"/>
  <c r="P2893" i="1"/>
  <c r="P3207" i="1"/>
  <c r="P2822" i="1"/>
  <c r="P2876" i="1"/>
  <c r="P2350" i="1"/>
  <c r="P1138" i="1"/>
  <c r="P3740" i="1"/>
  <c r="P3826" i="1"/>
  <c r="P1047" i="1"/>
  <c r="P2862" i="1"/>
  <c r="P2910" i="1"/>
  <c r="P199" i="1"/>
  <c r="P623" i="1"/>
  <c r="P693" i="1"/>
  <c r="P1920" i="1"/>
  <c r="P893" i="1"/>
  <c r="P3859" i="1"/>
  <c r="P3893" i="1"/>
  <c r="P2757" i="1"/>
  <c r="P96" i="1"/>
  <c r="P577" i="1"/>
  <c r="P3143" i="1"/>
  <c r="P1112" i="1"/>
  <c r="P1152" i="1"/>
  <c r="P2884" i="1"/>
  <c r="P3869" i="1"/>
  <c r="P3547" i="1"/>
  <c r="P508" i="1"/>
  <c r="P2573" i="1"/>
  <c r="P1010" i="1"/>
  <c r="P1042" i="1"/>
  <c r="P228" i="1"/>
  <c r="P4061" i="1"/>
  <c r="P594" i="1"/>
  <c r="P193" i="1"/>
  <c r="P4027" i="1"/>
  <c r="P241" i="1"/>
  <c r="P3205" i="1"/>
  <c r="P3338" i="1"/>
  <c r="P3444" i="1"/>
  <c r="P3662" i="1"/>
  <c r="P570" i="1"/>
  <c r="P1105" i="1"/>
  <c r="P1406" i="1"/>
  <c r="P1242" i="1"/>
  <c r="P3672" i="1"/>
  <c r="P1017" i="1"/>
  <c r="P4091" i="1"/>
  <c r="P1921" i="1"/>
  <c r="P2001" i="1"/>
  <c r="P2131" i="1"/>
  <c r="P763" i="1"/>
  <c r="P1008" i="1"/>
  <c r="P2760" i="1"/>
  <c r="P3665" i="1"/>
  <c r="P959" i="1"/>
  <c r="P2590" i="1"/>
  <c r="P504" i="1"/>
  <c r="P3538" i="1"/>
  <c r="P973" i="1"/>
  <c r="P1722" i="1"/>
  <c r="P2145" i="1"/>
  <c r="P3136" i="1"/>
  <c r="P4046" i="1"/>
  <c r="P3832" i="1"/>
  <c r="P1575" i="1"/>
  <c r="P592" i="1"/>
  <c r="P1012" i="1"/>
  <c r="P1701" i="1"/>
  <c r="P3640" i="1"/>
  <c r="P4090" i="1"/>
  <c r="P491" i="1"/>
  <c r="P502" i="1"/>
  <c r="P4029" i="1"/>
  <c r="P3980" i="1"/>
  <c r="P1874" i="1"/>
  <c r="P1050" i="1"/>
  <c r="P993" i="1"/>
  <c r="P3971" i="1"/>
  <c r="P3974" i="1"/>
  <c r="P2516" i="1"/>
  <c r="P1237" i="1"/>
  <c r="P675" i="1"/>
  <c r="P519" i="1"/>
  <c r="P1580" i="1"/>
  <c r="P1596" i="1"/>
  <c r="P888" i="1"/>
  <c r="P85" i="1"/>
  <c r="P4093" i="1"/>
  <c r="P426" i="1"/>
  <c r="P3748" i="1"/>
  <c r="P2405" i="1"/>
  <c r="P2403" i="1"/>
  <c r="P4005" i="1"/>
  <c r="P3590" i="1"/>
  <c r="P1423" i="1"/>
  <c r="P4036" i="1"/>
  <c r="P558" i="1"/>
  <c r="P3069" i="1"/>
  <c r="P895" i="1"/>
  <c r="P181" i="1"/>
  <c r="P1365" i="1"/>
  <c r="P3417" i="1"/>
  <c r="P715" i="1"/>
  <c r="P907" i="1"/>
  <c r="P920" i="1"/>
  <c r="P897" i="1"/>
  <c r="P3948" i="1"/>
  <c r="P3431" i="1"/>
  <c r="P721" i="1"/>
  <c r="P129" i="1"/>
  <c r="P1064" i="1"/>
  <c r="P3848" i="1"/>
  <c r="P1157" i="1"/>
  <c r="P1770" i="1"/>
  <c r="P1145" i="1"/>
  <c r="P2886" i="1"/>
  <c r="P3912" i="1"/>
  <c r="P2374" i="1"/>
  <c r="P1441" i="1"/>
  <c r="P179" i="1"/>
  <c r="P2169" i="1"/>
  <c r="P3510" i="1"/>
  <c r="P1118" i="1"/>
  <c r="P1240" i="1"/>
  <c r="P2871" i="1"/>
  <c r="P769" i="1"/>
  <c r="P3070" i="1"/>
  <c r="P581" i="1"/>
  <c r="P3907" i="1"/>
  <c r="P864" i="1"/>
  <c r="P777" i="1"/>
  <c r="P3898" i="1"/>
  <c r="P3984" i="1"/>
  <c r="P1551" i="1"/>
  <c r="P4072" i="1"/>
  <c r="P1108" i="1"/>
  <c r="P3137" i="1"/>
  <c r="P927" i="1"/>
  <c r="P905" i="1"/>
  <c r="P664" i="1"/>
  <c r="P1763" i="1"/>
  <c r="P425" i="1"/>
  <c r="P3909" i="1"/>
  <c r="P2171" i="1"/>
  <c r="P125" i="1"/>
  <c r="P906" i="1"/>
  <c r="P2413" i="1"/>
  <c r="P1159" i="1"/>
  <c r="P3193" i="1"/>
  <c r="P3989" i="1"/>
  <c r="P1487" i="1"/>
  <c r="P513" i="1"/>
  <c r="P2777" i="1"/>
  <c r="P1718" i="1"/>
  <c r="P3739" i="1"/>
  <c r="P486" i="1"/>
  <c r="P2858" i="1"/>
  <c r="P2571" i="1"/>
  <c r="P1458" i="1"/>
  <c r="P2918" i="1"/>
  <c r="P572" i="1"/>
  <c r="P3071" i="1"/>
  <c r="P474" i="1"/>
  <c r="P153" i="1"/>
  <c r="P603" i="1"/>
  <c r="P1993" i="1"/>
  <c r="P2749" i="1"/>
  <c r="P467" i="1"/>
  <c r="P4104" i="1"/>
  <c r="P3973" i="1"/>
  <c r="P3911" i="1"/>
  <c r="P4065" i="1"/>
  <c r="P3902" i="1"/>
  <c r="P3922" i="1"/>
  <c r="P428" i="1"/>
  <c r="P2681" i="1"/>
  <c r="P1227" i="1"/>
  <c r="P607" i="1"/>
  <c r="P933" i="1"/>
  <c r="P3734" i="1"/>
  <c r="P4020" i="1"/>
  <c r="P224" i="1"/>
  <c r="P1069" i="1"/>
  <c r="P2887" i="1"/>
  <c r="P3190" i="1"/>
  <c r="P2923" i="1"/>
  <c r="P3122" i="1"/>
  <c r="P2140" i="1"/>
  <c r="P3090" i="1"/>
  <c r="P955" i="1"/>
  <c r="P3966" i="1"/>
  <c r="P1140" i="1"/>
  <c r="P1868" i="1"/>
  <c r="P3089" i="1"/>
  <c r="P4023" i="1"/>
  <c r="P3901" i="1"/>
  <c r="P892" i="1"/>
  <c r="P436" i="1"/>
  <c r="P1574" i="1"/>
  <c r="P2651" i="1"/>
  <c r="P2825" i="1"/>
  <c r="P555" i="1"/>
  <c r="P912" i="1"/>
  <c r="P3920" i="1"/>
  <c r="P2569" i="1"/>
  <c r="P935" i="1"/>
  <c r="P2364" i="1"/>
  <c r="P2325" i="1"/>
  <c r="P2978" i="1"/>
  <c r="P2153" i="1"/>
  <c r="P3891" i="1"/>
  <c r="P3791" i="1"/>
  <c r="P1235" i="1"/>
  <c r="P3124" i="1"/>
  <c r="P148" i="1"/>
  <c r="P2157" i="1"/>
  <c r="P2126" i="1"/>
  <c r="P595" i="1"/>
  <c r="P505" i="1"/>
  <c r="P882" i="1"/>
  <c r="P3200" i="1"/>
  <c r="P2751" i="1"/>
  <c r="P3981" i="1"/>
  <c r="P4049" i="1"/>
  <c r="P234" i="1"/>
  <c r="P1737" i="1"/>
  <c r="P4055" i="1"/>
  <c r="P1120" i="1"/>
  <c r="P2353" i="1"/>
  <c r="P2328" i="1"/>
  <c r="P1793" i="1"/>
  <c r="P1324" i="1"/>
  <c r="P573" i="1"/>
  <c r="P2650" i="1"/>
  <c r="P986" i="1"/>
  <c r="P970" i="1"/>
  <c r="P1382" i="1"/>
  <c r="P714" i="1"/>
  <c r="P1407" i="1"/>
  <c r="P3079" i="1"/>
  <c r="P4019" i="1"/>
  <c r="P1483" i="1"/>
  <c r="P2761" i="1"/>
  <c r="P2136" i="1"/>
  <c r="P1918" i="1"/>
  <c r="P3194" i="1"/>
  <c r="P863" i="1"/>
  <c r="P3949" i="1"/>
  <c r="P1552" i="1"/>
  <c r="P642" i="1"/>
  <c r="P1147" i="1"/>
  <c r="P1344" i="1"/>
  <c r="P2370" i="1"/>
  <c r="P1425" i="1"/>
  <c r="P1172" i="1"/>
  <c r="P921" i="1"/>
  <c r="P2567" i="1"/>
  <c r="P2946" i="1"/>
  <c r="P220" i="1"/>
  <c r="P602" i="1"/>
  <c r="P2768" i="1"/>
  <c r="P3744" i="1"/>
  <c r="P1102" i="1"/>
  <c r="P1567" i="1"/>
  <c r="P1185" i="1"/>
  <c r="P1559" i="1"/>
  <c r="P1415" i="1"/>
  <c r="P3863" i="1"/>
  <c r="P1493" i="1"/>
  <c r="P3732" i="1"/>
  <c r="P4105" i="1"/>
  <c r="P4022" i="1"/>
  <c r="P3634" i="1"/>
  <c r="P3993" i="1"/>
  <c r="P3578" i="1"/>
  <c r="P3142" i="1"/>
  <c r="P663" i="1"/>
  <c r="P2854" i="1"/>
  <c r="P4060" i="1"/>
  <c r="P3986" i="1"/>
  <c r="P4113" i="1"/>
  <c r="P1562" i="1"/>
  <c r="P1584" i="1"/>
  <c r="P151" i="1"/>
  <c r="P2660" i="1"/>
  <c r="P629" i="1"/>
  <c r="P2765" i="1"/>
  <c r="P904" i="1"/>
  <c r="P720" i="1"/>
  <c r="P2601" i="1"/>
  <c r="P3921" i="1"/>
  <c r="P865" i="1"/>
  <c r="P2504" i="1"/>
  <c r="P4112" i="1"/>
  <c r="P2132" i="1"/>
  <c r="P1909" i="1"/>
  <c r="P2162" i="1"/>
  <c r="P1565" i="1"/>
  <c r="P2324" i="1"/>
  <c r="P1711" i="1"/>
  <c r="P2599" i="1"/>
  <c r="P1119" i="1"/>
  <c r="P450" i="1"/>
  <c r="P2372" i="1"/>
  <c r="P456" i="1"/>
  <c r="P157" i="1"/>
  <c r="P1067" i="1"/>
  <c r="P1573" i="1"/>
  <c r="P576" i="1"/>
  <c r="P2327" i="1"/>
  <c r="P4039" i="1"/>
  <c r="P2863" i="1"/>
  <c r="P1997" i="1"/>
  <c r="P1438" i="1"/>
  <c r="P468" i="1"/>
  <c r="P1790" i="1"/>
  <c r="P1449" i="1"/>
  <c r="P1151" i="1"/>
  <c r="P2512" i="1"/>
  <c r="P3054" i="1"/>
  <c r="P1720" i="1"/>
  <c r="P1013" i="1"/>
  <c r="P2564" i="1"/>
  <c r="P1598" i="1"/>
  <c r="P2384" i="1"/>
  <c r="P4011" i="1"/>
  <c r="P2906" i="1"/>
  <c r="P2796" i="1"/>
  <c r="P2690" i="1"/>
  <c r="P1150" i="1"/>
  <c r="P890" i="1"/>
  <c r="P1410" i="1"/>
  <c r="P3080" i="1"/>
  <c r="P2697" i="1"/>
  <c r="P2850" i="1"/>
  <c r="P545" i="1"/>
  <c r="P1072" i="1"/>
  <c r="P2702" i="1"/>
  <c r="P900" i="1"/>
  <c r="P127" i="1"/>
  <c r="P4018" i="1"/>
  <c r="P3997" i="1"/>
  <c r="P3677" i="1"/>
  <c r="P1801" i="1"/>
  <c r="P3992" i="1"/>
  <c r="P565" i="1"/>
  <c r="P551" i="1"/>
  <c r="P1563" i="1"/>
  <c r="P2521" i="1"/>
  <c r="P874" i="1"/>
  <c r="P880" i="1"/>
  <c r="P999" i="1"/>
  <c r="P998" i="1"/>
  <c r="P3910" i="1"/>
  <c r="P3842" i="1"/>
  <c r="P734" i="1"/>
  <c r="P2880" i="1"/>
  <c r="P872" i="1"/>
  <c r="P593" i="1"/>
  <c r="P711" i="1"/>
  <c r="P458" i="1"/>
  <c r="P3924" i="1"/>
  <c r="P232" i="1"/>
  <c r="P3866" i="1"/>
  <c r="P4095" i="1"/>
  <c r="P619" i="1"/>
  <c r="P4010" i="1"/>
  <c r="P1550" i="1"/>
  <c r="P1916" i="1"/>
  <c r="P2572" i="1"/>
  <c r="P4110" i="1"/>
  <c r="P1500" i="1"/>
  <c r="P3085" i="1"/>
  <c r="P588" i="1"/>
  <c r="P1084" i="1"/>
  <c r="P563" i="1"/>
  <c r="P2382" i="1"/>
  <c r="P2864" i="1"/>
  <c r="P1579" i="1"/>
  <c r="P2357" i="1"/>
  <c r="P2683" i="1"/>
  <c r="P1419" i="1"/>
  <c r="P3642" i="1"/>
  <c r="P684" i="1"/>
  <c r="P1117" i="1"/>
  <c r="P2750" i="1"/>
  <c r="P2781" i="1"/>
  <c r="P548" i="1"/>
  <c r="P507" i="1"/>
  <c r="P2404" i="1"/>
  <c r="P2656" i="1"/>
  <c r="P1074" i="1"/>
  <c r="P1877" i="1"/>
  <c r="P2582" i="1"/>
  <c r="P472" i="1"/>
  <c r="P1705" i="1"/>
  <c r="P1987" i="1"/>
  <c r="P186" i="1"/>
  <c r="P2921" i="1"/>
  <c r="P2375" i="1"/>
  <c r="P488" i="1"/>
  <c r="P561" i="1"/>
  <c r="P2395" i="1"/>
  <c r="P1906" i="1"/>
  <c r="P870" i="1"/>
  <c r="P2154" i="1"/>
  <c r="P2587" i="1"/>
  <c r="P2594" i="1"/>
  <c r="P3088" i="1"/>
  <c r="P239" i="1"/>
  <c r="P1561" i="1"/>
  <c r="P2440" i="1"/>
  <c r="P3097" i="1"/>
  <c r="P192" i="1"/>
  <c r="P2570" i="1"/>
  <c r="P1155" i="1"/>
  <c r="P1485" i="1"/>
  <c r="P3943" i="1"/>
  <c r="P1062" i="1"/>
  <c r="P1991" i="1"/>
  <c r="P3796" i="1"/>
  <c r="P4101" i="1"/>
  <c r="P937" i="1"/>
  <c r="P1715" i="1"/>
  <c r="P516" i="1"/>
  <c r="P774" i="1"/>
  <c r="P3139" i="1"/>
  <c r="P446" i="1"/>
  <c r="P1137" i="1"/>
  <c r="P3897" i="1"/>
  <c r="P2125" i="1"/>
  <c r="P1488" i="1"/>
  <c r="P2138" i="1"/>
  <c r="P1099" i="1"/>
  <c r="P4088" i="1"/>
  <c r="P2438" i="1"/>
  <c r="P457" i="1"/>
  <c r="P1070" i="1"/>
  <c r="P1111" i="1"/>
  <c r="P3968" i="1"/>
  <c r="P2868" i="1"/>
  <c r="P2766" i="1"/>
  <c r="P875" i="1"/>
  <c r="P3962" i="1"/>
  <c r="P3144" i="1"/>
  <c r="P867" i="1"/>
  <c r="P451" i="1"/>
  <c r="P3964" i="1"/>
  <c r="P1077" i="1"/>
  <c r="P1430" i="1"/>
  <c r="P1080" i="1"/>
  <c r="P1095" i="1"/>
  <c r="P1907" i="1"/>
  <c r="P1184" i="1"/>
  <c r="P1103" i="1"/>
  <c r="P4109" i="1"/>
  <c r="P3108" i="1"/>
  <c r="P1813" i="1"/>
  <c r="P150" i="1"/>
  <c r="P3055" i="1"/>
  <c r="P1791" i="1"/>
  <c r="P1234" i="1"/>
  <c r="P2695" i="1"/>
  <c r="P939" i="1"/>
  <c r="P1795" i="1"/>
  <c r="P4007" i="1"/>
  <c r="P941" i="1"/>
  <c r="P2866" i="1"/>
  <c r="P156" i="1"/>
  <c r="P3873" i="1"/>
  <c r="P2348" i="1"/>
  <c r="P2905" i="1"/>
  <c r="P3852" i="1"/>
  <c r="P4075" i="1"/>
  <c r="P2685" i="1"/>
  <c r="P1875" i="1"/>
  <c r="P2763" i="1"/>
  <c r="P2649" i="1"/>
  <c r="P2693" i="1"/>
  <c r="P1164" i="1"/>
  <c r="P3794" i="1"/>
  <c r="P2743" i="1"/>
  <c r="P1160" i="1"/>
  <c r="P1726" i="1"/>
  <c r="P552" i="1"/>
  <c r="P1721" i="1"/>
  <c r="P2861" i="1"/>
  <c r="P3889" i="1"/>
  <c r="P1560" i="1"/>
  <c r="P4070" i="1"/>
  <c r="P2155" i="1"/>
  <c r="P1712" i="1"/>
  <c r="P2769" i="1"/>
  <c r="P775" i="1"/>
  <c r="P3990" i="1"/>
  <c r="P4092" i="1"/>
  <c r="P601" i="1"/>
  <c r="P496" i="1"/>
  <c r="P154" i="1"/>
  <c r="P1175" i="1"/>
  <c r="P2391" i="1"/>
  <c r="P2410" i="1"/>
  <c r="P919" i="1"/>
  <c r="P2508" i="1"/>
  <c r="P499" i="1"/>
  <c r="P1494" i="1"/>
  <c r="P883" i="1"/>
  <c r="P914" i="1"/>
  <c r="P2846" i="1"/>
  <c r="P3649" i="1"/>
  <c r="P1757" i="1"/>
  <c r="P1123" i="1"/>
  <c r="P2881" i="1"/>
  <c r="P4021" i="1"/>
  <c r="P2538" i="1"/>
  <c r="P1314" i="1"/>
  <c r="P1581" i="1"/>
  <c r="P4067" i="1"/>
  <c r="P2700" i="1"/>
  <c r="P3126" i="1"/>
  <c r="P1876" i="1"/>
  <c r="P3855" i="1"/>
  <c r="P455" i="1"/>
  <c r="P3110" i="1"/>
  <c r="P596" i="1"/>
  <c r="P992" i="1"/>
  <c r="P1424" i="1"/>
  <c r="P2436" i="1"/>
  <c r="P2161" i="1"/>
  <c r="P4015" i="1"/>
  <c r="P2593" i="1"/>
  <c r="P2904" i="1"/>
  <c r="P3096" i="1"/>
  <c r="P461" i="1"/>
  <c r="P2356" i="1"/>
  <c r="P3954" i="1"/>
  <c r="P1173" i="1"/>
  <c r="P2393" i="1"/>
  <c r="P2130" i="1"/>
  <c r="P4068" i="1"/>
  <c r="P462" i="1"/>
  <c r="P940" i="1"/>
  <c r="P1990" i="1"/>
  <c r="P1101" i="1"/>
  <c r="P2895" i="1"/>
  <c r="P543" i="1"/>
  <c r="P3952" i="1"/>
  <c r="P2694" i="1"/>
  <c r="P2764" i="1"/>
  <c r="P2415" i="1"/>
  <c r="P3903" i="1"/>
  <c r="P1231" i="1"/>
  <c r="P3749" i="1"/>
  <c r="P3929" i="1"/>
  <c r="P3203" i="1"/>
  <c r="P1821" i="1"/>
  <c r="P2951" i="1"/>
  <c r="P3857" i="1"/>
  <c r="P2133" i="1"/>
  <c r="P3883" i="1"/>
  <c r="P1093" i="1"/>
  <c r="P2950" i="1"/>
  <c r="P432" i="1"/>
  <c r="P4004" i="1"/>
  <c r="P2897" i="1"/>
  <c r="P3076" i="1"/>
  <c r="P1738" i="1"/>
  <c r="P1131" i="1"/>
  <c r="P4044" i="1"/>
  <c r="P902" i="1"/>
  <c r="P3963" i="1"/>
  <c r="P4043" i="1"/>
  <c r="P779" i="1"/>
  <c r="P2432" i="1"/>
  <c r="P1094" i="1"/>
  <c r="P2892" i="1"/>
  <c r="P2911" i="1"/>
  <c r="P4094" i="1"/>
  <c r="P215" i="1"/>
  <c r="P2865" i="1"/>
  <c r="P3854" i="1"/>
  <c r="P599" i="1"/>
  <c r="P1740" i="1"/>
  <c r="P1135" i="1"/>
  <c r="P571" i="1"/>
  <c r="P886" i="1"/>
  <c r="P1544" i="1"/>
  <c r="P3737" i="1"/>
  <c r="P2662" i="1"/>
  <c r="P4013" i="1"/>
  <c r="P640" i="1"/>
  <c r="P1688" i="1"/>
  <c r="P194" i="1"/>
  <c r="P1171" i="1"/>
  <c r="P4051" i="1"/>
  <c r="P2135" i="1"/>
  <c r="P676" i="1"/>
  <c r="P1585" i="1"/>
  <c r="P1088" i="1"/>
  <c r="P1437" i="1"/>
  <c r="P1408" i="1"/>
  <c r="P3928" i="1"/>
  <c r="P1409" i="1"/>
  <c r="P1456" i="1"/>
  <c r="P1055" i="1"/>
  <c r="P2643" i="1"/>
  <c r="P2349" i="1"/>
  <c r="P3644" i="1"/>
  <c r="P1812" i="1"/>
  <c r="P3927" i="1"/>
  <c r="P422" i="1"/>
  <c r="P580" i="1"/>
  <c r="P33" i="1"/>
  <c r="P3602" i="1"/>
  <c r="P562" i="1"/>
  <c r="P1083" i="1"/>
  <c r="P1904" i="1"/>
  <c r="P169" i="1"/>
  <c r="P983" i="1"/>
  <c r="P3972" i="1"/>
  <c r="P514" i="1"/>
  <c r="P1125" i="1"/>
  <c r="P1132" i="1"/>
  <c r="P1717" i="1"/>
  <c r="P3942" i="1"/>
  <c r="P3105" i="1"/>
  <c r="P3868" i="1"/>
  <c r="P161" i="1"/>
  <c r="P1178" i="1"/>
  <c r="P122" i="1"/>
  <c r="P2687" i="1"/>
  <c r="P1913" i="1"/>
  <c r="P773" i="1"/>
  <c r="P3134" i="1"/>
  <c r="P3067" i="1"/>
  <c r="P3112" i="1"/>
  <c r="P2376" i="1"/>
  <c r="P1869" i="1"/>
  <c r="P2128" i="1"/>
  <c r="P3880" i="1"/>
  <c r="P632" i="1"/>
  <c r="P445" i="1"/>
  <c r="P484" i="1"/>
  <c r="P1566" i="1"/>
  <c r="P4002" i="1"/>
  <c r="P1116" i="1"/>
  <c r="P1703" i="1"/>
  <c r="P511" i="1"/>
  <c r="P579" i="1"/>
  <c r="P608" i="1"/>
  <c r="P2398" i="1"/>
  <c r="P2442" i="1"/>
  <c r="P3870" i="1"/>
  <c r="P217" i="1"/>
  <c r="P3919" i="1"/>
  <c r="P4087" i="1"/>
  <c r="P144" i="1"/>
  <c r="P2779" i="1"/>
  <c r="P4086" i="1"/>
  <c r="P1865" i="1"/>
  <c r="P1545" i="1"/>
  <c r="P1128" i="1"/>
  <c r="P2759" i="1"/>
  <c r="P3123" i="1"/>
  <c r="P3738" i="1"/>
  <c r="P3131" i="1"/>
  <c r="P586" i="1"/>
  <c r="P2843" i="1"/>
  <c r="P4026" i="1"/>
  <c r="P1075" i="1"/>
  <c r="P1044" i="1"/>
  <c r="P3797" i="1"/>
  <c r="P3860" i="1"/>
  <c r="P2888" i="1"/>
  <c r="P3747" i="1"/>
  <c r="P849" i="1"/>
  <c r="P2215" i="1"/>
  <c r="P550" i="1"/>
  <c r="P668" i="1"/>
  <c r="P2425" i="1"/>
  <c r="P159" i="1"/>
  <c r="P2386" i="1"/>
  <c r="P1917" i="1"/>
  <c r="P3959" i="1"/>
  <c r="P2877" i="1"/>
  <c r="P1413" i="1"/>
  <c r="P427" i="1"/>
  <c r="P598" i="1"/>
  <c r="P1543" i="1"/>
  <c r="P1046" i="1"/>
  <c r="P1881" i="1"/>
  <c r="P1420" i="1"/>
  <c r="P2903" i="1"/>
  <c r="P546" i="1"/>
  <c r="P1180" i="1"/>
  <c r="P163" i="1"/>
  <c r="P2591" i="1"/>
  <c r="P449" i="1"/>
  <c r="P2420" i="1"/>
  <c r="P2418" i="1"/>
  <c r="P1092" i="1"/>
  <c r="P1696" i="1"/>
  <c r="P3121" i="1"/>
  <c r="P1141" i="1"/>
  <c r="P3808" i="1"/>
  <c r="P442" i="1"/>
  <c r="P1484" i="1"/>
  <c r="P3941" i="1"/>
  <c r="P765" i="1"/>
  <c r="P2588" i="1"/>
  <c r="P2889" i="1"/>
  <c r="P4081" i="1"/>
  <c r="P1121" i="1"/>
  <c r="P1501" i="1"/>
  <c r="P3947" i="1"/>
  <c r="P3996" i="1"/>
  <c r="P4009" i="1"/>
  <c r="P3917" i="1"/>
  <c r="P1115" i="1"/>
  <c r="P1583" i="1"/>
  <c r="P2585" i="1"/>
  <c r="P1244" i="1"/>
  <c r="P611" i="1"/>
  <c r="P2851" i="1"/>
  <c r="P1867" i="1"/>
  <c r="P1183" i="1"/>
  <c r="P638" i="1"/>
  <c r="P4074" i="1"/>
  <c r="P3807" i="1"/>
  <c r="P437" i="1"/>
  <c r="P3995" i="1"/>
  <c r="P1595" i="1"/>
  <c r="P3060" i="1"/>
  <c r="P984" i="1"/>
  <c r="P3906" i="1"/>
  <c r="P2396" i="1"/>
  <c r="P196" i="1"/>
  <c r="P4115" i="1"/>
  <c r="P4084" i="1"/>
  <c r="P1422" i="1"/>
  <c r="P3631" i="1"/>
  <c r="P2433" i="1"/>
  <c r="P447" i="1"/>
  <c r="P4008" i="1"/>
  <c r="P637" i="1"/>
  <c r="P1453" i="1"/>
  <c r="P2434" i="1"/>
  <c r="P3074" i="1"/>
  <c r="P2915" i="1"/>
  <c r="P2362" i="1"/>
  <c r="P2909" i="1"/>
  <c r="P2948" i="1"/>
  <c r="P1994" i="1"/>
  <c r="P2771" i="1"/>
  <c r="P780" i="1"/>
  <c r="P2156" i="1"/>
  <c r="P2150" i="1"/>
  <c r="P621" i="1"/>
  <c r="P641" i="1"/>
  <c r="P544" i="1"/>
  <c r="P3953" i="1"/>
  <c r="P698" i="1"/>
  <c r="P1452" i="1"/>
  <c r="P2584" i="1"/>
  <c r="P578" i="1"/>
  <c r="P2596" i="1"/>
  <c r="P1318" i="1"/>
  <c r="P498" i="1"/>
  <c r="P173" i="1"/>
  <c r="P2429" i="1"/>
  <c r="P3202" i="1"/>
  <c r="P2430" i="1"/>
  <c r="P2691" i="1"/>
  <c r="P2696" i="1"/>
  <c r="P2912" i="1"/>
  <c r="P1136" i="1"/>
  <c r="P2916" i="1"/>
  <c r="P2943" i="1"/>
  <c r="P3641" i="1"/>
  <c r="P3798" i="1"/>
  <c r="P3057" i="1"/>
  <c r="P566" i="1"/>
  <c r="P1704" i="1"/>
  <c r="P542" i="1"/>
  <c r="P1499" i="1"/>
  <c r="P3914" i="1"/>
  <c r="P1442" i="1"/>
  <c r="P216" i="1"/>
  <c r="P3934" i="1"/>
  <c r="P585" i="1"/>
  <c r="P591" i="1"/>
  <c r="P1589" i="1"/>
  <c r="P3864" i="1"/>
  <c r="P4017" i="1"/>
  <c r="P214" i="1"/>
  <c r="P1412" i="1"/>
  <c r="P2423" i="1"/>
  <c r="P568" i="1"/>
  <c r="P636" i="1"/>
  <c r="P2148" i="1"/>
  <c r="P3858" i="1"/>
  <c r="P4047" i="1"/>
  <c r="P1736" i="1"/>
  <c r="P2427" i="1"/>
  <c r="P476" i="1"/>
  <c r="P123" i="1"/>
  <c r="P582" i="1"/>
  <c r="P1547" i="1"/>
  <c r="P1729" i="1"/>
  <c r="P3632" i="1"/>
  <c r="P1724" i="1"/>
  <c r="P683" i="1"/>
  <c r="P1113" i="1"/>
  <c r="P3861" i="1"/>
  <c r="P4114" i="1"/>
  <c r="P1049" i="1"/>
  <c r="P1988" i="1"/>
  <c r="P4052" i="1"/>
  <c r="P466" i="1"/>
  <c r="P1130" i="1"/>
  <c r="P1741" i="1"/>
  <c r="P2346" i="1"/>
  <c r="P3119" i="1"/>
  <c r="P3647" i="1"/>
  <c r="P1600" i="1"/>
  <c r="P2775" i="1"/>
  <c r="P1416" i="1"/>
  <c r="P2424" i="1"/>
  <c r="P4006" i="1"/>
  <c r="P124" i="1"/>
  <c r="P2962" i="1"/>
  <c r="P1462" i="1"/>
  <c r="P494" i="1"/>
  <c r="P226" i="1"/>
  <c r="P2952" i="1"/>
  <c r="P165" i="1"/>
  <c r="P197" i="1"/>
  <c r="P225" i="1"/>
  <c r="P233" i="1"/>
  <c r="P3127" i="1"/>
  <c r="P3063" i="1"/>
  <c r="P2392" i="1"/>
  <c r="P180" i="1"/>
  <c r="P688" i="1"/>
  <c r="P1232" i="1"/>
  <c r="P2644" i="1"/>
  <c r="P2351" i="1"/>
  <c r="P3887" i="1"/>
  <c r="P235" i="1"/>
  <c r="P1698" i="1"/>
  <c r="P1863" i="1"/>
  <c r="P142" i="1"/>
  <c r="P1450" i="1"/>
  <c r="P1984" i="1"/>
  <c r="P2515" i="1"/>
  <c r="P2365" i="1"/>
  <c r="P238" i="1"/>
  <c r="P2878" i="1"/>
  <c r="P3638" i="1"/>
  <c r="P1998" i="1"/>
  <c r="P1447" i="1"/>
  <c r="P1700" i="1"/>
  <c r="P2399" i="1"/>
  <c r="P2380" i="1"/>
  <c r="P464" i="1"/>
  <c r="P584" i="1"/>
  <c r="P639" i="1"/>
  <c r="P708" i="1"/>
  <c r="P913" i="1"/>
  <c r="P2513" i="1"/>
  <c r="P2522" i="1"/>
  <c r="P2563" i="1"/>
  <c r="P2782" i="1"/>
  <c r="P3129" i="1"/>
  <c r="P3630" i="1"/>
  <c r="P174" i="1"/>
  <c r="P2577" i="1"/>
  <c r="P613" i="1"/>
  <c r="P2960" i="1"/>
  <c r="P625" i="1"/>
  <c r="P3116" i="1"/>
  <c r="P4100" i="1"/>
  <c r="P135" i="1"/>
  <c r="P604" i="1"/>
  <c r="P139" i="1"/>
  <c r="P210" i="1"/>
  <c r="P223" i="1"/>
  <c r="P489" i="1"/>
  <c r="P564" i="1"/>
  <c r="P1236" i="1"/>
  <c r="P1418" i="1"/>
  <c r="P2352" i="1"/>
  <c r="P2402" i="1"/>
  <c r="P2896" i="1"/>
  <c r="P2947" i="1"/>
  <c r="P3059" i="1"/>
  <c r="P554" i="1"/>
  <c r="P2509" i="1"/>
  <c r="P1060" i="1"/>
  <c r="P1133" i="1"/>
  <c r="P1434" i="1"/>
  <c r="P2566" i="1"/>
  <c r="P1461" i="1"/>
  <c r="P2506" i="1"/>
  <c r="P2568" i="1"/>
  <c r="P2397" i="1"/>
  <c r="P495" i="1"/>
  <c r="P1571" i="1"/>
  <c r="P2381" i="1"/>
  <c r="P2388" i="1"/>
  <c r="P2574" i="1"/>
  <c r="P2688" i="1"/>
  <c r="P2890" i="1"/>
  <c r="P3877" i="1"/>
  <c r="P3884" i="1"/>
  <c r="P3950" i="1"/>
  <c r="P229" i="1"/>
  <c r="P2359" i="1"/>
  <c r="P240" i="1"/>
  <c r="P211" i="1"/>
  <c r="P567" i="1"/>
  <c r="P627" i="1"/>
  <c r="P1122" i="1"/>
  <c r="P1149" i="1"/>
  <c r="P1153" i="1"/>
  <c r="P1239" i="1"/>
  <c r="P1455" i="1"/>
  <c r="P2371" i="1"/>
  <c r="P3058" i="1"/>
  <c r="P3147" i="1"/>
  <c r="P3645" i="1"/>
  <c r="P3956" i="1"/>
  <c r="P2518" i="1"/>
  <c r="P131" i="1"/>
  <c r="P453" i="1"/>
  <c r="P459" i="1"/>
  <c r="P634" i="1"/>
  <c r="P929" i="1"/>
  <c r="P1556" i="1"/>
  <c r="P2428" i="1"/>
  <c r="P2510" i="1"/>
  <c r="P2565" i="1"/>
  <c r="P3743" i="1"/>
  <c r="P3938" i="1"/>
  <c r="P4031" i="1"/>
  <c r="P4073" i="1"/>
  <c r="P2773" i="1"/>
  <c r="P1163" i="1"/>
  <c r="P3955" i="1"/>
  <c r="P772" i="1"/>
  <c r="P167" i="1"/>
  <c r="P908" i="1"/>
  <c r="P1599" i="1"/>
  <c r="P1820" i="1"/>
  <c r="P2143" i="1"/>
  <c r="P2406" i="1"/>
  <c r="P2412" i="1"/>
  <c r="P2579" i="1"/>
  <c r="P2689" i="1"/>
  <c r="P2956" i="1"/>
  <c r="P3792" i="1"/>
  <c r="P3874" i="1"/>
  <c r="P3881" i="1"/>
  <c r="P3885" i="1"/>
  <c r="P512" i="1"/>
  <c r="P1454" i="1"/>
  <c r="P612" i="1"/>
  <c r="P1427" i="1"/>
  <c r="P1445" i="1"/>
  <c r="P2401" i="1"/>
  <c r="P208" i="1"/>
  <c r="P490" i="1"/>
  <c r="P1051" i="1"/>
  <c r="P3196" i="1"/>
  <c r="P1334" i="1"/>
  <c r="P201" i="1"/>
  <c r="P237" i="1"/>
  <c r="P480" i="1"/>
  <c r="P493" i="1"/>
  <c r="P503" i="1"/>
  <c r="P569" i="1"/>
  <c r="P614" i="1"/>
  <c r="P616" i="1"/>
  <c r="P1058" i="1"/>
  <c r="P1059" i="1"/>
  <c r="P1109" i="1"/>
  <c r="P1166" i="1"/>
  <c r="P1431" i="1"/>
  <c r="P1489" i="1"/>
  <c r="P1731" i="1"/>
  <c r="P1735" i="1"/>
  <c r="P1871" i="1"/>
  <c r="P2358" i="1"/>
  <c r="P2377" i="1"/>
  <c r="P2435" i="1"/>
  <c r="P2441" i="1"/>
  <c r="P2505" i="1"/>
  <c r="P2576" i="1"/>
  <c r="P2578" i="1"/>
  <c r="P2586" i="1"/>
  <c r="P2595" i="1"/>
  <c r="P2756" i="1"/>
  <c r="P2901" i="1"/>
  <c r="P2961" i="1"/>
  <c r="P3886" i="1"/>
  <c r="P3888" i="1"/>
  <c r="P3932" i="1"/>
  <c r="P3965" i="1"/>
  <c r="P4099" i="1"/>
  <c r="P4089" i="1"/>
  <c r="P2855" i="1"/>
  <c r="P1146" i="1"/>
  <c r="P587" i="1"/>
  <c r="P1174" i="1"/>
  <c r="P3084" i="1"/>
  <c r="P4016" i="1"/>
  <c r="P1451" i="1"/>
  <c r="P4056" i="1"/>
  <c r="P1815" i="1"/>
  <c r="P230" i="1"/>
  <c r="P1880" i="1"/>
  <c r="P2414" i="1"/>
  <c r="P2439" i="1"/>
  <c r="P2575" i="1"/>
  <c r="P2774" i="1"/>
  <c r="P2848" i="1"/>
  <c r="P3806" i="1"/>
  <c r="P3933" i="1"/>
  <c r="P470" i="1"/>
  <c r="P549" i="1"/>
  <c r="P557" i="1"/>
  <c r="P520" i="1"/>
  <c r="P149" i="1"/>
  <c r="P439" i="1"/>
  <c r="P497" i="1"/>
  <c r="P928" i="1"/>
  <c r="P1710" i="1"/>
  <c r="P2507" i="1"/>
  <c r="P4025" i="1"/>
  <c r="P1161" i="1"/>
  <c r="P429" i="1"/>
  <c r="P903" i="1"/>
  <c r="P1158" i="1"/>
  <c r="P1999" i="1"/>
  <c r="P176" i="1"/>
  <c r="P204" i="1"/>
  <c r="P471" i="1"/>
  <c r="P1179" i="1"/>
  <c r="P1459" i="1"/>
  <c r="P1555" i="1"/>
  <c r="P1684" i="1"/>
  <c r="P2580" i="1"/>
  <c r="P3865" i="1"/>
  <c r="P2745" i="1"/>
  <c r="P145" i="1"/>
  <c r="P922" i="1"/>
  <c r="P1708" i="1"/>
  <c r="P2344" i="1"/>
  <c r="P2883" i="1"/>
  <c r="P3875" i="1"/>
  <c r="P3958" i="1"/>
  <c r="P1165" i="1"/>
  <c r="P136" i="1"/>
  <c r="P160" i="1"/>
  <c r="P162" i="1"/>
  <c r="P188" i="1"/>
  <c r="P431" i="1"/>
  <c r="P518" i="1"/>
  <c r="P618" i="1"/>
  <c r="P626" i="1"/>
  <c r="P630" i="1"/>
  <c r="P766" i="1"/>
  <c r="P877" i="1"/>
  <c r="P990" i="1"/>
  <c r="P1142" i="1"/>
  <c r="P1233" i="1"/>
  <c r="P1460" i="1"/>
  <c r="P1491" i="1"/>
  <c r="P1714" i="1"/>
  <c r="P1723" i="1"/>
  <c r="P2343" i="1"/>
  <c r="P2520" i="1"/>
  <c r="P2762" i="1"/>
  <c r="P3208" i="1"/>
  <c r="P3946" i="1"/>
  <c r="P4033" i="1"/>
  <c r="P1446" i="1"/>
  <c r="P2853" i="1"/>
  <c r="P1054" i="1"/>
  <c r="P2394" i="1"/>
  <c r="P126" i="1"/>
  <c r="P768" i="1"/>
  <c r="P1063" i="1"/>
  <c r="P1144" i="1"/>
  <c r="P1411" i="1"/>
  <c r="P1564" i="1"/>
  <c r="P1734" i="1"/>
  <c r="P2400" i="1"/>
  <c r="P2767" i="1"/>
  <c r="P3192" i="1"/>
  <c r="P4028" i="1"/>
  <c r="P764" i="1"/>
  <c r="P1057" i="1"/>
  <c r="P1553" i="1"/>
  <c r="P918" i="1"/>
  <c r="P2753" i="1"/>
  <c r="P1124" i="1"/>
  <c r="P1996" i="1"/>
  <c r="P138" i="1"/>
  <c r="P231" i="1"/>
  <c r="P435" i="1"/>
  <c r="P899" i="1"/>
  <c r="P1048" i="1"/>
  <c r="P1127" i="1"/>
  <c r="P1732" i="1"/>
  <c r="P1742" i="1"/>
  <c r="P1817" i="1"/>
  <c r="P2347" i="1"/>
  <c r="P2421" i="1"/>
  <c r="P2592" i="1"/>
  <c r="P2874" i="1"/>
  <c r="P2945" i="1"/>
  <c r="P3643" i="1"/>
  <c r="P3804" i="1"/>
  <c r="P3923" i="1"/>
  <c r="P3991" i="1"/>
  <c r="P3999" i="1"/>
  <c r="P4082" i="1"/>
  <c r="P909" i="1"/>
  <c r="P2867" i="1"/>
  <c r="P574" i="1"/>
  <c r="P770" i="1"/>
  <c r="P910" i="1"/>
  <c r="P1052" i="1"/>
  <c r="P1056" i="1"/>
  <c r="P1238" i="1"/>
  <c r="P1241" i="1"/>
  <c r="P1335" i="1"/>
  <c r="P2379" i="1"/>
  <c r="P1495" i="1"/>
  <c r="P762" i="1"/>
  <c r="P3745" i="1"/>
  <c r="P477" i="1"/>
  <c r="P1229" i="1"/>
  <c r="P1486" i="1"/>
  <c r="P1497" i="1"/>
  <c r="P1707" i="1"/>
  <c r="P1995" i="1"/>
  <c r="P2151" i="1"/>
  <c r="P2354" i="1"/>
  <c r="P2373" i="1"/>
  <c r="P2849" i="1"/>
  <c r="P3918" i="1"/>
  <c r="P2752" i="1"/>
  <c r="P1582" i="1"/>
  <c r="P1342" i="1"/>
  <c r="P178" i="1"/>
  <c r="P190" i="1"/>
  <c r="P479" i="1"/>
  <c r="P606" i="1"/>
  <c r="P916" i="1"/>
  <c r="P1444" i="1"/>
  <c r="P1498" i="1"/>
  <c r="P1588" i="1"/>
  <c r="P1768" i="1"/>
  <c r="P2360" i="1"/>
  <c r="P2844" i="1"/>
  <c r="P3735" i="1"/>
  <c r="P3793" i="1"/>
  <c r="P3905" i="1"/>
  <c r="P938" i="1"/>
  <c r="P133" i="1"/>
  <c r="P712" i="1"/>
  <c r="P1586" i="1"/>
  <c r="P1591" i="1"/>
  <c r="P2845" i="1"/>
  <c r="P3746" i="1"/>
  <c r="P3944" i="1"/>
  <c r="P2514" i="1"/>
  <c r="P175" i="1"/>
  <c r="P1061" i="1"/>
  <c r="P1089" i="1"/>
  <c r="P184" i="1"/>
  <c r="P195" i="1"/>
  <c r="P438" i="1"/>
  <c r="P492" i="1"/>
  <c r="P889" i="1"/>
  <c r="P1065" i="1"/>
  <c r="P1428" i="1"/>
  <c r="P1546" i="1"/>
  <c r="P1733" i="1"/>
  <c r="P2355" i="1"/>
  <c r="P2367" i="1"/>
  <c r="P2419" i="1"/>
  <c r="P2860" i="1"/>
  <c r="P3894" i="1"/>
  <c r="P1448" i="1"/>
  <c r="P949" i="1"/>
  <c r="P560" i="1"/>
  <c r="P1557" i="1"/>
  <c r="P3145" i="1"/>
  <c r="P4078" i="1"/>
  <c r="P3977" i="1"/>
  <c r="P3876" i="1"/>
  <c r="P132" i="1"/>
  <c r="P4103" i="1"/>
  <c r="P4014" i="1"/>
  <c r="P463" i="1"/>
  <c r="P1086" i="1"/>
  <c r="P4063" i="1"/>
  <c r="P1590" i="1"/>
  <c r="P617" i="1"/>
  <c r="P931" i="1"/>
  <c r="P1053" i="1"/>
  <c r="P1143" i="1"/>
  <c r="P1601" i="1"/>
  <c r="P3206" i="1"/>
  <c r="P4053" i="1"/>
  <c r="P4111" i="1"/>
  <c r="P441" i="1"/>
  <c r="P443" i="1"/>
  <c r="P583" i="1"/>
  <c r="P620" i="1"/>
  <c r="P3056" i="1"/>
  <c r="P4045" i="1"/>
  <c r="P1878" i="1"/>
  <c r="P4102" i="1"/>
  <c r="P609" i="1"/>
  <c r="P4080" i="1"/>
  <c r="P227" i="1"/>
  <c r="P2363" i="1"/>
  <c r="P3140" i="1"/>
  <c r="P2366" i="1"/>
  <c r="P1073" i="1"/>
  <c r="P1879" i="1"/>
  <c r="P1043" i="1"/>
  <c r="P1594" i="1"/>
  <c r="P1549" i="1"/>
  <c r="P2701" i="1"/>
  <c r="P4116" i="1"/>
  <c r="P4117" i="1"/>
  <c r="P2016" i="1"/>
  <c r="F8" i="14" l="1"/>
  <c r="H7" i="14"/>
  <c r="G8" i="14"/>
  <c r="G10" i="14"/>
  <c r="H6" i="14"/>
  <c r="F10" i="14"/>
  <c r="F6" i="14"/>
  <c r="F7" i="14"/>
</calcChain>
</file>

<file path=xl/sharedStrings.xml><?xml version="1.0" encoding="utf-8"?>
<sst xmlns="http://schemas.openxmlformats.org/spreadsheetml/2006/main" count="33091" uniqueCount="8423">
  <si>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</si>
  <si>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</si>
  <si>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</si>
  <si>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</si>
  <si>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</si>
  <si>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</si>
  <si>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</si>
  <si>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</si>
  <si>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</si>
  <si>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</si>
  <si>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</si>
  <si>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</si>
  <si>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</si>
  <si>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</si>
  <si>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</si>
  <si>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</si>
  <si>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</si>
  <si>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</si>
  <si>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</si>
  <si>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</si>
  <si>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</si>
  <si>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</si>
  <si>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</si>
  <si>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</si>
  <si>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</si>
  <si>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</si>
  <si>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</si>
  <si>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</si>
  <si>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</si>
  <si>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</si>
  <si>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</si>
  <si>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</si>
  <si>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</si>
  <si>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</si>
  <si>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</si>
  <si>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</si>
  <si>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</si>
  <si>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</si>
  <si>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</si>
  <si>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</si>
  <si>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</si>
  <si>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</si>
  <si>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</si>
  <si>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</si>
  <si>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</si>
  <si>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</si>
  <si>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</si>
  <si>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</si>
  <si>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</si>
  <si>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</si>
  <si>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</si>
  <si>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</si>
  <si>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</si>
  <si>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</si>
  <si>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</si>
  <si>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</si>
  <si>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</si>
  <si>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</si>
  <si>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</si>
  <si>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</si>
  <si>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</si>
  <si>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</si>
  <si>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</si>
  <si>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</si>
  <si>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</si>
  <si>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</si>
  <si>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</si>
  <si>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</si>
  <si>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</si>
  <si>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</si>
  <si>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</si>
  <si>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</si>
  <si>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</si>
  <si>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</si>
  <si>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</si>
  <si>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</si>
  <si>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</si>
  <si>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</si>
  <si>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</si>
  <si>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</si>
  <si>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</si>
  <si>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</si>
  <si>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</si>
  <si>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</si>
  <si>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</si>
  <si>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</si>
  <si>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</si>
  <si>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</si>
  <si>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</si>
  <si>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</si>
  <si>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</si>
  <si>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</si>
  <si>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</si>
  <si>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</si>
  <si>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</si>
  <si>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</si>
  <si>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</si>
  <si>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</si>
  <si>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</si>
  <si>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</si>
  <si>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</si>
  <si>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</si>
  <si>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</si>
  <si>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</si>
  <si>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</si>
  <si>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</si>
  <si>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</si>
  <si>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</si>
  <si>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</si>
  <si>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</si>
  <si>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</si>
  <si>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</si>
  <si>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</si>
  <si>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</si>
  <si>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</si>
  <si>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</si>
  <si>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</si>
  <si>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</si>
  <si>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</si>
  <si>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</si>
  <si>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</si>
  <si>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</si>
  <si>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</si>
  <si>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</si>
  <si>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</si>
  <si>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</si>
  <si>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</si>
  <si>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</si>
  <si>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</si>
  <si>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</si>
  <si>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</si>
  <si>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</si>
  <si>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</si>
  <si>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</si>
  <si>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</si>
  <si>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</si>
  <si>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</si>
  <si>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</si>
  <si>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</si>
  <si>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</si>
  <si>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</si>
  <si>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</si>
  <si>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</si>
  <si>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</si>
  <si>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</si>
  <si>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</si>
  <si>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</si>
  <si>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</si>
  <si>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</si>
  <si>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</si>
  <si>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</si>
  <si>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</si>
  <si>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</si>
  <si>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</si>
  <si>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</si>
  <si>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</si>
  <si>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</si>
  <si>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</si>
  <si>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</si>
  <si>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</si>
  <si>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</si>
  <si>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</si>
  <si>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</si>
  <si>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</si>
  <si>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</si>
  <si>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</si>
  <si>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</si>
  <si>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</si>
  <si>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</si>
  <si>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</si>
  <si>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</si>
  <si>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</si>
  <si>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</si>
  <si>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</si>
  <si>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</si>
  <si>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</si>
  <si>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</si>
  <si>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</si>
  <si>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</si>
  <si>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</si>
  <si>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</si>
  <si>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</si>
  <si>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</si>
  <si>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</si>
  <si>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</si>
  <si>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</si>
  <si>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</si>
  <si>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</si>
  <si>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</si>
  <si>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</si>
  <si>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</si>
  <si>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</si>
  <si>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</si>
  <si>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</si>
  <si>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</si>
  <si>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</si>
  <si>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</si>
  <si>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</si>
  <si>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</si>
  <si>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</si>
  <si>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</si>
  <si>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</si>
  <si>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</si>
  <si>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</si>
  <si>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</si>
  <si>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</si>
  <si>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</si>
  <si>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</si>
  <si>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</si>
  <si>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</si>
  <si>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</si>
  <si>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</si>
  <si>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</si>
  <si>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</si>
  <si>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</si>
  <si>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</si>
  <si>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</si>
  <si>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</si>
  <si>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</si>
  <si>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</si>
  <si>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</si>
  <si>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</si>
  <si>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</si>
  <si>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</si>
  <si>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</si>
  <si>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</si>
  <si>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</si>
  <si>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</si>
  <si>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</si>
  <si>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</si>
  <si>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</si>
  <si>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</si>
  <si>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</si>
  <si>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</si>
  <si>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</si>
  <si>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</si>
  <si>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</si>
  <si>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</si>
  <si>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</si>
  <si>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</si>
  <si>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</si>
  <si>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</si>
  <si>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</si>
  <si>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</si>
  <si>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</si>
  <si>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</si>
  <si>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</si>
  <si>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</si>
  <si>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</si>
  <si>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</si>
  <si>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</si>
  <si>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</si>
  <si>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</si>
  <si>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</si>
  <si>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</si>
  <si>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</si>
  <si>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</si>
  <si>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</si>
  <si>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</si>
  <si>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</si>
  <si>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</si>
  <si>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</si>
  <si>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</si>
  <si>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</si>
  <si>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</si>
  <si>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</si>
  <si>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</si>
  <si>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</si>
  <si>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</si>
  <si>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</si>
  <si>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</si>
  <si>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</si>
  <si>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</si>
  <si>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</si>
  <si>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</si>
  <si>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</si>
  <si>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</si>
  <si>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</si>
  <si>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</si>
  <si>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</si>
  <si>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</si>
  <si>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</si>
  <si>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</si>
  <si>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</si>
  <si>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</si>
  <si>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</si>
  <si>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</si>
  <si>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</si>
  <si>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</si>
  <si>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</si>
  <si>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</si>
  <si>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</si>
  <si>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</si>
  <si>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</si>
  <si>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</si>
  <si>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</si>
  <si>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</si>
  <si>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</si>
  <si>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</si>
  <si>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</si>
  <si>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</si>
  <si>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</si>
  <si>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</si>
  <si>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</si>
  <si>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</si>
  <si>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</si>
  <si>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</si>
  <si>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</si>
  <si>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</si>
  <si>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</si>
  <si>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</si>
  <si>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</si>
  <si>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</si>
  <si>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</si>
  <si>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</si>
  <si>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</si>
  <si>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</si>
  <si>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</si>
  <si>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</si>
  <si>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</si>
  <si>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</si>
  <si>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</si>
  <si>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</si>
  <si>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</si>
  <si>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</si>
  <si>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</si>
  <si>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</si>
  <si>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</si>
  <si>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</si>
  <si>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</si>
  <si>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</si>
  <si>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</si>
  <si>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</si>
  <si>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</si>
  <si>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</si>
  <si>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</si>
  <si>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</si>
  <si>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</si>
  <si>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</si>
  <si>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</si>
  <si>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</si>
  <si>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</si>
  <si>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</si>
  <si>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</si>
  <si>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</si>
  <si>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</si>
  <si>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</si>
  <si>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</si>
  <si>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</si>
  <si>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</si>
  <si>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</si>
  <si>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</si>
  <si>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</si>
  <si>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</si>
  <si>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</si>
  <si>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</si>
  <si>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</si>
  <si>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</si>
  <si>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</si>
  <si>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</si>
  <si>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</si>
  <si>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</si>
  <si>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</si>
  <si>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</si>
  <si>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</si>
  <si>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</si>
  <si>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</si>
  <si>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</si>
  <si>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</si>
  <si>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</si>
  <si>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</si>
  <si>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</si>
  <si>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</si>
  <si>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</si>
  <si>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</si>
  <si>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</si>
  <si>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</si>
  <si>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</si>
  <si>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</si>
  <si>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</si>
  <si>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</si>
  <si>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</si>
  <si>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</si>
  <si>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</si>
  <si>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</si>
  <si>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</si>
  <si>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</si>
  <si>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</si>
  <si>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</si>
  <si>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</si>
  <si>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</si>
  <si>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</si>
  <si>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</si>
  <si>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</si>
  <si>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</si>
  <si>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</si>
  <si>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</si>
  <si>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</si>
  <si>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</si>
  <si>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</si>
  <si>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</si>
  <si>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</si>
  <si>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</si>
  <si>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</si>
  <si>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</si>
  <si>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</si>
  <si>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</si>
  <si>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</si>
  <si>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</si>
  <si>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</si>
  <si>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</si>
  <si>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</si>
  <si>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</si>
  <si>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</si>
  <si>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</si>
  <si>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</si>
  <si>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</si>
  <si>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</si>
  <si>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</si>
  <si>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</si>
  <si>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</si>
  <si>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</si>
  <si>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</si>
  <si>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</si>
  <si>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</si>
  <si>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</si>
  <si>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</si>
  <si>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</si>
  <si>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</si>
  <si>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</si>
  <si>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</si>
  <si>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</si>
  <si>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</si>
  <si>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</si>
  <si>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</si>
  <si>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</si>
  <si>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</si>
  <si>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</si>
  <si>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</si>
  <si>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</si>
  <si>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</si>
  <si>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</si>
  <si>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</si>
  <si>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</si>
  <si>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</si>
  <si>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</si>
  <si>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</si>
  <si>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</si>
  <si>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</si>
  <si>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</si>
  <si>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</si>
  <si>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</si>
  <si>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</si>
  <si>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</si>
  <si>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</si>
  <si>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</si>
  <si>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</si>
  <si>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</si>
  <si>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</si>
  <si>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</si>
  <si>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</si>
  <si>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</si>
  <si>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</si>
  <si>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</si>
  <si>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</si>
  <si>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</si>
  <si>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</si>
  <si>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</si>
  <si>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</si>
  <si>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</si>
  <si>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</si>
  <si>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</si>
  <si>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</si>
  <si>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</si>
  <si>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</si>
  <si>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</si>
  <si>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</si>
  <si>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</si>
  <si>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</si>
  <si>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</si>
  <si>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</si>
  <si>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</si>
  <si>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</si>
  <si>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</si>
  <si>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</si>
  <si>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</si>
  <si>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</si>
  <si>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</si>
  <si>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</si>
  <si>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</si>
  <si>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</si>
  <si>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</si>
  <si>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</si>
  <si>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</si>
  <si>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</si>
  <si>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</si>
  <si>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</si>
  <si>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</si>
  <si>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</si>
  <si>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</si>
  <si>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</si>
  <si>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</si>
  <si>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</si>
  <si>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</si>
  <si>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</si>
  <si>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</si>
  <si>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</si>
  <si>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</si>
  <si>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</si>
  <si>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</si>
  <si>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</si>
  <si>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</si>
  <si>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</si>
  <si>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</si>
  <si>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</si>
  <si>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</si>
  <si>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</si>
  <si>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</si>
  <si>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</si>
  <si>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</si>
  <si>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</si>
  <si>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</si>
  <si>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</si>
  <si>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</si>
  <si>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</si>
  <si>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</si>
  <si>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</si>
  <si>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</si>
  <si>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</si>
  <si>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</si>
  <si>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</si>
  <si>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</si>
  <si>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</si>
  <si>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</si>
  <si>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</si>
  <si>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</si>
  <si>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</si>
  <si>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</si>
  <si>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</si>
  <si>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</si>
  <si>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</si>
  <si>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</si>
  <si>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</si>
  <si>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</si>
  <si>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</si>
  <si>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</si>
  <si>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</si>
  <si>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</si>
  <si>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</si>
  <si>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</si>
  <si>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</si>
  <si>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</si>
  <si>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</si>
  <si>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</si>
  <si>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</si>
  <si>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</si>
  <si>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</si>
  <si>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</si>
  <si>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</si>
  <si>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</si>
  <si>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</si>
  <si>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</si>
  <si>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</si>
  <si>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</si>
  <si>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</si>
  <si>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</si>
  <si>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</si>
  <si>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</si>
  <si>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</si>
  <si>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</si>
  <si>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</si>
  <si>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</si>
  <si>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</si>
  <si>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</si>
  <si>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</si>
  <si>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</si>
  <si>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</si>
  <si>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</si>
  <si>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</si>
  <si>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</si>
  <si>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</si>
  <si>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</si>
  <si>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</si>
  <si>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</si>
  <si>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</si>
  <si>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</si>
  <si>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</si>
  <si>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</si>
  <si>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</si>
  <si>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</si>
  <si>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</si>
  <si>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</si>
  <si>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</si>
  <si>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</si>
  <si>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</si>
  <si>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</si>
  <si>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</si>
  <si>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</si>
  <si>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</si>
  <si>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</si>
  <si>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</si>
  <si>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</si>
  <si>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</si>
  <si>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</si>
  <si>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</si>
  <si>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</si>
  <si>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</si>
  <si>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</si>
  <si>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</si>
  <si>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</si>
  <si>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</si>
  <si>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</si>
  <si>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</si>
  <si>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</si>
  <si>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</si>
  <si>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</si>
  <si>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</si>
  <si>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</si>
  <si>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</si>
  <si>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</si>
  <si>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</si>
  <si>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</si>
  <si>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</si>
  <si>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</si>
  <si>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</si>
  <si>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</si>
  <si>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</si>
  <si>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</si>
  <si>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</si>
  <si>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</si>
  <si>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</si>
  <si>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</si>
  <si>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</si>
  <si>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</si>
  <si>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</si>
  <si>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</si>
  <si>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</si>
  <si>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</si>
  <si>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</si>
  <si>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</si>
  <si>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</si>
  <si>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</si>
  <si>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</si>
  <si>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</si>
  <si>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</si>
  <si>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</si>
  <si>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</si>
  <si>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</si>
  <si>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</si>
  <si>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</si>
  <si>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</si>
  <si>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</si>
  <si>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</si>
  <si>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</si>
  <si>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</si>
  <si>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</si>
  <si>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</si>
  <si>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</si>
  <si>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</si>
  <si>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</si>
  <si>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</si>
  <si>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</si>
  <si>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</si>
  <si>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</si>
  <si>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</si>
  <si>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</si>
  <si>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</si>
  <si>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</si>
  <si>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</si>
  <si>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</si>
  <si>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</si>
  <si>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</si>
  <si>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</si>
  <si>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</si>
  <si>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</si>
  <si>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</si>
  <si>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</si>
  <si>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</si>
  <si>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</si>
  <si>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</si>
  <si>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</si>
  <si>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</si>
  <si>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</si>
  <si>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</si>
  <si>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</si>
  <si>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</si>
  <si>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</si>
  <si>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</si>
  <si>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</si>
  <si>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</si>
  <si>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</si>
  <si>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</si>
  <si>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</si>
  <si>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</si>
  <si>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</si>
  <si>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</si>
  <si>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</si>
  <si>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</si>
  <si>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</si>
  <si>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</si>
  <si>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</si>
  <si>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</si>
  <si>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</si>
  <si>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</si>
  <si>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</si>
  <si>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</si>
  <si>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</si>
  <si>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</si>
  <si>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</si>
  <si>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</si>
  <si>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</si>
  <si>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</si>
  <si>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</si>
  <si>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</si>
  <si>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</si>
  <si>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</si>
  <si>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</si>
  <si>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</si>
  <si>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</si>
  <si>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</si>
  <si>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</si>
  <si>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</si>
  <si>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</si>
  <si>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</si>
  <si>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</si>
  <si>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</si>
  <si>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</si>
  <si>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</si>
  <si>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</si>
  <si>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</si>
  <si>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</si>
  <si>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</si>
  <si>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</si>
  <si>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</si>
  <si>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</si>
  <si>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</si>
  <si>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</si>
  <si>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</si>
  <si>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</si>
  <si>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</si>
  <si>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</si>
  <si>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</si>
  <si>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</si>
  <si>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</si>
  <si>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</si>
  <si>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</si>
  <si>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</si>
  <si>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</si>
  <si>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</si>
  <si>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</si>
  <si>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</si>
  <si>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</si>
  <si>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</si>
  <si>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</si>
  <si>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</si>
  <si>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</si>
  <si>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</si>
  <si>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</si>
  <si>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</si>
  <si>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</si>
  <si>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</si>
  <si>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</si>
  <si>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</si>
  <si>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</si>
  <si>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</si>
  <si>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</si>
  <si>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</si>
  <si>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</si>
  <si>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</si>
  <si>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</si>
  <si>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</si>
  <si>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</si>
  <si>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</si>
  <si>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</si>
  <si>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</si>
  <si>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</si>
  <si>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</si>
  <si>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</si>
  <si>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</si>
  <si>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</si>
  <si>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</si>
  <si>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</si>
  <si>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</si>
  <si>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</si>
  <si>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</si>
  <si>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</si>
  <si>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</si>
  <si>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</si>
  <si>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</si>
  <si>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</si>
  <si>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</si>
  <si>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</si>
  <si>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</si>
  <si>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</si>
  <si>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</si>
  <si>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</si>
  <si>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</si>
  <si>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</si>
  <si>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</si>
  <si>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</si>
  <si>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</si>
  <si>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</si>
  <si>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</si>
  <si>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</si>
  <si>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</si>
  <si>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</si>
  <si>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</si>
  <si>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</si>
  <si>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</si>
  <si>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</si>
  <si>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</si>
  <si>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</si>
  <si>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</si>
  <si>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</si>
  <si>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</si>
  <si>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</si>
  <si>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</si>
  <si>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</si>
  <si>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</si>
  <si>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</si>
  <si>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</si>
  <si>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</si>
  <si>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</si>
  <si>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</si>
  <si>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</si>
  <si>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</si>
  <si>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</si>
  <si>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</si>
  <si>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</si>
  <si>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</si>
  <si>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</si>
  <si>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</si>
  <si>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</si>
  <si>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</si>
  <si>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</si>
  <si>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</si>
  <si>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</si>
  <si>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</si>
  <si>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</si>
  <si>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</si>
  <si>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</si>
  <si>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</si>
  <si>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</si>
  <si>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</si>
  <si>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</si>
  <si>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</si>
  <si>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</si>
  <si>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</si>
  <si>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</si>
  <si>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</si>
  <si>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</si>
  <si>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</si>
  <si>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</si>
  <si>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</si>
  <si>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</si>
  <si>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</si>
  <si>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</si>
  <si>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</si>
  <si>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</si>
  <si>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</si>
  <si>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</si>
  <si>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</si>
  <si>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</si>
  <si>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</si>
  <si>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</si>
  <si>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</si>
  <si>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</si>
  <si>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</si>
  <si>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</si>
  <si>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</si>
  <si>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</si>
  <si>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</si>
  <si>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</si>
  <si>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</si>
  <si>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</si>
  <si>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</si>
  <si>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</si>
  <si>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</si>
  <si>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</si>
  <si>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</si>
  <si>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</si>
  <si>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</si>
  <si>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</si>
  <si>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</si>
  <si>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</si>
  <si>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</si>
  <si>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</si>
  <si>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</si>
  <si>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</si>
  <si>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</si>
  <si>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</si>
  <si>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</si>
  <si>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</si>
  <si>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</si>
  <si>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</si>
  <si>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</si>
  <si>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</si>
  <si>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</si>
  <si>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</si>
  <si>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</si>
  <si>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</si>
  <si>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</si>
  <si>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</si>
  <si>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</si>
  <si>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</si>
  <si>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</si>
  <si>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</si>
  <si>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</si>
  <si>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</si>
  <si>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</si>
  <si>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</si>
  <si>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</si>
  <si>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</si>
  <si>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</si>
  <si>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</si>
  <si>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</si>
  <si>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</si>
  <si>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</si>
  <si>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</si>
  <si>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</si>
  <si>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</si>
  <si>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</si>
  <si>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</si>
  <si>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</si>
  <si>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</si>
  <si>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</si>
  <si>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</si>
  <si>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</si>
  <si>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</si>
  <si>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</si>
  <si>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</si>
  <si>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</si>
  <si>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</si>
  <si>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</si>
  <si>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</si>
  <si>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</si>
  <si>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</si>
  <si>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</si>
  <si>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</si>
  <si>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</si>
  <si>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</si>
  <si>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</si>
  <si>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</si>
  <si>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</si>
  <si>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</si>
  <si>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</si>
  <si>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</si>
  <si>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</si>
  <si>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</si>
  <si>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</si>
  <si>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</si>
  <si>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</si>
  <si>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</si>
  <si>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</si>
  <si>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</si>
  <si>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</si>
  <si>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</si>
  <si>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</si>
  <si>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</si>
  <si>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</si>
  <si>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</si>
  <si>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</si>
  <si>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</si>
  <si>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</si>
  <si>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</si>
  <si>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</si>
  <si>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</si>
  <si>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</si>
  <si>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</si>
  <si>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</si>
  <si>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</si>
  <si>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</si>
  <si>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</si>
  <si>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</si>
  <si>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</si>
  <si>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</si>
  <si>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</si>
  <si>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</si>
  <si>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</si>
  <si>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</si>
  <si>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</si>
  <si>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</si>
  <si>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</si>
  <si>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</si>
  <si>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</si>
  <si>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</si>
  <si>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</si>
  <si>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</si>
  <si>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</si>
  <si>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</si>
  <si>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</si>
  <si>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</si>
  <si>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</si>
  <si>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</si>
  <si>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</si>
  <si>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</si>
  <si>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</si>
  <si>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</si>
  <si>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</si>
  <si>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</si>
  <si>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</si>
  <si>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</si>
  <si>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</si>
  <si>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</si>
  <si>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</si>
  <si>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</si>
  <si>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</si>
  <si>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</si>
  <si>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</si>
  <si>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</si>
  <si>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</si>
  <si>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</si>
  <si>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</si>
  <si>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</si>
  <si>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</si>
  <si>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</si>
  <si>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</si>
  <si>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</si>
  <si>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</si>
  <si>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</si>
  <si>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</si>
  <si>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</si>
  <si>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</si>
  <si>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</si>
  <si>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</si>
  <si>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</si>
  <si>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</si>
  <si>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</si>
  <si>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</si>
  <si>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</si>
  <si>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</si>
  <si>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</si>
  <si>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</si>
  <si>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</si>
  <si>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</si>
  <si>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</si>
  <si>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</si>
  <si>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</si>
  <si>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</si>
  <si>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</si>
  <si>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</si>
  <si>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</si>
  <si>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</si>
  <si>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</si>
  <si>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</si>
  <si>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</si>
  <si>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</si>
  <si>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</si>
  <si>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</si>
  <si>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</si>
  <si>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</si>
  <si>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</si>
  <si>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</si>
  <si>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</si>
  <si>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</si>
  <si>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</si>
  <si>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</si>
  <si>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</si>
  <si>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</si>
  <si>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</si>
  <si>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</si>
  <si>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</si>
  <si>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</si>
  <si>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</si>
  <si>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</si>
  <si>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</si>
  <si>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</si>
  <si>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</si>
  <si>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</si>
  <si>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</si>
  <si>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</si>
  <si>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</si>
  <si>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</si>
  <si>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</si>
  <si>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</si>
  <si>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</si>
  <si>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</si>
  <si>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</si>
  <si>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</si>
  <si>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</si>
  <si>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</si>
  <si>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</si>
  <si>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</si>
  <si>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</si>
  <si>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</si>
  <si>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</si>
  <si>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</si>
  <si>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</si>
  <si>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</si>
  <si>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</si>
  <si>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</si>
  <si>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</si>
  <si>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</si>
  <si>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</si>
  <si>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</si>
  <si>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</si>
  <si>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</si>
  <si>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</si>
  <si>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</si>
  <si>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</si>
  <si>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</si>
  <si>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</si>
  <si>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</si>
  <si>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</si>
  <si>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</si>
  <si>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</si>
  <si>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</si>
  <si>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</si>
  <si>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</si>
  <si>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</si>
  <si>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</si>
  <si>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</si>
  <si>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</si>
  <si>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</si>
  <si>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</si>
  <si>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</si>
  <si>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</si>
  <si>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</si>
  <si>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</si>
  <si>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</si>
  <si>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</si>
  <si>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</si>
  <si>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</si>
  <si>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</si>
  <si>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</si>
  <si>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</si>
  <si>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</si>
  <si>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</si>
  <si>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</si>
  <si>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</si>
  <si>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</si>
  <si>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</si>
  <si>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</si>
  <si>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</si>
  <si>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</si>
  <si>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</si>
  <si>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</si>
  <si>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</si>
  <si>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</si>
  <si>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</si>
  <si>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</si>
  <si>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</si>
  <si>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</si>
  <si>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</si>
  <si>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</si>
  <si>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</si>
  <si>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</si>
  <si>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</si>
  <si>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</si>
  <si>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</si>
  <si>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</si>
  <si>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</si>
  <si>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</si>
  <si>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</si>
  <si>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</si>
  <si>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</si>
  <si>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</si>
  <si>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</si>
  <si>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</si>
  <si>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</si>
  <si>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</si>
  <si>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</si>
  <si>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</si>
  <si>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</si>
  <si>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</si>
  <si>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</si>
  <si>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</si>
  <si>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</si>
  <si>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</si>
  <si>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</si>
  <si>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</si>
  <si>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</si>
  <si>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</si>
  <si>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</si>
  <si>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</si>
  <si>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</si>
  <si>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</si>
  <si>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</si>
  <si>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</si>
  <si>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</si>
  <si>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</si>
  <si>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</si>
  <si>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</si>
  <si>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</si>
  <si>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</si>
  <si>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</si>
  <si>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</si>
  <si>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</si>
  <si>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</si>
  <si>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</si>
  <si>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</si>
  <si>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</si>
  <si>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</si>
  <si>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</si>
  <si>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</si>
  <si>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</si>
  <si>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</si>
  <si>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</si>
  <si>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</si>
  <si>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</si>
  <si>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</si>
  <si>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</si>
  <si>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</si>
  <si>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</si>
  <si>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</si>
  <si>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</si>
  <si>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</si>
  <si>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</si>
  <si>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</si>
  <si>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</si>
  <si>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</si>
  <si>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</si>
  <si>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</si>
  <si>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</si>
  <si>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</si>
  <si>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</si>
  <si>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</si>
  <si>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</si>
  <si>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</si>
  <si>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</si>
  <si>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</si>
  <si>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</si>
  <si>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</si>
  <si>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</si>
  <si>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</si>
  <si>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</si>
  <si>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</si>
  <si>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</si>
  <si>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</si>
  <si>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</si>
  <si>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</si>
  <si>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</si>
  <si>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</si>
  <si>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</si>
  <si>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</si>
  <si>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</si>
  <si>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</si>
  <si>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</si>
  <si>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</si>
  <si>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</si>
  <si>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</si>
  <si>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</si>
  <si>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</si>
  <si>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</si>
  <si>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</si>
  <si>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</si>
  <si>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</si>
  <si>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</si>
  <si>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</si>
  <si>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</si>
  <si>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</si>
  <si>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</si>
  <si>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</si>
  <si>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</si>
  <si>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</si>
  <si>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</si>
  <si>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</si>
  <si>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</si>
  <si>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</si>
  <si>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</si>
  <si>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</si>
  <si>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</si>
  <si>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</si>
  <si>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</si>
  <si>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</si>
  <si>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</si>
  <si>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</si>
  <si>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</si>
  <si>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</si>
  <si>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</si>
  <si>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</si>
  <si>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</si>
  <si>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</si>
  <si>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</si>
  <si>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</si>
  <si>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</si>
  <si>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</si>
  <si>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</si>
  <si>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</si>
  <si>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</si>
  <si>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</si>
  <si>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</si>
  <si>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</si>
  <si>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</si>
  <si>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</si>
  <si>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</si>
  <si>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</si>
  <si>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</si>
  <si>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</si>
  <si>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</si>
  <si>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</si>
  <si>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</si>
  <si>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</si>
  <si>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</si>
  <si>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</si>
  <si>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</si>
  <si>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</si>
  <si>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</si>
  <si>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</si>
  <si>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</si>
  <si>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</si>
  <si>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</si>
  <si>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</si>
  <si>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</si>
  <si>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</si>
  <si>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</si>
  <si>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</si>
  <si>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</si>
  <si>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</si>
  <si>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</si>
  <si>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</si>
  <si>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</si>
  <si>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</si>
  <si>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</si>
  <si>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</si>
  <si>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</si>
  <si>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</si>
  <si>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</si>
  <si>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</si>
  <si>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</si>
  <si>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</si>
  <si>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</si>
  <si>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</si>
  <si>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</si>
  <si>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</si>
  <si>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</si>
  <si>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</si>
  <si>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</si>
  <si>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</si>
  <si>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</si>
  <si>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</si>
  <si>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</si>
  <si>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</si>
  <si>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</si>
  <si>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</si>
  <si>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</si>
  <si>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</si>
  <si>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</si>
  <si>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</si>
  <si>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</si>
  <si>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</si>
  <si>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</si>
  <si>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</si>
  <si>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</si>
  <si>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</si>
  <si>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</si>
  <si>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</si>
  <si>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</si>
  <si>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</si>
  <si>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</si>
  <si>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</si>
  <si>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</si>
  <si>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</si>
  <si>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</si>
  <si>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</si>
  <si>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</si>
  <si>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</si>
  <si>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</si>
  <si>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</si>
  <si>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</si>
  <si>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</si>
  <si>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</si>
  <si>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</si>
  <si>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</si>
  <si>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</si>
  <si>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</si>
  <si>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</si>
  <si>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</si>
  <si>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</si>
  <si>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</si>
  <si>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</si>
  <si>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</si>
  <si>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</si>
  <si>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</si>
  <si>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</si>
  <si>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</si>
  <si>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</si>
  <si>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</si>
  <si>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</si>
  <si>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</si>
  <si>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</si>
  <si>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</si>
  <si>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</si>
  <si>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</si>
  <si>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</si>
  <si>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</si>
  <si>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</si>
  <si>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</si>
  <si>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</si>
  <si>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</si>
  <si>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</si>
  <si>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</si>
  <si>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</si>
  <si>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</si>
  <si>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</si>
  <si>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</si>
  <si>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</si>
  <si>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</si>
  <si>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</si>
  <si>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</si>
  <si>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</si>
  <si>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</si>
  <si>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</si>
  <si>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</si>
  <si>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</si>
  <si>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</si>
  <si>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</si>
  <si>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</si>
  <si>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</si>
  <si>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</si>
  <si>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</si>
  <si>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</si>
  <si>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</si>
  <si>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</si>
  <si>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</si>
  <si>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</si>
  <si>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</si>
  <si>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</si>
  <si>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</si>
  <si>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</si>
  <si>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</si>
  <si>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</si>
  <si>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</si>
  <si>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</si>
  <si>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</si>
  <si>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</si>
  <si>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</si>
  <si>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</si>
  <si>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</si>
  <si>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</si>
  <si>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</si>
  <si>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</si>
  <si>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</si>
  <si>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</si>
  <si>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</si>
  <si>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</si>
  <si>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</si>
  <si>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</si>
  <si>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</si>
  <si>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</si>
  <si>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</si>
  <si>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</si>
  <si>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</si>
  <si>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</si>
  <si>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</si>
  <si>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</si>
  <si>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</si>
  <si>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</si>
  <si>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</si>
  <si>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</si>
  <si>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</si>
  <si>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</si>
  <si>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</si>
  <si>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</si>
  <si>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</si>
  <si>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</si>
  <si>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</si>
  <si>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</si>
  <si>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</si>
  <si>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</si>
  <si>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</si>
  <si>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</si>
  <si>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</si>
  <si>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</si>
  <si>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</si>
  <si>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</si>
  <si>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</si>
  <si>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</si>
  <si>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</si>
  <si>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</si>
  <si>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</si>
  <si>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</si>
  <si>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</si>
  <si>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</si>
  <si>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</si>
  <si>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</si>
  <si>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</si>
  <si>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</si>
  <si>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</si>
  <si>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</si>
  <si>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</si>
  <si>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</si>
  <si>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</si>
  <si>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</si>
  <si>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</si>
  <si>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</si>
  <si>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</si>
  <si>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</si>
  <si>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</si>
  <si>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</si>
  <si>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</si>
  <si>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</si>
  <si>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</si>
  <si>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</si>
  <si>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</si>
  <si>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</si>
  <si>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</si>
  <si>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</si>
  <si>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</si>
  <si>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</si>
  <si>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</si>
  <si>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</si>
  <si>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</si>
  <si>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</si>
  <si>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</si>
  <si>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</si>
  <si>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</si>
  <si>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</si>
  <si>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</si>
  <si>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</si>
  <si>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</si>
  <si>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</si>
  <si>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</si>
  <si>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</si>
  <si>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</si>
  <si>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</si>
  <si>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</si>
  <si>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</si>
  <si>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</si>
  <si>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</si>
  <si>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</si>
  <si>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</si>
  <si>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</si>
  <si>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</si>
  <si>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</si>
  <si>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</si>
  <si>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</si>
  <si>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</si>
  <si>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</si>
  <si>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</si>
  <si>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</si>
  <si>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</si>
  <si>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</si>
  <si>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</si>
  <si>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</si>
  <si>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</si>
  <si>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</si>
  <si>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</si>
  <si>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</si>
  <si>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</si>
  <si>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</si>
  <si>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</si>
  <si>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</si>
  <si>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</si>
  <si>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</si>
  <si>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</si>
  <si>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</si>
  <si>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</si>
  <si>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</si>
  <si>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</si>
  <si>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</si>
  <si>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</si>
  <si>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</si>
  <si>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</si>
  <si>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</si>
  <si>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</si>
  <si>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</si>
  <si>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</si>
  <si>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</si>
  <si>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</si>
  <si>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</si>
  <si>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</si>
  <si>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</si>
  <si>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</si>
  <si>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</si>
  <si>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</si>
  <si>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</si>
  <si>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</si>
  <si>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</si>
  <si>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</si>
  <si>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</si>
  <si>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</si>
  <si>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</si>
  <si>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</si>
  <si>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</si>
  <si>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</si>
  <si>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</si>
  <si>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</si>
  <si>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</si>
  <si>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</si>
  <si>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</si>
  <si>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</si>
  <si>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</si>
  <si>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</si>
  <si>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</si>
  <si>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</si>
  <si>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</si>
  <si>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</si>
  <si>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</si>
  <si>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</si>
  <si>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</si>
  <si>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</si>
  <si>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</si>
  <si>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</si>
  <si>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</si>
  <si>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</si>
  <si>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</si>
  <si>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</si>
  <si>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</si>
  <si>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</si>
  <si>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</si>
  <si>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</si>
  <si>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</si>
  <si>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</si>
  <si>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</si>
  <si>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</si>
  <si>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</si>
  <si>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</si>
  <si>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</si>
  <si>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</si>
  <si>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</si>
  <si>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</si>
  <si>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</si>
  <si>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</si>
  <si>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</si>
  <si>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</si>
  <si>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</si>
  <si>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</si>
  <si>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</si>
  <si>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</si>
  <si>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</si>
  <si>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</si>
  <si>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</si>
  <si>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</si>
  <si>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</si>
  <si>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</si>
  <si>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</si>
  <si>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</si>
  <si>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</si>
  <si>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</si>
  <si>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</si>
  <si>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</si>
  <si>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</si>
  <si>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</si>
  <si>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</si>
  <si>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</si>
  <si>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</si>
  <si>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</si>
  <si>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</si>
  <si>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</si>
  <si>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</si>
  <si>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</si>
  <si>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</si>
  <si>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</si>
  <si>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</si>
  <si>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</si>
  <si>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</si>
  <si>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</si>
  <si>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</si>
  <si>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</si>
  <si>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</si>
  <si>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</si>
  <si>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</si>
  <si>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</si>
  <si>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</si>
  <si>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</si>
  <si>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</si>
  <si>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</si>
  <si>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</si>
  <si>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</si>
  <si>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</si>
  <si>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</si>
  <si>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</si>
  <si>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</si>
  <si>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</si>
  <si>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</si>
  <si>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</si>
  <si>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</si>
  <si>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</si>
  <si>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</si>
  <si>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</si>
  <si>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</si>
  <si>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</si>
  <si>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</si>
  <si>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</si>
  <si>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</si>
  <si>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</si>
  <si>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</si>
  <si>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</si>
  <si>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</si>
  <si>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</si>
  <si>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</si>
  <si>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</si>
  <si>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</si>
  <si>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</si>
  <si>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</si>
  <si>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</si>
  <si>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</si>
  <si>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</si>
  <si>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</si>
  <si>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</si>
  <si>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</si>
  <si>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</si>
  <si>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</si>
  <si>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</si>
  <si>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</si>
  <si>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</si>
  <si>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</si>
  <si>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</si>
  <si>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</si>
  <si>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</si>
  <si>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</si>
  <si>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</si>
  <si>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</si>
  <si>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</si>
  <si>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</si>
  <si>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</si>
  <si>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</si>
  <si>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</si>
  <si>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</si>
  <si>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</si>
  <si>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</si>
  <si>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</si>
  <si>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</si>
  <si>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</si>
  <si>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</si>
  <si>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</si>
  <si>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</si>
  <si>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</si>
  <si>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</si>
  <si>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</si>
  <si>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</si>
  <si>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</si>
  <si>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</si>
  <si>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</si>
  <si>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</si>
  <si>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</si>
  <si>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</si>
  <si>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</si>
  <si>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</si>
  <si>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</si>
  <si>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</si>
  <si>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</si>
  <si>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</si>
  <si>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</si>
  <si>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</si>
  <si>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</si>
  <si>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</si>
  <si>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</si>
  <si>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</si>
  <si>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</si>
  <si>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</si>
  <si>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</si>
  <si>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</si>
  <si>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</si>
  <si>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</si>
  <si>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</si>
  <si>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</si>
  <si>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</si>
  <si>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</si>
  <si>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</si>
  <si>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</si>
  <si>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</si>
  <si>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</si>
  <si>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</si>
  <si>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</si>
  <si>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</si>
  <si>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</si>
  <si>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</si>
  <si>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</si>
  <si>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</si>
  <si>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</si>
  <si>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</si>
  <si>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</si>
  <si>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</si>
  <si>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</si>
  <si>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</si>
  <si>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</si>
  <si>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</si>
  <si>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</si>
  <si>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</si>
  <si>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</si>
  <si>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</si>
  <si>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</si>
  <si>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</si>
  <si>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</si>
  <si>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</si>
  <si>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</si>
  <si>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</si>
  <si>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</si>
  <si>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</si>
  <si>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</si>
  <si>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</si>
  <si>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</si>
  <si>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</si>
  <si>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</si>
  <si>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</si>
  <si>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</si>
  <si>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</si>
  <si>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</si>
  <si>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</si>
  <si>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</si>
  <si>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</si>
  <si>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</si>
  <si>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</si>
  <si>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</si>
  <si>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</si>
  <si>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</si>
  <si>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</si>
  <si>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</si>
  <si>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</si>
  <si>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</si>
  <si>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</si>
  <si>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</si>
  <si>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</si>
  <si>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</si>
  <si>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</si>
  <si>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</si>
  <si>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</si>
  <si>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</si>
  <si>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</si>
  <si>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</si>
  <si>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</si>
  <si>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</si>
  <si>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</si>
  <si>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</si>
  <si>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</si>
  <si>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</si>
  <si>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</si>
  <si>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</si>
  <si>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</si>
  <si>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</si>
  <si>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</si>
  <si>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</si>
  <si>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</si>
  <si>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</si>
  <si>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</si>
  <si>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</si>
  <si>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</si>
  <si>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</si>
  <si>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</si>
  <si>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</si>
  <si>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</si>
  <si>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</si>
  <si>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</si>
  <si>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</si>
  <si>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</si>
  <si>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</si>
  <si>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</si>
  <si>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</si>
  <si>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</si>
  <si>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</si>
  <si>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</si>
  <si>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</si>
  <si>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</si>
  <si>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</si>
  <si>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</si>
  <si>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</si>
  <si>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</si>
  <si>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</si>
  <si>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</si>
  <si>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</si>
  <si>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</si>
  <si>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</si>
  <si>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</si>
  <si>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</si>
  <si>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</si>
  <si>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</si>
  <si>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</si>
  <si>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</si>
  <si>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</si>
  <si>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</si>
  <si>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</si>
  <si>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</si>
  <si>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</si>
  <si>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</si>
  <si>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</si>
  <si>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</si>
  <si>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</si>
  <si>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</si>
  <si>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</si>
  <si>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</si>
  <si>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</si>
  <si>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</si>
  <si>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</si>
  <si>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</si>
  <si>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</si>
  <si>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</si>
  <si>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</si>
  <si>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</si>
  <si>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</si>
  <si>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</si>
  <si>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</si>
  <si>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</si>
  <si>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</si>
  <si>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</si>
  <si>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</si>
  <si>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</si>
  <si>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</si>
  <si>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</si>
  <si>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</si>
  <si>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</si>
  <si>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</si>
  <si>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</si>
  <si>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</si>
  <si>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</si>
  <si>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</si>
  <si>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</si>
  <si>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</si>
  <si>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</si>
  <si>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</si>
  <si>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</si>
  <si>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</si>
  <si>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</si>
  <si>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</si>
  <si>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</si>
  <si>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</si>
  <si>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</si>
  <si>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</si>
  <si>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</si>
  <si>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</si>
  <si>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</si>
  <si>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</si>
  <si>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</si>
  <si>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</si>
  <si>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</si>
  <si>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</si>
  <si>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</si>
  <si>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</si>
  <si>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</si>
  <si>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</si>
  <si>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</si>
  <si>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</si>
  <si>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</si>
  <si>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</si>
  <si>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</si>
  <si>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</si>
  <si>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</si>
  <si>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</si>
  <si>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</si>
  <si>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</si>
  <si>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</si>
  <si>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</si>
  <si>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</si>
  <si>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</si>
  <si>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</si>
  <si>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</si>
  <si>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</si>
  <si>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</si>
  <si>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</si>
  <si>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</si>
  <si>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</si>
  <si>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</si>
  <si>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</si>
  <si>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</si>
  <si>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</si>
  <si>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</si>
  <si>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</si>
  <si>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</si>
  <si>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</si>
  <si>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</si>
  <si>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</si>
  <si>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</si>
  <si>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</si>
  <si>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</si>
  <si>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</si>
  <si>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</si>
  <si>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</si>
  <si>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</si>
  <si>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</si>
  <si>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</si>
  <si>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</si>
  <si>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</si>
  <si>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</si>
  <si>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</si>
  <si>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</si>
  <si>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</si>
  <si>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</si>
  <si>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</si>
  <si>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</si>
  <si>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</si>
  <si>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</si>
  <si>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</si>
  <si>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</si>
  <si>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</si>
  <si>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</si>
  <si>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</si>
  <si>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</si>
  <si>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</si>
  <si>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</si>
  <si>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</si>
  <si>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</si>
  <si>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</si>
  <si>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</si>
  <si>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</si>
  <si>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</si>
  <si>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</si>
  <si>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</si>
  <si>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</si>
  <si>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</si>
  <si>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</si>
  <si>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</si>
  <si>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</si>
  <si>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</si>
  <si>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</si>
  <si>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</si>
  <si>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</si>
  <si>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</si>
  <si>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</si>
  <si>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</si>
  <si>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</si>
  <si>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</si>
  <si>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</si>
  <si>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</si>
  <si>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</si>
  <si>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</si>
  <si>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</si>
  <si>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</si>
  <si>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</si>
  <si>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</si>
  <si>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</si>
  <si>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</si>
  <si>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</si>
  <si>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</si>
  <si>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</si>
  <si>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</si>
  <si>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</si>
  <si>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</si>
  <si>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</si>
  <si>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</si>
  <si>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</si>
  <si>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</si>
  <si>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</si>
  <si>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</si>
  <si>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</si>
  <si>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</si>
  <si>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</si>
  <si>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</si>
  <si>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</si>
  <si>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</si>
  <si>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</si>
  <si>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</si>
  <si>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</si>
  <si>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</si>
  <si>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</si>
  <si>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</si>
  <si>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</si>
  <si>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</si>
  <si>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</si>
  <si>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</si>
  <si>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</si>
  <si>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</si>
  <si>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</si>
  <si>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</si>
  <si>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</si>
  <si>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</si>
  <si>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</si>
  <si>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</si>
  <si>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</si>
  <si>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</si>
  <si>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</si>
  <si>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</si>
  <si>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</si>
  <si>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</si>
  <si>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</si>
  <si>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</si>
  <si>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</si>
  <si>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</si>
  <si>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</si>
  <si>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</si>
  <si>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</si>
  <si>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</si>
  <si>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</si>
  <si>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</si>
  <si>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</si>
  <si>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</si>
  <si>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</si>
  <si>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</si>
  <si>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</si>
  <si>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</si>
  <si>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</si>
  <si>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</si>
  <si>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</si>
  <si>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</si>
  <si>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</si>
  <si>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</si>
  <si>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</si>
  <si>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</si>
  <si>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</si>
  <si>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</si>
  <si>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</si>
  <si>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</si>
  <si>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</si>
  <si>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</si>
  <si>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</si>
  <si>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</si>
  <si>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</si>
  <si>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</si>
  <si>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</si>
  <si>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</si>
  <si>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</si>
  <si>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</si>
  <si>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</si>
  <si>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</si>
  <si>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</si>
  <si>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</si>
  <si>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</si>
  <si>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</si>
  <si>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</si>
  <si>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</si>
  <si>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</si>
  <si>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</si>
  <si>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</si>
  <si>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</si>
  <si>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</si>
  <si>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</si>
  <si>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</si>
  <si>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</si>
  <si>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</si>
  <si>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</si>
  <si>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</si>
  <si>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</si>
  <si>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</si>
  <si>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</si>
  <si>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</si>
  <si>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</si>
  <si>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</si>
  <si>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</si>
  <si>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</si>
  <si>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</si>
  <si>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</si>
  <si>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</si>
  <si>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</si>
  <si>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</si>
  <si>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</si>
  <si>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</si>
  <si>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</si>
  <si>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</si>
  <si>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</si>
  <si>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</si>
  <si>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</si>
  <si>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</si>
  <si>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</si>
  <si>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</si>
  <si>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</si>
  <si>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</si>
  <si>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</si>
  <si>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</si>
  <si>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</si>
  <si>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</si>
  <si>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</si>
  <si>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</si>
  <si>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</si>
  <si>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</si>
  <si>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</si>
  <si>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</si>
  <si>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</si>
  <si>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</si>
  <si>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</si>
  <si>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</si>
  <si>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</si>
  <si>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</si>
  <si>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</si>
  <si>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</si>
  <si>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</si>
  <si>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</si>
  <si>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</si>
  <si>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</si>
  <si>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</si>
  <si>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</si>
  <si>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</si>
  <si>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</si>
  <si>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</si>
  <si>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</si>
  <si>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</si>
  <si>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</si>
  <si>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</si>
  <si>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</si>
  <si>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</si>
  <si>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</si>
  <si>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</si>
  <si>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</si>
  <si>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</si>
  <si>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</si>
  <si>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</si>
  <si>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</si>
  <si>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</si>
  <si>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</si>
  <si>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</si>
  <si>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</si>
  <si>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</si>
  <si>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</si>
  <si>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</si>
  <si>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</si>
  <si>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</si>
  <si>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</si>
  <si>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</si>
  <si>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</si>
  <si>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</si>
  <si>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</si>
  <si>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</si>
  <si>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</si>
  <si>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</si>
  <si>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</si>
  <si>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</si>
  <si>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</si>
  <si>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</si>
  <si>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</si>
  <si>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</si>
  <si>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</si>
  <si>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</si>
  <si>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</si>
  <si>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</si>
  <si>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</si>
  <si>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</si>
  <si>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</si>
  <si>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</si>
  <si>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</si>
  <si>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</si>
  <si>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</si>
  <si>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</si>
  <si>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</si>
  <si>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</si>
  <si>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</si>
  <si>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</si>
  <si>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</si>
  <si>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</si>
  <si>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</si>
  <si>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</si>
  <si>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</si>
  <si>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</si>
  <si>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</si>
  <si>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</si>
  <si>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</si>
  <si>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</si>
  <si>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</si>
  <si>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</si>
  <si>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</si>
  <si>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</si>
  <si>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</si>
  <si>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</si>
  <si>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</si>
  <si>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</si>
  <si>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</si>
  <si>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</si>
  <si>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</si>
  <si>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</si>
  <si>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</si>
  <si>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</si>
  <si>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</si>
  <si>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</si>
  <si>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</si>
  <si>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</si>
  <si>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</si>
  <si>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</si>
  <si>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</si>
  <si>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</si>
  <si>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</si>
  <si>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</si>
  <si>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</si>
  <si>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</si>
  <si>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</si>
  <si>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</si>
  <si>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</si>
  <si>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</si>
  <si>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</si>
  <si>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</si>
  <si>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</si>
  <si>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</si>
  <si>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</si>
  <si>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</si>
  <si>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</si>
  <si>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</si>
  <si>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</si>
  <si>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</si>
  <si>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</si>
  <si>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</si>
  <si>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</si>
  <si>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</si>
  <si>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</si>
  <si>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</si>
  <si>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</si>
  <si>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</si>
  <si>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</si>
  <si>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</si>
  <si>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</si>
  <si>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</si>
  <si>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</si>
  <si>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</si>
  <si>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</si>
  <si>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</si>
  <si>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</si>
  <si>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</si>
  <si>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</si>
  <si>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</si>
  <si>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</si>
  <si>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</si>
  <si>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</si>
  <si>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</si>
  <si>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</si>
  <si>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</si>
  <si>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</si>
  <si>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</si>
  <si>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</si>
  <si>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</si>
  <si>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</si>
  <si>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</si>
  <si>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</si>
  <si>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</si>
  <si>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</si>
  <si>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</si>
  <si>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</si>
  <si>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</si>
  <si>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</si>
  <si>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</si>
  <si>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</si>
  <si>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</si>
  <si>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</si>
  <si>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</si>
  <si>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</si>
  <si>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</si>
  <si>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</si>
  <si>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</si>
  <si>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</si>
  <si>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</si>
  <si>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</si>
  <si>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</si>
  <si>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</si>
  <si>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</si>
  <si>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</si>
  <si>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</si>
  <si>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</si>
  <si>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</si>
  <si>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</si>
  <si>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</si>
  <si>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</si>
  <si>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</si>
  <si>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</si>
  <si>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</si>
  <si>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</si>
  <si>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</si>
  <si>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</si>
  <si>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</si>
  <si>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</si>
  <si>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</si>
  <si>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</si>
  <si>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</si>
  <si>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</si>
  <si>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</si>
  <si>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</si>
  <si>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</si>
  <si>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</si>
  <si>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</si>
  <si>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</si>
  <si>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</si>
  <si>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</si>
  <si>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</si>
  <si>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</si>
  <si>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</si>
  <si>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</si>
  <si>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</si>
  <si>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</si>
  <si>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</si>
  <si>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</si>
  <si>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</si>
  <si>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</si>
  <si>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</si>
  <si>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</si>
  <si>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</si>
  <si>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</si>
  <si>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</si>
  <si>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</si>
  <si>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</si>
  <si>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</si>
  <si>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</si>
  <si>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</si>
  <si>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</si>
  <si>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</si>
  <si>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</si>
  <si>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</si>
  <si>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</si>
  <si>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</si>
  <si>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</si>
  <si>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</si>
  <si>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</si>
  <si>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</si>
  <si>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</si>
  <si>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</si>
  <si>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</si>
  <si>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</si>
  <si>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</si>
  <si>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</si>
  <si>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</si>
  <si>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</si>
  <si>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</si>
  <si>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</si>
  <si>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</si>
  <si>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</si>
  <si>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</si>
  <si>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</si>
  <si>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</si>
  <si>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</si>
  <si>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</si>
  <si>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</si>
  <si>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</si>
  <si>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</si>
  <si>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</si>
  <si>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</si>
  <si>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</si>
  <si>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</si>
  <si>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</si>
  <si>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</si>
  <si>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</si>
  <si>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</si>
  <si>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</si>
  <si>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</si>
  <si>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</si>
  <si>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</si>
  <si>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</si>
  <si>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</si>
  <si>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</si>
  <si>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</si>
  <si>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</si>
  <si>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</si>
  <si>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</si>
  <si>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</si>
  <si>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</si>
  <si>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</si>
  <si>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</si>
  <si>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</si>
  <si>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</si>
  <si>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</si>
  <si>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</si>
  <si>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</si>
  <si>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</si>
  <si>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</si>
  <si>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</si>
  <si>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</si>
  <si>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</si>
  <si>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</si>
  <si>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</si>
  <si>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</si>
  <si>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</si>
  <si>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</si>
  <si>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</si>
  <si>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</si>
  <si>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</si>
  <si>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</si>
  <si>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</si>
  <si>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</si>
  <si>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</si>
  <si>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</si>
  <si>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</si>
  <si>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</si>
  <si>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</si>
  <si>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</si>
  <si>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</si>
  <si>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</si>
  <si>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</si>
  <si>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</si>
  <si>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</si>
  <si>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</si>
  <si>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</si>
  <si>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</si>
  <si>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</si>
  <si>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</si>
  <si>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</si>
  <si>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</si>
  <si>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</si>
  <si>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</si>
  <si>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</si>
  <si>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</si>
  <si>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</si>
  <si>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</si>
  <si>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</si>
  <si>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</si>
  <si>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</si>
  <si>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</si>
  <si>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</si>
  <si>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</si>
  <si>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</si>
  <si>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</si>
  <si>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</si>
  <si>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</si>
  <si>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</si>
  <si>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</si>
  <si>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</si>
  <si>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</si>
  <si>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</si>
  <si>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</si>
  <si>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</si>
  <si>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</si>
  <si>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</si>
  <si>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</si>
  <si>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</si>
  <si>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</si>
  <si>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</si>
  <si>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</si>
  <si>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</si>
  <si>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</si>
  <si>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</si>
  <si>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</si>
  <si>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</si>
  <si>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</si>
  <si>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</si>
  <si>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</si>
  <si>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</si>
  <si>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</si>
  <si>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</si>
  <si>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</si>
  <si>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</si>
  <si>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</si>
  <si>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</si>
  <si>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</si>
  <si>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</si>
  <si>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</si>
  <si>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</si>
  <si>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</si>
  <si>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</si>
  <si>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</si>
  <si>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</si>
  <si>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</si>
  <si>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</si>
  <si>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</si>
  <si>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</si>
  <si>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</si>
  <si>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</si>
  <si>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</si>
  <si>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</si>
  <si>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</si>
  <si>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</si>
  <si>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</si>
  <si>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</si>
  <si>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</si>
  <si>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</si>
  <si>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</si>
  <si>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</si>
  <si>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</si>
  <si>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</si>
  <si>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</si>
  <si>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</si>
  <si>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</si>
  <si>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</si>
  <si>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</si>
  <si>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</si>
  <si>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</si>
  <si>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</si>
  <si>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</si>
  <si>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</si>
  <si>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</si>
  <si>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</si>
  <si>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</si>
  <si>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</si>
  <si>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</si>
  <si>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</si>
  <si>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</si>
  <si>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</si>
  <si>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</si>
  <si>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</si>
  <si>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</si>
  <si>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</si>
  <si>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</si>
  <si>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</si>
  <si>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</si>
  <si>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</si>
  <si>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</si>
  <si>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</si>
  <si>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</si>
  <si>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</si>
  <si>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</si>
  <si>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</si>
  <si>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</si>
  <si>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</si>
  <si>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</si>
  <si>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</si>
  <si>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</si>
  <si>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</si>
  <si>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</si>
  <si>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</si>
  <si>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</si>
  <si>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</si>
  <si>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</si>
  <si>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</si>
  <si>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</si>
  <si>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</si>
  <si>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</si>
  <si>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</si>
  <si>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</si>
  <si>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</si>
  <si>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</si>
  <si>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</si>
  <si>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</si>
  <si>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</si>
  <si>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</si>
  <si>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</si>
  <si>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</si>
  <si>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</si>
  <si>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</si>
  <si>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</si>
  <si>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</si>
  <si>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</si>
  <si>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</si>
  <si>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</si>
  <si>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</si>
  <si>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</si>
  <si>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</si>
  <si>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</si>
  <si>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</si>
  <si>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</si>
  <si>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</si>
  <si>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</si>
  <si>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</si>
  <si>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</si>
  <si>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</si>
  <si>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</si>
  <si>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</si>
  <si>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</si>
  <si>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</si>
  <si>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</si>
  <si>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</si>
  <si>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</si>
  <si>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</si>
  <si>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</si>
  <si>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</si>
  <si>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</si>
  <si>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</si>
  <si>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</si>
  <si>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</si>
  <si>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</si>
  <si>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</si>
  <si>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</si>
  <si>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</si>
  <si>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</si>
  <si>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</si>
  <si>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</si>
  <si>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</si>
  <si>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</si>
  <si>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</si>
  <si>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</si>
  <si>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</si>
  <si>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</si>
  <si>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</si>
  <si>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</si>
  <si>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</si>
  <si>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</si>
  <si>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</si>
  <si>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</si>
  <si>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</si>
  <si>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</si>
  <si>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</si>
  <si>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</si>
  <si>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</si>
  <si>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</si>
  <si>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</si>
  <si>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</si>
  <si>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</si>
  <si>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</si>
  <si>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</si>
  <si>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</si>
  <si>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</si>
  <si>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</si>
  <si>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</si>
  <si>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</si>
  <si>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</si>
  <si>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</si>
  <si>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</si>
  <si>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</si>
  <si>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</si>
  <si>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</si>
  <si>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</si>
  <si>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</si>
  <si>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</si>
  <si>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</si>
  <si>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</si>
  <si>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</si>
  <si>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</si>
  <si>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</si>
  <si>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</si>
  <si>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</si>
  <si>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</si>
  <si>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</si>
  <si>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</si>
  <si>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</si>
  <si>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</si>
  <si>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</si>
  <si>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</si>
  <si>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</si>
  <si>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</si>
  <si>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</si>
  <si>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</si>
  <si>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</si>
  <si>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</si>
  <si>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</si>
  <si>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</si>
  <si>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</si>
  <si>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</si>
  <si>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</si>
  <si>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</si>
  <si>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</si>
  <si>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</si>
  <si>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</si>
  <si>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</si>
  <si>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</si>
  <si>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</si>
  <si>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</si>
  <si>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</si>
  <si>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</si>
  <si>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</si>
  <si>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</si>
  <si>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</si>
  <si>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</si>
  <si>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</si>
  <si>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</si>
  <si>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</si>
  <si>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</si>
  <si>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</si>
  <si>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</si>
  <si>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</si>
  <si>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</si>
  <si>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</si>
  <si>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</si>
  <si>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</si>
  <si>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</si>
  <si>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</si>
  <si>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</si>
  <si>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</si>
  <si>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</si>
  <si>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</si>
  <si>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</si>
  <si>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</si>
  <si>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</si>
  <si>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</si>
  <si>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</si>
  <si>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</si>
  <si>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</si>
  <si>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</si>
  <si>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</si>
  <si>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</si>
  <si>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</si>
  <si>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</si>
  <si>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</si>
  <si>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</si>
  <si>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</si>
  <si>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</si>
  <si>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</si>
  <si>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</si>
  <si>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</si>
  <si>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</si>
  <si>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</si>
  <si>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</si>
  <si>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</si>
  <si>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</si>
  <si>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</si>
  <si>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</si>
  <si>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</si>
  <si>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</si>
  <si>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</si>
  <si>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</si>
  <si>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</si>
  <si>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</si>
  <si>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</si>
  <si>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</si>
  <si>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</si>
  <si>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</si>
  <si>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</si>
  <si>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</si>
  <si>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</si>
  <si>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</si>
  <si>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</si>
  <si>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</si>
  <si>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</si>
  <si>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</si>
  <si>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</si>
  <si>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</si>
  <si>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</si>
  <si>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</si>
  <si>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</si>
  <si>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</si>
  <si>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</si>
  <si>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</si>
  <si>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</si>
  <si>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</si>
  <si>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</si>
  <si>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</si>
  <si>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</si>
  <si>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</si>
  <si>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</si>
  <si>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</si>
  <si>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</si>
  <si>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</si>
  <si>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</si>
  <si>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</si>
  <si>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</si>
  <si>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</si>
  <si>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</si>
  <si>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</si>
  <si>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</si>
  <si>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</si>
  <si>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</si>
  <si>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</si>
  <si>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</si>
  <si>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</si>
  <si>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</si>
  <si>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</si>
  <si>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</si>
  <si>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</si>
  <si>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</si>
  <si>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</si>
  <si>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</si>
  <si>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</si>
  <si>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</si>
  <si>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</si>
  <si>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</si>
  <si>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</si>
  <si>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</si>
  <si>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</si>
  <si>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</si>
  <si>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</si>
  <si>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</si>
  <si>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</si>
  <si>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</si>
  <si>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</si>
  <si>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</si>
  <si>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</si>
  <si>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</si>
  <si>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</si>
  <si>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</si>
  <si>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</si>
  <si>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</si>
  <si>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</si>
  <si>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</si>
  <si>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</si>
  <si>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</si>
  <si>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</si>
  <si>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</si>
  <si>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</si>
  <si>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</si>
  <si>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</si>
  <si>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</si>
  <si>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</si>
  <si>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</si>
  <si>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</si>
  <si>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</si>
  <si>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</si>
  <si>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</si>
  <si>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</si>
  <si>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</si>
  <si>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</si>
  <si>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</si>
  <si>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</si>
  <si>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</si>
  <si>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</si>
  <si>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</si>
  <si>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</si>
  <si>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</si>
  <si>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</si>
  <si>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</si>
  <si>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</si>
  <si>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</si>
  <si>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</si>
  <si>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</si>
  <si>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</si>
  <si>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</si>
  <si>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</si>
  <si>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</si>
  <si>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</si>
  <si>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</si>
  <si>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</si>
  <si>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</si>
  <si>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</si>
  <si>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</si>
  <si>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</si>
  <si>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</si>
  <si>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</si>
  <si>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</si>
  <si>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</si>
  <si>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</si>
  <si>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</si>
  <si>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</si>
  <si>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</si>
  <si>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</si>
  <si>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</si>
  <si>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</si>
  <si>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</si>
  <si>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</si>
  <si>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</si>
  <si>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</si>
  <si>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</si>
  <si>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</si>
  <si>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</si>
  <si>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</si>
  <si>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</si>
  <si>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</si>
  <si>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</si>
  <si>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</si>
  <si>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</si>
  <si>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</si>
  <si>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</si>
  <si>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</si>
  <si>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</si>
  <si>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</si>
  <si>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</si>
  <si>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</si>
  <si>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</si>
  <si>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</si>
  <si>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</si>
  <si>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</si>
  <si>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</si>
  <si>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</si>
  <si>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</si>
  <si>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</si>
  <si>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</si>
  <si>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</si>
  <si>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</si>
  <si>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</si>
  <si>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</si>
  <si>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</si>
  <si>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</si>
  <si>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</si>
  <si>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</si>
  <si>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</si>
  <si>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</si>
  <si>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</si>
  <si>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</si>
  <si>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</si>
  <si>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</si>
  <si>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</si>
  <si>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</si>
  <si>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</si>
  <si>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</si>
  <si>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</si>
  <si>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</si>
  <si>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</si>
  <si>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</si>
  <si>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</si>
  <si>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</si>
  <si>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</si>
  <si>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</si>
  <si>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</si>
  <si>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</si>
  <si>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</si>
  <si>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</si>
  <si>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</si>
  <si>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</si>
  <si>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</si>
  <si>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</si>
  <si>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</si>
  <si>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</si>
  <si>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</si>
  <si>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</si>
  <si>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</si>
  <si>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</si>
  <si>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</si>
  <si>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</si>
  <si>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</si>
  <si>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</si>
  <si>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</si>
  <si>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</si>
  <si>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</si>
  <si>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</si>
  <si>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</si>
  <si>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</si>
  <si>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</si>
  <si>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</si>
  <si>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</si>
  <si>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</si>
  <si>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</si>
  <si>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</si>
  <si>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</si>
  <si>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</si>
  <si>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</si>
  <si>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</si>
  <si>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</si>
  <si>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</si>
  <si>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</si>
  <si>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</si>
  <si>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</si>
  <si>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</si>
  <si>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</si>
  <si>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</si>
  <si>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</si>
  <si>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</si>
  <si>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</si>
  <si>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</si>
  <si>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</si>
  <si>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</si>
  <si>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</si>
  <si>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</si>
  <si>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</si>
  <si>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</si>
  <si>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</si>
  <si>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</si>
  <si>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</si>
  <si>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</si>
  <si>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</si>
  <si>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</si>
  <si>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</si>
  <si>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</si>
  <si>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</si>
  <si>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</si>
  <si>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</si>
  <si>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</si>
  <si>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</si>
  <si>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</si>
  <si>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</si>
  <si>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</si>
  <si>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</si>
  <si>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</si>
  <si>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</si>
  <si>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</si>
  <si>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</si>
  <si>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</si>
  <si>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</si>
  <si>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</si>
  <si>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</si>
  <si>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</si>
  <si>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</si>
  <si>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</si>
  <si>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</si>
  <si>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</si>
  <si>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</si>
  <si>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</si>
  <si>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</si>
  <si>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</si>
  <si>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</si>
  <si>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</si>
  <si>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</si>
  <si>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</si>
  <si>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</si>
  <si>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</si>
  <si>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</si>
  <si>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</si>
  <si>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</si>
  <si>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</si>
  <si>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</si>
  <si>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</si>
  <si>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</si>
  <si>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</si>
  <si>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</si>
  <si>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</si>
  <si>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</si>
  <si>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</si>
  <si>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</si>
  <si>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</si>
  <si>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</si>
  <si>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</si>
  <si>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</si>
  <si>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</si>
  <si>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</si>
  <si>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</si>
  <si>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</si>
  <si>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</si>
  <si>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</si>
  <si>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</si>
  <si>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</si>
  <si>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</si>
  <si>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</si>
  <si>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</si>
  <si>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</si>
  <si>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</si>
  <si>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</si>
  <si>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</si>
  <si>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</si>
  <si>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</si>
  <si>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</si>
  <si>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</si>
  <si>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</si>
  <si>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</si>
  <si>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</si>
  <si>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</si>
  <si>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</si>
  <si>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</si>
  <si>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</si>
  <si>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</si>
  <si>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</si>
  <si>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</si>
  <si>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</si>
  <si>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</si>
  <si>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</si>
  <si>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</si>
  <si>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</si>
  <si>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</si>
  <si>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</si>
  <si>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</si>
  <si>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</si>
  <si>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</si>
  <si>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</si>
  <si>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</si>
  <si>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</si>
  <si>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</si>
  <si>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</si>
  <si>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</si>
  <si>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</si>
  <si>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</si>
  <si>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</si>
  <si>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</si>
  <si>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</si>
  <si>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</si>
  <si>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</si>
  <si>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</si>
  <si>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</si>
  <si>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</si>
  <si>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</si>
  <si>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</si>
  <si>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</si>
  <si>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</si>
  <si>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</si>
  <si>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</si>
  <si>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</si>
  <si>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</si>
  <si>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</si>
  <si>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</si>
  <si>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</si>
  <si>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</si>
  <si>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</si>
  <si>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</si>
  <si>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</si>
  <si>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</si>
  <si>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</si>
  <si>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</si>
  <si>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</si>
  <si>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</si>
  <si>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</si>
  <si>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</si>
  <si>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</si>
  <si>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</si>
  <si>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</si>
  <si>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</si>
  <si>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</si>
  <si>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</si>
  <si>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</si>
  <si>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</si>
  <si>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</si>
  <si>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</si>
  <si>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</si>
  <si>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</si>
  <si>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</si>
  <si>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</si>
  <si>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</si>
  <si>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</si>
  <si>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</si>
  <si>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</si>
  <si>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</si>
  <si>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</si>
  <si>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</si>
  <si>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</si>
  <si>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</si>
  <si>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</si>
  <si>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</si>
  <si>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</si>
  <si>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</si>
  <si>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</si>
  <si>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</si>
  <si>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</si>
  <si>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</si>
  <si>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</si>
  <si>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</si>
  <si>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</si>
  <si>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</si>
  <si>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</si>
  <si>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</si>
  <si>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</si>
  <si>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</si>
  <si>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</si>
  <si>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</si>
  <si>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</si>
  <si>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</si>
  <si>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</si>
  <si>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</si>
  <si>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</si>
  <si>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</si>
  <si>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</si>
  <si>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</si>
  <si>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</si>
  <si>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</si>
  <si>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</si>
  <si>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</si>
  <si>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</si>
  <si>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</si>
  <si>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</si>
  <si>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</si>
  <si>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</si>
  <si>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</si>
  <si>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</si>
  <si>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</si>
  <si>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</si>
  <si>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</si>
  <si>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</si>
  <si>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</si>
  <si>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</si>
  <si>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</si>
  <si>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</si>
  <si>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</si>
  <si>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</si>
  <si>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</si>
  <si>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</si>
  <si>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</si>
  <si>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</si>
  <si>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</si>
  <si>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</si>
  <si>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</si>
  <si>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</si>
  <si>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</si>
  <si>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</si>
  <si>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</si>
  <si>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</si>
  <si>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</si>
  <si>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</si>
  <si>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</si>
  <si>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</si>
  <si>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</si>
  <si>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</si>
  <si>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</si>
  <si>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</si>
  <si>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</si>
  <si>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</si>
  <si>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</si>
  <si>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</si>
  <si>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</si>
  <si>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</si>
  <si>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</si>
  <si>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</si>
  <si>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</si>
  <si>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</si>
  <si>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</si>
  <si>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</si>
  <si>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</si>
  <si>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</si>
  <si>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</si>
  <si>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</si>
  <si>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</si>
  <si>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</si>
  <si>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</si>
  <si>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</si>
  <si>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</si>
  <si>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</si>
  <si>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</si>
  <si>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</si>
  <si>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</si>
  <si>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</si>
  <si>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</si>
  <si>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</si>
  <si>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</si>
  <si>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</si>
  <si>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</si>
  <si>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</si>
  <si>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</si>
  <si>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</si>
  <si>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</si>
  <si>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</si>
  <si>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</si>
  <si>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</si>
  <si>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</si>
  <si>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</si>
  <si>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</si>
  <si>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</si>
  <si>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</si>
  <si>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</si>
  <si>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</si>
  <si>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</si>
  <si>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</si>
  <si>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</si>
  <si>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</si>
  <si>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</si>
  <si>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</si>
  <si>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</si>
  <si>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</si>
  <si>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</si>
  <si>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</si>
  <si>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</si>
  <si>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</si>
  <si>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</si>
  <si>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</si>
  <si>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</si>
  <si>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</si>
  <si>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</si>
  <si>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</si>
  <si>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</si>
  <si>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</si>
  <si>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</si>
  <si>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</si>
  <si>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</si>
  <si>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</si>
  <si>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</si>
  <si>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</si>
  <si>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</si>
  <si>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</si>
  <si>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</si>
  <si>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</si>
  <si>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</si>
  <si>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</si>
  <si>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</si>
  <si>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</si>
  <si>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</si>
  <si>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</si>
  <si>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</si>
  <si>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</si>
  <si>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</si>
  <si>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</si>
  <si>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</si>
  <si>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</si>
  <si>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</si>
  <si>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</si>
  <si>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</si>
  <si>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</si>
  <si>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</si>
  <si>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</si>
  <si>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</si>
  <si>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</si>
  <si>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</si>
  <si>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</si>
  <si>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</si>
  <si>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</si>
  <si>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</si>
  <si>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</si>
  <si>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</si>
  <si>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</si>
  <si>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</si>
  <si>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</si>
  <si>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</si>
  <si>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</si>
  <si>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</si>
  <si>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</si>
  <si>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</si>
  <si>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</si>
  <si>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</si>
  <si>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</si>
  <si>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</si>
  <si>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</si>
  <si>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</si>
  <si>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</si>
  <si>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</si>
  <si>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</si>
  <si>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</si>
  <si>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</si>
  <si>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</si>
  <si>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</si>
  <si>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</si>
  <si>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</si>
  <si>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</si>
  <si>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</si>
  <si>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</si>
  <si>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</si>
  <si>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</si>
  <si>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</si>
  <si>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</si>
  <si>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</si>
  <si>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</si>
  <si>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</si>
  <si>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</si>
  <si>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</si>
  <si>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</si>
  <si>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</si>
  <si>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</si>
  <si>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</si>
  <si>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</si>
  <si>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</si>
  <si>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</si>
  <si>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</si>
  <si>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</si>
  <si>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</si>
  <si>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</si>
  <si>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</si>
  <si>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</si>
  <si>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</si>
  <si>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</si>
  <si>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</si>
  <si>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</si>
  <si>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</si>
  <si>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</si>
  <si>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</si>
  <si>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</si>
  <si>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</si>
  <si>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</si>
  <si>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</si>
  <si>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</si>
  <si>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</si>
  <si>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</si>
  <si>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</si>
  <si>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</si>
  <si>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</si>
  <si>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</si>
  <si>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</si>
  <si>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</si>
  <si>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</si>
  <si>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</si>
  <si>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</si>
  <si>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</si>
  <si>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</si>
  <si>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</si>
  <si>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</si>
  <si>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</si>
  <si>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</si>
  <si>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</si>
  <si>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</si>
  <si>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</si>
  <si>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</si>
  <si>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</si>
  <si>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</si>
  <si>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</si>
  <si>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</si>
  <si>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</si>
  <si>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</si>
  <si>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</si>
  <si>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</si>
  <si>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</si>
  <si>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</si>
  <si>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</si>
  <si>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</si>
  <si>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</si>
  <si>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</si>
  <si>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</si>
  <si>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</si>
  <si>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</si>
  <si>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</si>
  <si>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</si>
  <si>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</si>
  <si>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</si>
  <si>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</si>
  <si>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</si>
  <si>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</si>
  <si>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</si>
  <si>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</si>
  <si>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</si>
  <si>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</si>
  <si>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</si>
  <si>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</si>
  <si>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</si>
  <si>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</si>
  <si>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</si>
  <si>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</si>
  <si>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</si>
  <si>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</si>
  <si>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</si>
  <si>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</si>
  <si>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</si>
  <si>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</si>
  <si>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</si>
  <si>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</si>
  <si>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</si>
  <si>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</si>
  <si>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</si>
  <si>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</si>
  <si>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</si>
  <si>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</si>
  <si>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</si>
  <si>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</si>
  <si>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</si>
  <si>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</si>
  <si>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</si>
  <si>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</si>
  <si>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</si>
  <si>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</si>
  <si>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</si>
  <si>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</si>
  <si>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</si>
  <si>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</si>
  <si>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</si>
  <si>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</si>
  <si>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</si>
  <si>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</si>
  <si>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</si>
  <si>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</si>
  <si>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</si>
  <si>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</si>
  <si>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</si>
  <si>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</si>
  <si>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</si>
  <si>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</si>
  <si>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</si>
  <si>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</si>
  <si>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</si>
  <si>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</si>
  <si>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</si>
  <si>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</si>
  <si>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</si>
  <si>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</si>
  <si>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</si>
  <si>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</si>
  <si>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</si>
  <si>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</si>
  <si>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</si>
  <si>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</si>
  <si>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</si>
  <si>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</si>
  <si>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</si>
  <si>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</si>
  <si>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</si>
  <si>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</si>
  <si>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</si>
  <si>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</si>
  <si>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</si>
  <si>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</si>
  <si>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</si>
  <si>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</si>
  <si>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</si>
  <si>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</si>
  <si>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</si>
  <si>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</si>
  <si>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</si>
  <si>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</si>
  <si>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</si>
  <si>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</si>
  <si>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</si>
  <si>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</si>
  <si>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</si>
  <si>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</si>
  <si>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</si>
  <si>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</si>
  <si>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</si>
  <si>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</si>
  <si>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</si>
  <si>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</si>
  <si>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</si>
  <si>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</si>
  <si>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</si>
  <si>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</si>
  <si>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</si>
  <si>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</si>
  <si>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</si>
  <si>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</si>
  <si>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</si>
  <si>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</si>
  <si>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</si>
  <si>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</si>
  <si>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</si>
  <si>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</si>
  <si>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</si>
  <si>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</si>
  <si>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</si>
  <si>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</si>
  <si>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</si>
  <si>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</si>
  <si>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</si>
  <si>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</si>
  <si>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</si>
  <si>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</si>
  <si>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</si>
  <si>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</si>
  <si>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</si>
  <si>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</si>
  <si>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</si>
  <si>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</si>
  <si>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</si>
  <si>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</si>
  <si>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</si>
  <si>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</si>
  <si>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</si>
  <si>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</si>
  <si>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</si>
  <si>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</si>
  <si>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</si>
  <si>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</si>
  <si>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</si>
  <si>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</si>
  <si>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</si>
  <si>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</si>
  <si>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</si>
  <si>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</si>
  <si>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</si>
  <si>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</si>
  <si>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</si>
  <si>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</si>
  <si>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</si>
  <si>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</si>
  <si>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</si>
  <si>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</si>
  <si>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</si>
  <si>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</si>
  <si>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</si>
  <si>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</si>
  <si>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</si>
  <si>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</si>
  <si>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</si>
  <si>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</si>
  <si>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</si>
  <si>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</si>
  <si>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</si>
  <si>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</si>
  <si>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</si>
  <si>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</si>
  <si>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</si>
  <si>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</si>
  <si>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</si>
  <si>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</si>
  <si>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</si>
  <si>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</si>
  <si>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</si>
  <si>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</si>
  <si>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</si>
  <si>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</si>
  <si>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</si>
  <si>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</si>
  <si>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</si>
  <si>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</si>
  <si>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</si>
  <si>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</si>
  <si>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</si>
  <si>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</si>
  <si>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</si>
  <si>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</si>
  <si>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</si>
  <si>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</si>
  <si>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</si>
  <si>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</si>
  <si>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</si>
  <si>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</si>
  <si>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</si>
  <si>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</si>
  <si>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</si>
  <si>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</si>
  <si>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</si>
  <si>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</si>
  <si>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</si>
  <si>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</si>
  <si>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</si>
  <si>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</si>
  <si>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</si>
  <si>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</si>
  <si>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</si>
  <si>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</si>
  <si>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</si>
  <si>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</si>
  <si>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</si>
  <si>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</si>
  <si>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</si>
  <si>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</si>
  <si>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</si>
  <si>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</si>
  <si>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</si>
  <si>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</si>
  <si>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</si>
  <si>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</si>
  <si>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</si>
  <si>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</si>
  <si>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</si>
  <si>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</si>
  <si>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</si>
  <si>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</si>
  <si>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</si>
  <si>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</si>
  <si>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</si>
  <si>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</si>
  <si>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</si>
  <si>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</si>
  <si>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</si>
  <si>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</si>
  <si>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</si>
  <si>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</si>
  <si>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</si>
  <si>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</si>
  <si>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</si>
  <si>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</si>
  <si>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</si>
  <si>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</si>
  <si>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</si>
  <si>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</si>
  <si>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</si>
  <si>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</si>
  <si>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</si>
  <si>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</si>
  <si>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</si>
  <si>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</si>
  <si>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</si>
  <si>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</si>
  <si>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</si>
  <si>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</si>
  <si>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</si>
  <si>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</si>
  <si>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</si>
  <si>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</si>
  <si>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</si>
  <si>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</si>
  <si>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</si>
  <si>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</si>
  <si>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</si>
  <si>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</si>
  <si>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</si>
  <si>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</si>
  <si>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</si>
  <si>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</si>
  <si>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</si>
  <si>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</si>
  <si>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</si>
  <si>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</si>
  <si>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</si>
  <si>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</si>
  <si>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</si>
  <si>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</si>
  <si>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</si>
  <si>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</si>
  <si>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</si>
  <si>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</si>
  <si>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</si>
  <si>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</si>
  <si>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</si>
  <si>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</si>
  <si>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</si>
  <si>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</si>
  <si>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</si>
  <si>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</si>
  <si>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</si>
  <si>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</si>
  <si>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</si>
  <si>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</si>
  <si>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</si>
  <si>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</si>
  <si>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</si>
  <si>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</si>
  <si>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</si>
  <si>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</si>
  <si>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</si>
  <si>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</si>
  <si>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</si>
  <si>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</si>
  <si>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</si>
  <si>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</si>
  <si>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</si>
  <si>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</si>
  <si>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</si>
  <si>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</si>
  <si>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</si>
  <si>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</si>
  <si>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</si>
  <si>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</si>
  <si>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</si>
  <si>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</si>
  <si>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</si>
  <si>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</si>
  <si>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</si>
  <si>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</si>
  <si>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</si>
  <si>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</si>
  <si>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</si>
  <si>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</si>
  <si>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</si>
  <si>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</si>
  <si>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</si>
  <si>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</si>
  <si>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</si>
  <si>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</si>
  <si>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</si>
  <si>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</si>
  <si>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</si>
  <si>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</si>
  <si>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</si>
  <si>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</si>
  <si>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</si>
  <si>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</si>
  <si>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</si>
  <si>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</si>
  <si>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</si>
  <si>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</si>
  <si>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</si>
  <si>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</si>
  <si>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</si>
  <si>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</si>
  <si>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</si>
  <si>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</si>
  <si>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</si>
  <si>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</si>
  <si>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</si>
  <si>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</si>
  <si>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</si>
  <si>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</si>
  <si>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</si>
  <si>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</si>
  <si>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</si>
  <si>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</si>
  <si>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</si>
  <si>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</si>
  <si>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</si>
  <si>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</si>
  <si>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</si>
  <si>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</si>
  <si>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</si>
  <si>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</si>
  <si>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</si>
  <si>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</si>
  <si>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</si>
  <si>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</si>
  <si>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</si>
  <si>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</si>
  <si>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</si>
  <si>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</si>
  <si>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</si>
  <si>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</si>
  <si>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</si>
  <si>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</si>
  <si>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</si>
  <si>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</si>
  <si>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</si>
  <si>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</si>
  <si>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</si>
  <si>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</si>
  <si>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</si>
  <si>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</si>
  <si>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</si>
  <si>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</si>
  <si>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</si>
  <si>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</si>
  <si>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</si>
  <si>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</si>
  <si>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</si>
  <si>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</si>
  <si>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</si>
  <si>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</si>
  <si>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</si>
  <si>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</si>
  <si>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</si>
  <si>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</si>
  <si>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</si>
  <si>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</si>
  <si>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</si>
  <si>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</si>
  <si>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</si>
  <si>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</si>
  <si>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</si>
  <si>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</si>
  <si>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</si>
  <si>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</si>
  <si>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</si>
  <si>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</si>
  <si>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</si>
  <si>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</si>
  <si>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</si>
  <si>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</si>
  <si>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</si>
  <si>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</si>
  <si>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</si>
  <si>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</si>
  <si>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</si>
  <si>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</si>
  <si>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</si>
  <si>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</si>
  <si>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</si>
  <si>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</si>
  <si>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</si>
  <si>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</si>
  <si>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</si>
  <si>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</si>
  <si>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</si>
  <si>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</si>
  <si>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</si>
  <si>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</si>
  <si>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</si>
  <si>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</si>
  <si>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</si>
  <si>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</si>
  <si>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</si>
  <si>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</si>
  <si>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</si>
  <si>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</si>
  <si>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</si>
  <si>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</si>
  <si>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</si>
  <si>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</si>
  <si>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</si>
  <si>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</si>
  <si>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</si>
  <si>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</si>
  <si>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</si>
  <si>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</si>
  <si>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</si>
  <si>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</si>
  <si>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</si>
  <si>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</si>
  <si>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</si>
  <si>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</si>
  <si>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</si>
  <si>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</si>
  <si>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</si>
  <si>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</si>
  <si>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</si>
  <si>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</si>
  <si>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</si>
  <si>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</si>
  <si>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</si>
  <si>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</si>
  <si>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</si>
  <si>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</si>
  <si>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</si>
  <si>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</si>
  <si>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</si>
  <si>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</si>
  <si>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</si>
  <si>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</si>
  <si>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</si>
  <si>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</si>
  <si>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</si>
  <si>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</si>
  <si>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</si>
  <si>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</si>
  <si>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</si>
  <si>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</si>
  <si>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</si>
  <si>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</si>
  <si>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</si>
  <si>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</si>
  <si>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</si>
  <si>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</si>
  <si>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</si>
  <si>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</si>
  <si>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</si>
  <si>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</si>
  <si>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</si>
  <si>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</si>
  <si>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</si>
  <si>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</si>
  <si>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</si>
  <si>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</si>
  <si>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</si>
  <si>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</si>
  <si>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</si>
  <si>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</si>
  <si>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</si>
  <si>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</si>
  <si>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</si>
  <si>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</si>
  <si>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</si>
  <si>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</si>
  <si>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</si>
  <si>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</si>
  <si>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</si>
  <si>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</si>
  <si>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</si>
  <si>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</si>
  <si>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</si>
  <si>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</si>
  <si>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</si>
  <si>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</si>
  <si>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</si>
  <si>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</si>
  <si>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</si>
  <si>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</si>
  <si>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</si>
  <si>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</si>
  <si>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</si>
  <si>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</si>
  <si>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</si>
  <si>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</si>
  <si>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</si>
  <si>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</si>
  <si>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</si>
  <si>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</si>
  <si>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</si>
  <si>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</si>
  <si>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</si>
  <si>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</si>
  <si>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</si>
  <si>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</si>
  <si>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</si>
  <si>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</si>
  <si>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</si>
  <si>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</si>
  <si>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</si>
  <si>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</si>
  <si>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</si>
  <si>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</si>
  <si>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</si>
  <si>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</si>
  <si>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</si>
  <si>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</si>
  <si>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</si>
  <si>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</si>
  <si>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</si>
  <si>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</si>
  <si>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</si>
  <si>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</si>
  <si>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</si>
  <si>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</si>
  <si>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</si>
  <si>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</si>
  <si>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</si>
  <si>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</si>
  <si>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</si>
  <si>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</si>
  <si>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</si>
  <si>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</si>
  <si>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</si>
  <si>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</si>
  <si>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</si>
  <si>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</si>
  <si>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</si>
  <si>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</si>
  <si>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</si>
  <si>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</si>
  <si>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</si>
  <si>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</si>
  <si>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</si>
  <si>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</si>
  <si>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</si>
  <si>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</si>
  <si>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</si>
  <si>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</si>
  <si>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</si>
  <si>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</si>
  <si>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</si>
  <si>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</si>
  <si>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</si>
  <si>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</si>
  <si>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</si>
  <si>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</si>
  <si>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</si>
  <si>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</si>
  <si>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</si>
  <si>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</si>
  <si>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</si>
  <si>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</si>
  <si>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</si>
  <si>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</si>
  <si>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</si>
  <si>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</si>
  <si>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</si>
  <si>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</si>
  <si>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</si>
  <si>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</si>
  <si>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</si>
  <si>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</si>
  <si>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</si>
  <si>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</si>
  <si>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</si>
  <si>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</si>
  <si>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</si>
  <si>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</si>
  <si>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</si>
  <si>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</si>
  <si>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</si>
  <si>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</si>
  <si>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</si>
  <si>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</si>
  <si>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</si>
  <si>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</si>
  <si>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</si>
  <si>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</si>
  <si>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</si>
  <si>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</si>
  <si>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</si>
  <si>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</si>
  <si>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</si>
  <si>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</si>
  <si>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</si>
  <si>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</si>
  <si>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</si>
  <si>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</si>
  <si>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</si>
  <si>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</si>
  <si>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</si>
  <si>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</si>
  <si>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</si>
  <si>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</si>
  <si>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</si>
  <si>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</si>
  <si>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</si>
  <si>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</si>
  <si>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</si>
  <si>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</si>
  <si>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</si>
  <si>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</si>
  <si>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</si>
  <si>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</si>
  <si>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</si>
  <si>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</si>
  <si>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</si>
  <si>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</si>
  <si>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</si>
  <si>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</si>
  <si>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</si>
  <si>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</si>
  <si>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</si>
  <si>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</si>
  <si>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</si>
  <si>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</si>
  <si>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</si>
  <si>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</si>
  <si>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</si>
  <si>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</si>
  <si>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</si>
  <si>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</si>
  <si>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</si>
  <si>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</si>
  <si>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</si>
  <si>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</si>
  <si>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</si>
  <si>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</si>
  <si>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</si>
  <si>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</si>
  <si>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</si>
  <si>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</si>
  <si>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</si>
  <si>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</si>
  <si>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</si>
  <si>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</si>
  <si>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</si>
  <si>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</si>
  <si>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</si>
  <si>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</si>
  <si>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</si>
  <si>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</si>
  <si>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</si>
  <si>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</si>
  <si>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</si>
  <si>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</si>
  <si>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</si>
  <si>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</si>
  <si>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</si>
  <si>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</si>
  <si>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</si>
  <si>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</si>
  <si>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</si>
  <si>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</si>
  <si>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</si>
  <si>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</si>
  <si>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</si>
  <si>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</si>
  <si>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</si>
  <si>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</si>
  <si>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</si>
  <si>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</si>
  <si>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</si>
  <si>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</si>
  <si>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</si>
  <si>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</si>
  <si>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</si>
  <si>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</si>
  <si>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</si>
  <si>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</si>
  <si>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</si>
  <si>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</si>
  <si>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</si>
  <si>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</si>
  <si>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</si>
  <si>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</si>
  <si>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</si>
  <si>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</si>
  <si>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</si>
  <si>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</si>
  <si>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</si>
  <si>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</si>
  <si>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</si>
  <si>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</si>
  <si>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</si>
  <si>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</si>
  <si>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</si>
  <si>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</si>
  <si>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</si>
  <si>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</si>
  <si>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</si>
  <si>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</si>
  <si>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</si>
  <si>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</si>
  <si>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</si>
  <si>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</si>
  <si>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</si>
  <si>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</si>
  <si>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</si>
  <si>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</si>
  <si>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</si>
  <si>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</si>
  <si>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</si>
  <si>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</si>
  <si>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</si>
  <si>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</si>
  <si>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</si>
  <si>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</si>
  <si>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</si>
  <si>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</si>
  <si>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</si>
  <si>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</si>
  <si>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</si>
  <si>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</si>
  <si>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</si>
  <si>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</si>
  <si>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</si>
  <si>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</si>
  <si>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</si>
  <si>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</si>
  <si>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</si>
  <si>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</si>
  <si>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</si>
  <si>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</si>
  <si>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</si>
  <si>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</si>
  <si>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</si>
  <si>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</si>
  <si>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</si>
  <si>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</si>
  <si>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</si>
  <si>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</si>
  <si>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</si>
  <si>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</si>
  <si>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</si>
  <si>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</si>
  <si>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</si>
  <si>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</si>
  <si>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</si>
  <si>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</si>
  <si>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</si>
  <si>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</si>
  <si>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</si>
  <si>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</si>
  <si>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</si>
  <si>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</si>
  <si>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</si>
  <si>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</si>
  <si>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</si>
  <si>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</si>
  <si>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</si>
  <si>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</si>
  <si>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</si>
  <si>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</si>
  <si>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</si>
  <si>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</si>
  <si>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</si>
  <si>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</si>
  <si>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</si>
  <si>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</si>
  <si>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</si>
  <si>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</si>
  <si>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</si>
  <si>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</si>
  <si>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</si>
  <si>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</si>
  <si>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</si>
  <si>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</si>
  <si>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</si>
  <si>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</si>
  <si>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</si>
  <si>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</si>
  <si>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</si>
  <si>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</si>
  <si>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</si>
  <si>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</si>
  <si>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</si>
  <si>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</si>
  <si>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</si>
  <si>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</si>
  <si>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</si>
  <si>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</si>
  <si>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</si>
  <si>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</si>
  <si>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</si>
  <si>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</si>
  <si>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</si>
  <si>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</si>
  <si>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</si>
  <si>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</si>
  <si>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</si>
  <si>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</si>
  <si>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</si>
  <si>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</si>
  <si>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</si>
  <si>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</si>
  <si>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</si>
  <si>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</si>
  <si>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</si>
  <si>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</si>
  <si>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</si>
  <si>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</si>
  <si>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</si>
  <si>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</si>
  <si>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</si>
  <si>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</si>
  <si>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</si>
  <si>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</si>
  <si>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</si>
  <si>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</si>
  <si>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</si>
  <si>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</si>
  <si>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</si>
  <si>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</si>
  <si>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</si>
  <si>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</si>
  <si>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</si>
  <si>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</si>
  <si>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</si>
  <si>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</si>
  <si>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</si>
  <si>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</si>
  <si>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</si>
  <si>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</si>
  <si>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</si>
  <si>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</si>
  <si>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</si>
  <si>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</si>
  <si>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</si>
  <si>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</si>
  <si>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</si>
  <si>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</si>
  <si>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</si>
  <si>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</si>
  <si>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</si>
  <si>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</si>
  <si>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</si>
  <si>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</si>
  <si>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</si>
  <si>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</si>
  <si>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</si>
  <si>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</si>
  <si>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</si>
  <si>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</si>
  <si>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</si>
  <si>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</si>
  <si>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</si>
  <si>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</si>
  <si>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</si>
  <si>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</si>
  <si>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</si>
  <si>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</si>
  <si>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</si>
  <si>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</si>
  <si>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</si>
  <si>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</si>
  <si>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</si>
  <si>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</si>
  <si>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</si>
  <si>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</si>
  <si>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</si>
  <si>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</si>
  <si>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</si>
  <si>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</si>
  <si>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</si>
  <si>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</si>
  <si>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</si>
  <si>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</si>
  <si>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</si>
  <si>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</si>
  <si>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</si>
  <si>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</si>
  <si>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</si>
  <si>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</si>
  <si>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</si>
  <si>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</si>
  <si>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</si>
  <si>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</si>
  <si>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</si>
  <si>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</si>
  <si>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</si>
  <si>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</si>
  <si>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</si>
  <si>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</si>
  <si>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</si>
  <si>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</si>
  <si>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</si>
  <si>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</si>
  <si>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</si>
  <si>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</si>
  <si>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</si>
  <si>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</si>
  <si>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</si>
  <si>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</si>
  <si>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</si>
  <si>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</si>
  <si>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</si>
  <si>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</si>
  <si>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</si>
  <si>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</si>
  <si>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</si>
  <si>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</si>
  <si>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</si>
  <si>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</si>
  <si>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</si>
  <si>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</si>
  <si>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</si>
  <si>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</si>
  <si>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</si>
  <si>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</si>
  <si>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</si>
  <si>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</si>
  <si>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</si>
  <si>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</si>
  <si>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</si>
  <si>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</si>
  <si>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</si>
  <si>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</si>
  <si>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</si>
  <si>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</si>
  <si>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</si>
  <si>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</si>
  <si>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</si>
  <si>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</si>
  <si>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</si>
  <si>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</si>
  <si>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</si>
  <si>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</si>
  <si>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</si>
  <si>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</si>
  <si>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</si>
  <si>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</si>
  <si>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</si>
  <si>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</si>
  <si>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</si>
  <si>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</si>
  <si>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</si>
  <si>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</si>
  <si>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</si>
  <si>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</si>
  <si>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</si>
  <si>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</si>
  <si>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</si>
  <si>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</si>
  <si>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</si>
  <si>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</si>
  <si>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</si>
  <si>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</si>
  <si>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</si>
  <si>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</si>
  <si>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</si>
  <si>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</si>
  <si>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</si>
  <si>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</si>
  <si>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</si>
  <si>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</si>
  <si>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</si>
  <si>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</si>
  <si>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</si>
  <si>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</si>
  <si>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</si>
  <si>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</si>
  <si>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</si>
  <si>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</si>
  <si>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</si>
  <si>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</si>
  <si>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</si>
  <si>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</si>
  <si>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</si>
  <si>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</si>
  <si>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</si>
  <si>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</si>
  <si>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</si>
  <si>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</si>
  <si>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</si>
  <si>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</si>
  <si>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</si>
  <si>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</si>
  <si>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</si>
  <si>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</si>
  <si>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</si>
  <si>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</si>
  <si>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</si>
  <si>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</si>
  <si>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</si>
  <si>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</si>
  <si>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</si>
  <si>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</si>
  <si>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</si>
  <si>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</si>
  <si>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</si>
  <si>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</si>
  <si>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</si>
  <si>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</si>
  <si>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</si>
  <si>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</si>
  <si>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</si>
  <si>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</si>
  <si>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</si>
  <si>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</si>
  <si>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</si>
  <si>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</si>
  <si>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</si>
  <si>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</si>
  <si>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</si>
  <si>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</si>
  <si>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</si>
  <si>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</si>
  <si>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</si>
  <si>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</si>
  <si>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</si>
  <si>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</si>
  <si>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</si>
  <si>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</si>
  <si>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</si>
  <si>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</si>
  <si>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</si>
  <si>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</si>
  <si>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</si>
  <si>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</si>
  <si>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</si>
  <si>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</si>
  <si>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</si>
  <si>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</si>
  <si>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</si>
  <si>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</si>
  <si>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</si>
  <si>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</si>
  <si>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</si>
  <si>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</si>
  <si>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</si>
  <si>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</si>
  <si>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</si>
  <si>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</si>
  <si>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</si>
  <si>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</si>
  <si>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</si>
  <si>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</si>
  <si>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</si>
  <si>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</si>
  <si>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</si>
  <si>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</si>
  <si>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</si>
  <si>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</si>
  <si>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</si>
  <si>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</si>
  <si>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</si>
  <si>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</si>
  <si>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</si>
  <si>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</si>
  <si>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</si>
  <si>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</si>
  <si>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</si>
  <si>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</si>
  <si>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</si>
  <si>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</si>
  <si>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</si>
  <si>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</si>
  <si>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</si>
  <si>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</si>
  <si>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</si>
  <si>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</si>
  <si>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</si>
  <si>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</si>
  <si>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</si>
  <si>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</si>
  <si>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</si>
  <si>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</si>
  <si>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</si>
  <si>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</si>
  <si>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</si>
  <si>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</si>
  <si>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</si>
  <si>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</si>
  <si>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</si>
  <si>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</si>
  <si>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</si>
  <si>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</si>
  <si>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</si>
  <si>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</si>
  <si>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</si>
  <si>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</si>
  <si>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</si>
  <si>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</si>
  <si>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</si>
  <si>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</si>
  <si>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</si>
  <si>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</si>
  <si>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</si>
  <si>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</si>
  <si>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</si>
  <si>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</si>
  <si>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</si>
  <si>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</si>
  <si>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</si>
  <si>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</si>
  <si>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</si>
  <si>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</si>
  <si>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</si>
  <si>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</si>
  <si>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</si>
  <si>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</si>
  <si>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</si>
  <si>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</si>
  <si>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</si>
  <si>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</si>
  <si>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</si>
  <si>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</si>
  <si>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</si>
  <si>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</si>
  <si>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</si>
  <si>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</si>
  <si>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</si>
  <si>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</si>
  <si>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</si>
  <si>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</si>
  <si>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</si>
  <si>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</si>
  <si>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</si>
  <si>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</si>
  <si>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</si>
  <si>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</si>
  <si>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</si>
  <si>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</si>
  <si>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</si>
  <si>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</si>
  <si>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</si>
  <si>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</si>
  <si>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</si>
  <si>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</si>
  <si>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</si>
  <si>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</si>
  <si>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</si>
  <si>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</si>
  <si>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</si>
  <si>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</si>
  <si>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</si>
  <si>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</si>
  <si>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</si>
  <si>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</si>
  <si>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</si>
  <si>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</si>
  <si>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</si>
  <si>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</si>
  <si>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</si>
  <si>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</si>
  <si>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</si>
  <si>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</si>
  <si>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</si>
  <si>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</si>
  <si>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</si>
  <si>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</si>
  <si>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</si>
  <si>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</si>
  <si>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</si>
  <si>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</si>
  <si>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</si>
  <si>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</si>
  <si>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</si>
  <si>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</si>
  <si>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</si>
  <si>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</si>
  <si>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</si>
  <si>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</si>
  <si>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</si>
  <si>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</si>
  <si>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</si>
  <si>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</si>
  <si>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</si>
  <si>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</si>
  <si>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</si>
  <si>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</si>
  <si>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</si>
  <si>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</si>
  <si>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</si>
  <si>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</si>
  <si>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</si>
  <si>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</si>
  <si>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</si>
  <si>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</si>
  <si>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</si>
  <si>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</si>
  <si>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</si>
  <si>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</si>
  <si>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</si>
  <si>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</si>
  <si>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</si>
  <si>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</si>
  <si>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</si>
  <si>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</si>
  <si>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</si>
  <si>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</si>
  <si>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</si>
  <si>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</si>
  <si>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</si>
  <si>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</si>
  <si>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</si>
  <si>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</si>
  <si>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</si>
  <si>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</si>
  <si>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</si>
  <si>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</si>
  <si>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</si>
  <si>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</si>
  <si>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</si>
  <si>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</si>
  <si>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</si>
  <si>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</si>
  <si>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</si>
  <si>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</si>
  <si>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</si>
  <si>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</si>
  <si>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</si>
  <si>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</si>
  <si>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</si>
  <si>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</si>
  <si>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</si>
  <si>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</si>
  <si>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</si>
  <si>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</si>
  <si>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</si>
  <si>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</si>
  <si>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</si>
  <si>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</si>
  <si>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</si>
  <si>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</si>
  <si>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</si>
  <si>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</si>
  <si>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</si>
  <si>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</si>
  <si>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</si>
  <si>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</si>
  <si>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</si>
  <si>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</si>
  <si>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</si>
  <si>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</si>
  <si>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</si>
  <si>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</si>
  <si>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</si>
  <si>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</si>
  <si>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</si>
  <si>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</si>
  <si>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</si>
  <si>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</si>
  <si>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</si>
  <si>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</si>
  <si>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</si>
  <si>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</si>
  <si>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</si>
  <si>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</si>
  <si>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</si>
  <si>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</si>
  <si>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</si>
  <si>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</si>
  <si>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</si>
  <si>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</si>
  <si>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</si>
  <si>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</si>
  <si>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</si>
  <si>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</si>
  <si>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</si>
  <si>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</si>
  <si>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</si>
  <si>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</si>
  <si>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</si>
  <si>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</si>
  <si>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</si>
  <si>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</si>
  <si>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</si>
  <si>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</si>
  <si>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</si>
  <si>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</si>
  <si>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</si>
  <si>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</si>
  <si>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</si>
  <si>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</si>
  <si>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</si>
  <si>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</si>
  <si>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</si>
  <si>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</si>
  <si>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</si>
  <si>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</si>
  <si>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</si>
  <si>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</si>
  <si>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</si>
  <si>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</si>
  <si>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</si>
  <si>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</si>
  <si>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</si>
  <si>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</si>
  <si>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</si>
  <si>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</si>
  <si>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</si>
  <si>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</si>
  <si>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</si>
  <si>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</si>
  <si>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</si>
  <si>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</si>
  <si>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</si>
  <si>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</si>
  <si>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</si>
  <si>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</si>
  <si>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</si>
  <si>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</si>
  <si>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</si>
  <si>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</si>
  <si>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</si>
  <si>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</si>
  <si>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</si>
  <si>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</si>
  <si>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</si>
  <si>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</si>
  <si>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</si>
  <si>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</si>
  <si>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</si>
  <si>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</si>
  <si>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</si>
  <si>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</si>
  <si>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</si>
  <si>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</si>
  <si>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</si>
  <si>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</si>
  <si>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</si>
  <si>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</si>
  <si>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</si>
  <si>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</si>
  <si>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</si>
  <si>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</si>
  <si>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</si>
  <si>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</si>
  <si>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</si>
  <si>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</si>
  <si>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</si>
  <si>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</si>
  <si>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</si>
  <si>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</si>
  <si>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</si>
  <si>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</si>
  <si>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</si>
  <si>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</si>
  <si>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</si>
  <si>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</si>
  <si>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</si>
  <si>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</si>
  <si>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</si>
  <si>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</si>
  <si>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</si>
  <si>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</si>
  <si>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</si>
  <si>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</si>
  <si>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</si>
  <si>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</si>
  <si>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</si>
  <si>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</si>
  <si>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</si>
  <si>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</si>
  <si>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</si>
  <si>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</si>
  <si>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</si>
  <si>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</si>
  <si>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</si>
  <si>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</si>
  <si>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</si>
  <si>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</si>
  <si>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</si>
  <si>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</si>
  <si>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</si>
  <si>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</si>
  <si>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</si>
  <si>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</si>
  <si>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</si>
  <si>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</si>
  <si>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</si>
  <si>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</si>
  <si>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</si>
  <si>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</si>
  <si>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</si>
  <si>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</si>
  <si>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</si>
  <si>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</si>
  <si>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</si>
  <si>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</si>
  <si>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</si>
  <si>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</si>
  <si>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</si>
  <si>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</si>
  <si>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</si>
  <si>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</si>
  <si>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</si>
  <si>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</si>
  <si>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</si>
  <si>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</si>
  <si>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</si>
  <si>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</si>
  <si>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</si>
  <si>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</si>
  <si>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</si>
  <si>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</si>
  <si>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</si>
  <si>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</si>
  <si>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</si>
  <si>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</si>
  <si>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</si>
  <si>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</si>
  <si>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</si>
  <si>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</si>
  <si>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</si>
  <si>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</si>
  <si>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</si>
  <si>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</si>
  <si>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</si>
  <si>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</si>
  <si>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</si>
  <si>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</si>
  <si>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</si>
  <si>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</si>
  <si>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</si>
  <si>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</si>
  <si>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</si>
  <si>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</si>
  <si>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</si>
  <si>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</si>
  <si>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</si>
  <si>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</si>
  <si>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</si>
  <si>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</si>
  <si>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</si>
  <si>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</si>
  <si>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</si>
  <si>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</si>
  <si>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</si>
  <si>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</si>
  <si>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</si>
  <si>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</si>
  <si>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</si>
  <si>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</si>
  <si>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</si>
  <si>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</si>
  <si>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</si>
  <si>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</si>
  <si>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</si>
  <si>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</si>
  <si>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</si>
  <si>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</si>
  <si>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</si>
  <si>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</si>
  <si>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</si>
  <si>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</si>
  <si>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</si>
  <si>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</si>
  <si>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</si>
  <si>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</si>
  <si>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</si>
  <si>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</si>
  <si>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</si>
  <si>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</si>
  <si>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</si>
  <si>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</si>
  <si>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</si>
  <si>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</si>
  <si>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</si>
  <si>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</si>
  <si>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</si>
  <si>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</si>
  <si>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</si>
  <si>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</si>
  <si>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</si>
  <si>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</si>
  <si>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</si>
  <si>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</si>
  <si>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</si>
  <si>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</si>
  <si>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</si>
  <si>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</si>
  <si>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</si>
  <si>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</si>
  <si>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</si>
  <si>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</si>
  <si>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</si>
  <si>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</si>
  <si>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</si>
  <si>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</si>
  <si>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</si>
  <si>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</si>
  <si>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</si>
  <si>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</si>
  <si>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</si>
  <si>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</si>
  <si>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</si>
  <si>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</si>
  <si>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</si>
  <si>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</si>
  <si>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</si>
  <si>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</si>
  <si>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</si>
  <si>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</si>
  <si>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</si>
  <si>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</si>
  <si>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</si>
  <si>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</si>
  <si>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</si>
  <si>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</si>
  <si>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</si>
  <si>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</si>
  <si>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</si>
  <si>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</si>
  <si>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</si>
  <si>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</si>
  <si>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</si>
  <si>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</si>
  <si>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</si>
  <si>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</si>
  <si>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</si>
  <si>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</si>
  <si>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</si>
  <si>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</si>
  <si>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</si>
  <si>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</si>
  <si>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</si>
  <si>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</si>
  <si>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</si>
  <si>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</si>
  <si>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</si>
  <si>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</si>
  <si>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</si>
  <si>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</si>
  <si>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</si>
  <si>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</si>
  <si>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</si>
  <si>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</si>
  <si>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</si>
  <si>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</si>
  <si>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</si>
  <si>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</si>
  <si>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</si>
  <si>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</si>
  <si>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</si>
  <si>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</si>
  <si>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</si>
  <si>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</si>
  <si>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</si>
  <si>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</si>
  <si>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</si>
  <si>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</si>
  <si>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</si>
  <si>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</si>
  <si>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</si>
  <si>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</si>
  <si>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</si>
  <si>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</si>
  <si>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</si>
  <si>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</si>
  <si>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</si>
  <si>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</si>
  <si>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</si>
  <si>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</si>
  <si>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</si>
  <si>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</si>
  <si>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</si>
  <si>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</si>
  <si>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</si>
  <si>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</si>
  <si>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</si>
  <si>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</si>
  <si>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</si>
  <si>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</si>
  <si>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</si>
  <si>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</si>
  <si>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</si>
  <si>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</si>
  <si>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</si>
  <si>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</si>
  <si>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</si>
  <si>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</si>
  <si>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</si>
  <si>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</si>
  <si>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</si>
  <si>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</si>
  <si>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</si>
  <si>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</si>
  <si>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</si>
  <si>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</si>
  <si>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</si>
  <si>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</si>
  <si>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</si>
  <si>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</si>
  <si>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</si>
  <si>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</si>
  <si>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</si>
  <si>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</si>
  <si>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</si>
  <si>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</si>
  <si>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</si>
  <si>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</si>
  <si>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</si>
  <si>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</si>
  <si>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</si>
  <si>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</si>
  <si>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</si>
  <si>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</si>
  <si>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</si>
  <si>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</si>
  <si>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</si>
  <si>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</si>
  <si>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</si>
  <si>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</si>
  <si>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</si>
  <si>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</si>
  <si>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</si>
  <si>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</si>
  <si>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</si>
  <si>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</si>
  <si>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</si>
  <si>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</si>
  <si>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</si>
  <si>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</si>
  <si>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</si>
  <si>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</si>
  <si>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</si>
  <si>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</si>
  <si>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</si>
  <si>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</si>
  <si>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</si>
  <si>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</si>
  <si>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</si>
  <si>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</si>
  <si>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</si>
  <si>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</si>
  <si>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</si>
  <si>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</si>
  <si>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</si>
  <si>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</si>
  <si>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</si>
  <si>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</si>
  <si>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</si>
  <si>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</si>
  <si>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</si>
  <si>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</si>
  <si>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</si>
  <si>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</si>
  <si>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</si>
  <si>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</si>
  <si>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</si>
  <si>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</si>
  <si>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</si>
  <si>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</si>
  <si>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</si>
  <si>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</si>
  <si>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</si>
  <si>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</si>
  <si>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</si>
  <si>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</si>
  <si>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</si>
  <si>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</si>
  <si>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</si>
  <si>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</si>
  <si>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</si>
  <si>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</si>
  <si>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</si>
  <si>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</si>
  <si>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</si>
  <si>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</si>
  <si>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</si>
  <si>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</si>
  <si>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</si>
  <si>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</si>
  <si>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</si>
  <si>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</si>
  <si>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</si>
  <si>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</si>
  <si>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</si>
  <si>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</si>
  <si>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</si>
  <si>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</si>
  <si>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</si>
  <si>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</si>
  <si>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</si>
  <si>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</si>
  <si>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</si>
  <si>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</si>
  <si>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</si>
  <si>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</si>
  <si>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</si>
  <si>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</si>
  <si>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</si>
  <si>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</si>
  <si>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</si>
  <si>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</si>
  <si>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</si>
  <si>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</si>
  <si>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</si>
  <si>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</si>
  <si>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</si>
  <si>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</si>
  <si>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</si>
  <si>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</si>
  <si>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</si>
  <si>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</si>
  <si>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</si>
  <si>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</si>
  <si>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</si>
  <si>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</si>
  <si>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</si>
  <si>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</si>
  <si>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</si>
  <si>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</si>
  <si>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</si>
  <si>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</si>
  <si>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</si>
  <si>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</si>
  <si>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</si>
  <si>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</si>
  <si>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</si>
  <si>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</si>
  <si>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</si>
  <si>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</si>
  <si>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</si>
  <si>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</si>
  <si>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</si>
  <si>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</si>
  <si>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</si>
  <si>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</si>
  <si>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</si>
  <si>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</si>
  <si>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</si>
  <si>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</si>
  <si>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</si>
  <si>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</si>
  <si>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</si>
  <si>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</si>
  <si>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</si>
  <si>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</si>
  <si>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</si>
  <si>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</si>
  <si>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</si>
  <si>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</si>
  <si>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</si>
  <si>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</si>
  <si>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</si>
  <si>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</si>
  <si>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</si>
  <si>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</si>
  <si>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</si>
  <si>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</si>
  <si>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</si>
  <si>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</si>
  <si>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</si>
  <si>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</si>
  <si>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</si>
  <si>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</si>
  <si>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</si>
  <si>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</si>
  <si>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</si>
  <si>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</si>
  <si>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</si>
  <si>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</si>
  <si>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</si>
  <si>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</si>
  <si>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</si>
  <si>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</si>
  <si>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</si>
  <si>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</si>
  <si>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</si>
  <si>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</si>
  <si>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</si>
  <si>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</si>
  <si>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</si>
  <si>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</si>
  <si>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</si>
  <si>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</si>
  <si>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</si>
  <si>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</si>
  <si>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</si>
  <si>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</si>
  <si>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</si>
  <si>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</si>
  <si>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</si>
  <si>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</si>
  <si>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</si>
  <si>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</si>
  <si>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</si>
  <si>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</si>
  <si>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</si>
  <si>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</si>
  <si>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</si>
  <si>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</si>
  <si>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</si>
  <si>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</si>
  <si>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</si>
  <si>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</si>
  <si>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</si>
  <si>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</si>
  <si>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</si>
  <si>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</si>
  <si>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</si>
  <si>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</si>
  <si>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</si>
  <si>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</si>
  <si>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</si>
  <si>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</si>
  <si>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</si>
  <si>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</si>
  <si>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</si>
  <si>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</si>
  <si>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</si>
  <si>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</si>
  <si>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</si>
  <si>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</si>
  <si>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</si>
  <si>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</si>
  <si>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</si>
  <si>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</si>
  <si>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</si>
  <si>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</si>
  <si>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</si>
  <si>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</si>
  <si>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</si>
  <si>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</si>
  <si>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</si>
  <si>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</si>
  <si>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</si>
  <si>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</si>
  <si>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</si>
  <si>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</si>
  <si>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</si>
  <si>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</si>
  <si>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</si>
  <si>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</si>
  <si>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</si>
  <si>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</si>
  <si>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</si>
  <si>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</si>
  <si>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</si>
  <si>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</si>
  <si>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</si>
  <si>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</si>
  <si>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</si>
  <si>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</si>
  <si>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</si>
  <si>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</si>
  <si>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</si>
  <si>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</si>
  <si>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</si>
  <si>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</si>
  <si>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</si>
  <si>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</si>
  <si>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</si>
  <si>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</si>
  <si>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</si>
  <si>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</si>
  <si>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</si>
  <si>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</si>
  <si>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</si>
  <si>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</si>
  <si>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</si>
  <si>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</si>
  <si>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</si>
  <si>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</si>
  <si>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</si>
  <si>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</si>
  <si>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</si>
  <si>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</si>
  <si>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</si>
  <si>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</si>
  <si>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</si>
  <si>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</si>
  <si>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</si>
  <si>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</si>
  <si>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</si>
  <si>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</si>
  <si>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</si>
  <si>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</si>
  <si>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</si>
  <si>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</si>
  <si>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</si>
  <si>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</si>
  <si>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</si>
  <si>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</si>
  <si>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</si>
  <si>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</si>
  <si>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</si>
  <si>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</si>
  <si>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</si>
  <si>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</si>
  <si>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</si>
  <si>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</si>
  <si>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</si>
  <si>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</si>
  <si>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</si>
  <si>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</si>
  <si>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</si>
  <si>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</si>
  <si>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</si>
  <si>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</si>
  <si>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</si>
  <si>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</si>
  <si>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</si>
  <si>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</si>
  <si>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</si>
  <si>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</si>
  <si>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</si>
  <si>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</si>
  <si>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</si>
  <si>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</si>
  <si>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</si>
  <si>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</si>
  <si>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</si>
  <si>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</si>
  <si>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</si>
  <si>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</si>
  <si>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</si>
  <si>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</si>
  <si>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</si>
  <si>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</si>
  <si>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</si>
  <si>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</si>
  <si>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</si>
  <si>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</si>
  <si>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</si>
  <si>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</si>
  <si>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</si>
  <si>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</si>
  <si>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</si>
  <si>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</si>
  <si>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</si>
  <si>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</si>
  <si>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</si>
  <si>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</si>
  <si>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</si>
  <si>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</si>
  <si>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</si>
  <si>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</si>
  <si>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</si>
  <si>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</si>
  <si>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</si>
  <si>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</si>
  <si>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</si>
  <si>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</si>
  <si>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</si>
  <si>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</si>
  <si>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</si>
  <si>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</si>
  <si>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</si>
  <si>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</si>
  <si>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</si>
  <si>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</si>
  <si>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</si>
  <si>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</si>
  <si>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</si>
  <si>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</si>
  <si>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</si>
  <si>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</si>
  <si>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</si>
  <si>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</si>
  <si>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</si>
  <si>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</si>
  <si>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</si>
  <si>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</si>
  <si>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</si>
  <si>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</si>
  <si>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</si>
  <si>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</si>
  <si>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</si>
  <si>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</si>
  <si>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</si>
  <si>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</si>
  <si>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</si>
  <si>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</si>
  <si>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</si>
  <si>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</si>
  <si>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</si>
  <si>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</si>
  <si>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</si>
  <si>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</si>
  <si>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</si>
  <si>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</si>
  <si>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</si>
  <si>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</si>
  <si>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</si>
  <si>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</si>
  <si>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</si>
  <si>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</si>
  <si>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</si>
  <si>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</si>
  <si>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</si>
  <si>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</si>
  <si>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</si>
  <si>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</si>
  <si>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</si>
  <si>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</si>
  <si>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</si>
  <si>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</si>
  <si>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</si>
  <si>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</si>
  <si>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</si>
  <si>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</si>
  <si>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</si>
  <si>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</si>
  <si>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</si>
  <si>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</si>
  <si>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</si>
  <si>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</si>
  <si>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</si>
  <si>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</si>
  <si>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</si>
  <si>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</si>
  <si>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</si>
  <si>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</si>
  <si>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</si>
  <si>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</si>
  <si>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</si>
  <si>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</si>
  <si>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</si>
  <si>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</si>
  <si>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</si>
  <si>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</si>
  <si>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</si>
  <si>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</si>
  <si>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</si>
  <si>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</si>
  <si>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</si>
  <si>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</si>
  <si>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</si>
  <si>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</si>
  <si>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</si>
  <si>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</si>
  <si>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</si>
  <si>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</si>
  <si>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</si>
  <si>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</si>
  <si>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</si>
  <si>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</si>
  <si>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</si>
  <si>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</si>
  <si>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</si>
  <si>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</si>
  <si>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</si>
  <si>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</si>
  <si>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</si>
  <si>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</si>
  <si>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</si>
  <si>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</si>
  <si>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</si>
  <si>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</si>
  <si>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</si>
  <si>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</si>
  <si>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</si>
  <si>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</si>
  <si>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</si>
  <si>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</si>
  <si>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</si>
  <si>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</si>
  <si>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</si>
  <si>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</si>
  <si>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</si>
  <si>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</si>
  <si>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</si>
  <si>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</si>
  <si>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</si>
  <si>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</si>
  <si>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</si>
  <si>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</si>
  <si>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</si>
  <si>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</si>
  <si>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</si>
  <si>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</si>
  <si>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</si>
  <si>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</si>
  <si>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</si>
  <si>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</si>
  <si>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</si>
  <si>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</si>
  <si>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</si>
  <si>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</si>
  <si>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</si>
  <si>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</si>
  <si>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</si>
  <si>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</si>
  <si>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</si>
  <si>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</si>
  <si>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</si>
  <si>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</si>
  <si>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</si>
  <si>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</si>
  <si>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</si>
  <si>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</si>
  <si>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</si>
  <si>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</si>
  <si>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</si>
  <si>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</si>
  <si>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</si>
  <si>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</si>
  <si>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</si>
  <si>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</si>
  <si>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</si>
  <si>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</si>
  <si>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</si>
  <si>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</si>
  <si>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</si>
  <si>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</si>
  <si>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</si>
  <si>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</si>
  <si>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</si>
  <si>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</si>
  <si>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</si>
  <si>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</si>
  <si>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</si>
  <si>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</si>
  <si>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</si>
  <si>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</si>
  <si>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</si>
  <si>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</si>
  <si>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</si>
  <si>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</si>
  <si>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</si>
  <si>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</si>
  <si>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</si>
  <si>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</si>
  <si>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</si>
  <si>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</si>
  <si>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</si>
  <si>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</si>
  <si>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</si>
  <si>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</si>
  <si>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</si>
  <si>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</si>
  <si>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</si>
  <si>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</si>
  <si>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</si>
  <si>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</si>
  <si>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</si>
  <si>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</si>
  <si>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</si>
  <si>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</si>
  <si>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</si>
  <si>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</si>
  <si>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</si>
  <si>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</si>
  <si>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</si>
  <si>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</si>
  <si>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</si>
  <si>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</si>
  <si>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</si>
  <si>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</si>
  <si>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</si>
  <si>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</si>
  <si>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</si>
  <si>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</si>
  <si>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</si>
  <si>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</si>
  <si>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</si>
  <si>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</si>
  <si>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</si>
  <si>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</si>
  <si>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</si>
  <si>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</si>
  <si>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</si>
  <si>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</si>
  <si>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</si>
  <si>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</si>
  <si>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</si>
  <si>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</si>
  <si>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</si>
  <si>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</si>
  <si>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</si>
  <si>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</si>
  <si>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</si>
  <si>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</si>
  <si>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</si>
  <si>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</si>
  <si>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</si>
  <si>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</si>
  <si>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</si>
  <si>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</si>
  <si>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</si>
  <si>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</si>
  <si>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</si>
  <si>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</si>
  <si>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</si>
  <si>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</si>
  <si>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</si>
  <si>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</si>
  <si>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</si>
  <si>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</si>
  <si>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</si>
  <si>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</si>
  <si>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</si>
  <si>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</si>
  <si>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</si>
  <si>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</si>
  <si>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</si>
  <si>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</si>
  <si>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</si>
  <si>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</si>
  <si>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</si>
  <si>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</si>
  <si>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</si>
  <si>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</si>
  <si>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</si>
  <si>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</si>
  <si>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</si>
  <si>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</si>
  <si>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</si>
  <si>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</si>
  <si>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</si>
  <si>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</si>
  <si>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</si>
  <si>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</si>
  <si>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</si>
  <si>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</si>
  <si>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</si>
  <si>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</si>
  <si>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</si>
  <si>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</si>
  <si>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</si>
  <si>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</si>
  <si>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</si>
  <si>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</si>
  <si>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</si>
  <si>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</si>
  <si>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</si>
  <si>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</si>
  <si>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</si>
  <si>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</si>
  <si>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</si>
  <si>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</si>
  <si>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</si>
  <si>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</si>
  <si>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</si>
  <si>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</si>
  <si>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</si>
  <si>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</si>
  <si>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</si>
  <si>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</si>
  <si>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</si>
  <si>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</si>
  <si>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</si>
  <si>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</si>
  <si>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</si>
  <si>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</si>
  <si>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</si>
  <si>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</si>
  <si>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</si>
  <si>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</si>
  <si>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</si>
  <si>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</si>
  <si>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</si>
  <si>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</si>
  <si>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</si>
  <si>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</si>
  <si>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</si>
  <si>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</si>
  <si>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</si>
  <si>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</si>
  <si>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</si>
  <si>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</si>
  <si>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</si>
  <si>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</si>
  <si>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</si>
  <si>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</si>
  <si>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</si>
  <si>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</si>
  <si>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</si>
  <si>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</si>
  <si>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</si>
  <si>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</si>
  <si>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</si>
  <si>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</si>
  <si>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</si>
  <si>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</si>
  <si>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</si>
  <si>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</si>
  <si>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</si>
  <si>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</si>
  <si>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</si>
  <si>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</si>
  <si>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</si>
  <si>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</si>
  <si>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</si>
  <si>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</si>
  <si>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</si>
  <si>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</si>
  <si>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</si>
  <si>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</si>
  <si>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</si>
  <si>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</si>
  <si>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</si>
  <si>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</si>
  <si>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</si>
  <si>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</si>
  <si>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</si>
  <si>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</si>
  <si>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</si>
  <si>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</si>
  <si>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</si>
  <si>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</si>
  <si>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</si>
  <si>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</si>
  <si>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</si>
  <si>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</si>
  <si>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</si>
  <si>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</si>
  <si>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</si>
  <si>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</si>
  <si>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</si>
  <si>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</si>
  <si>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</si>
  <si>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</si>
  <si>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</si>
  <si>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</si>
  <si>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</si>
  <si>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</si>
  <si>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</si>
  <si>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</si>
  <si>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</si>
  <si>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</si>
  <si>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</si>
  <si>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</si>
  <si>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</si>
  <si>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</si>
  <si>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</si>
  <si>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</si>
  <si>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</si>
  <si>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</si>
  <si>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</si>
  <si>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</si>
  <si>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</si>
  <si>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</si>
  <si>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</si>
  <si>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</si>
  <si>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</si>
  <si>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</si>
  <si>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</si>
  <si>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</si>
  <si>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</si>
  <si>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</si>
  <si>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</si>
  <si>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</si>
  <si>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</si>
  <si>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</si>
  <si>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</si>
  <si>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</si>
  <si>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</si>
  <si>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</si>
  <si>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</si>
  <si>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</si>
  <si>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</si>
  <si>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</si>
  <si>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</si>
  <si>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</si>
  <si>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</si>
  <si>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</si>
  <si>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</si>
  <si>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</si>
  <si>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</si>
  <si>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</si>
  <si>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</si>
  <si>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</si>
  <si>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</si>
  <si>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</si>
  <si>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</si>
  <si>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</si>
  <si>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</si>
  <si>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</si>
  <si>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</si>
  <si>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</si>
  <si>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</si>
  <si>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</si>
  <si>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</si>
  <si>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</si>
  <si>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</si>
  <si>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</si>
  <si>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</si>
  <si>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</si>
  <si>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</si>
  <si>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</si>
  <si>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</si>
  <si>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</si>
  <si>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</si>
  <si>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</si>
  <si>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</si>
  <si>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</si>
  <si>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</si>
  <si>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</si>
  <si>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</si>
  <si>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</si>
  <si>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</si>
  <si>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</si>
  <si>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</si>
  <si>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</si>
  <si>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</si>
  <si>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</si>
  <si>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</si>
  <si>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</si>
  <si>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</si>
  <si>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</si>
  <si>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</si>
  <si>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</si>
  <si>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</si>
  <si>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</si>
  <si>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</si>
  <si>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</si>
  <si>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</si>
  <si>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</si>
  <si>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</si>
  <si>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</si>
  <si>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</si>
  <si>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</si>
  <si>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</si>
  <si>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</si>
  <si>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</si>
  <si>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</si>
  <si>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</si>
  <si>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</si>
  <si>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</si>
  <si>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</si>
  <si>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</si>
  <si>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</si>
  <si>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</si>
  <si>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</si>
  <si>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</si>
  <si>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</si>
  <si>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</si>
  <si>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</si>
  <si>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</si>
  <si>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</si>
  <si>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</si>
  <si>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</si>
  <si>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</si>
  <si>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</si>
  <si>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</si>
  <si>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</si>
  <si>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</si>
  <si>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</si>
  <si>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</si>
  <si>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</si>
  <si>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</si>
  <si>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</si>
  <si>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</si>
  <si>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</si>
  <si>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</si>
  <si>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</si>
  <si>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</si>
  <si>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</si>
  <si>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</si>
  <si>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</si>
  <si>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</si>
  <si>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</si>
  <si>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</si>
  <si>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</si>
  <si>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</si>
  <si>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</si>
  <si>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</si>
  <si>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</si>
  <si>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</si>
  <si>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</si>
  <si>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</si>
  <si>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</si>
  <si>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</si>
  <si>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</si>
  <si>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</si>
  <si>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</si>
  <si>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</si>
  <si>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</si>
  <si>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</si>
  <si>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</si>
  <si>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</si>
  <si>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</si>
  <si>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</si>
  <si>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</si>
  <si>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</si>
  <si>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</si>
  <si>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</si>
  <si>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</si>
  <si>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</si>
  <si>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</si>
  <si>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</si>
  <si>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</si>
  <si>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</si>
  <si>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</si>
  <si>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</si>
  <si>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</si>
  <si>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</si>
  <si>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</si>
  <si>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</si>
  <si>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</si>
  <si>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</si>
  <si>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</si>
  <si>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</si>
  <si>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</si>
  <si>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</si>
  <si>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</si>
  <si>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</si>
  <si>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</si>
  <si>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</si>
  <si>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</si>
  <si>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</si>
  <si>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</si>
  <si>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</si>
  <si>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</si>
  <si>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</si>
  <si>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</si>
  <si>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</si>
  <si>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</si>
  <si>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</si>
  <si>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</si>
  <si>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</si>
  <si>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</si>
  <si>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</si>
  <si>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</si>
  <si>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</si>
  <si>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</si>
  <si>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</si>
  <si>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</si>
  <si>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</si>
  <si>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</si>
  <si>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</si>
  <si>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</si>
  <si>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</si>
  <si>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</si>
  <si>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</si>
  <si>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</si>
  <si>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</si>
  <si>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</si>
  <si>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</si>
  <si>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</si>
  <si>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</si>
  <si>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</si>
  <si>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</si>
  <si>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</si>
  <si>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</si>
  <si>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</si>
  <si>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</si>
  <si>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</si>
  <si>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</si>
  <si>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</si>
  <si>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</si>
  <si>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</si>
  <si>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</si>
  <si>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</si>
  <si>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</si>
  <si>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</si>
  <si>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</si>
  <si>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</si>
  <si>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</si>
  <si>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</si>
  <si>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</si>
  <si>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</si>
  <si>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</si>
  <si>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</si>
  <si>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</si>
  <si>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</si>
  <si>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</si>
  <si>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</si>
  <si>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</si>
  <si>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</si>
  <si>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</si>
  <si>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</si>
  <si>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</si>
  <si>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</si>
  <si>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</si>
  <si>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</si>
  <si>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</si>
  <si>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</si>
  <si>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</si>
  <si>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</si>
  <si>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</si>
  <si>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</si>
  <si>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</si>
  <si>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</si>
  <si>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</si>
  <si>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</si>
  <si>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</si>
  <si>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</si>
  <si>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</si>
  <si>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</si>
  <si>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</si>
  <si>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</si>
  <si>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</si>
  <si>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</si>
  <si>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</si>
  <si>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</si>
  <si>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</si>
  <si>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</si>
  <si>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</si>
  <si>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</si>
  <si>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</si>
  <si>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</si>
  <si>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</si>
  <si>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</si>
  <si>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</si>
  <si>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</si>
  <si>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</si>
  <si>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</si>
  <si>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</si>
  <si>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</si>
  <si>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</si>
  <si>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</si>
  <si>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</si>
  <si>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</si>
  <si>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</si>
  <si>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</si>
  <si>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</si>
  <si>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</si>
  <si>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</si>
  <si>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</si>
  <si>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</si>
  <si>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</si>
  <si>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</si>
  <si>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</si>
  <si>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</si>
  <si>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</si>
  <si>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</si>
  <si>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</si>
  <si>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</si>
  <si>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</si>
  <si>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</si>
  <si>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</si>
  <si>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</si>
  <si>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</si>
  <si>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</si>
  <si>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</si>
  <si>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</si>
  <si>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</si>
  <si>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</si>
  <si>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</si>
  <si>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</si>
  <si>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</si>
  <si>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</si>
  <si>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</si>
  <si>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</si>
  <si>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</si>
  <si>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</si>
  <si>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</si>
  <si>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</si>
  <si>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</si>
  <si>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</si>
  <si>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</si>
  <si>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</si>
  <si>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</si>
  <si>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</si>
  <si>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</si>
  <si>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</si>
  <si>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</si>
  <si>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</si>
  <si>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</si>
  <si>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</si>
  <si>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</si>
  <si>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</si>
  <si>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</si>
  <si>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</si>
  <si>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</si>
  <si>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</si>
  <si>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</si>
  <si>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</si>
  <si>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</si>
  <si>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</si>
  <si>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</si>
  <si>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</si>
  <si>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</si>
  <si>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</si>
  <si>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</si>
  <si>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</si>
  <si>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</si>
  <si>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</si>
  <si>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</si>
  <si>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</si>
  <si>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</si>
  <si>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</si>
  <si>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</si>
  <si>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</si>
  <si>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</si>
  <si>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</si>
  <si>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</si>
  <si>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</si>
  <si>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</si>
  <si>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</si>
  <si>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</si>
  <si>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</si>
  <si>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</si>
  <si>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</si>
  <si>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</si>
  <si>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</si>
  <si>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</si>
  <si>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</si>
  <si>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</si>
  <si>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</si>
  <si>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</si>
  <si>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</si>
  <si>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</si>
  <si>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</si>
  <si>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</si>
  <si>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</si>
  <si>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</si>
  <si>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</si>
  <si>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</si>
  <si>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</si>
  <si>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</si>
  <si>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</si>
  <si>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</si>
  <si>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</si>
  <si>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</si>
  <si>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</si>
  <si>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</si>
  <si>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</si>
  <si>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</si>
  <si>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</si>
  <si>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</si>
  <si>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</si>
  <si>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</si>
  <si>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</si>
  <si>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</si>
  <si>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</si>
  <si>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</si>
  <si>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</si>
  <si>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</si>
  <si>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</si>
  <si>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</si>
  <si>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</si>
  <si>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</si>
  <si>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</si>
  <si>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</si>
  <si>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</si>
  <si>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</si>
  <si>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</si>
  <si>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</si>
  <si>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</si>
  <si>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</si>
  <si>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</si>
  <si>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</si>
  <si>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</si>
  <si>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</si>
  <si>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</si>
  <si>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</si>
  <si>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</si>
  <si>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</si>
  <si>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</si>
  <si>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</si>
  <si>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</si>
  <si>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</si>
  <si>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</si>
  <si>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</si>
  <si>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</si>
  <si>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</si>
  <si>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</si>
  <si>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</si>
  <si>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</si>
  <si>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</si>
  <si>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</si>
  <si>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</si>
  <si>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</si>
  <si>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</si>
  <si>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</si>
  <si>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</si>
  <si>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</si>
  <si>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</si>
  <si>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</si>
  <si>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</si>
  <si>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</si>
  <si>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</si>
  <si>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</si>
  <si>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</si>
  <si>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</si>
  <si>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</si>
  <si>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</si>
  <si>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</si>
  <si>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</si>
  <si>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</si>
  <si>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</si>
  <si>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</si>
  <si>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</si>
  <si>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</si>
  <si>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</si>
  <si>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</si>
  <si>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</si>
  <si>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</si>
  <si>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</si>
  <si>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</si>
  <si>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</si>
  <si>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</si>
  <si>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</si>
  <si>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</si>
  <si>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</si>
  <si>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</si>
  <si>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</si>
  <si>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</si>
  <si>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</si>
  <si>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</si>
  <si>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</si>
  <si>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</si>
  <si>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</si>
  <si>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</si>
  <si>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</si>
  <si>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</si>
  <si>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</si>
  <si>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</si>
  <si>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</si>
  <si>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</si>
  <si>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</si>
  <si>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</si>
  <si>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</si>
  <si>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</si>
  <si>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</si>
  <si>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</si>
  <si>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</si>
  <si>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</si>
  <si>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</si>
  <si>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</si>
  <si>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</si>
  <si>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</si>
  <si>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</si>
  <si>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</si>
  <si>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</si>
  <si>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</si>
  <si>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</si>
  <si>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</si>
  <si>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</si>
  <si>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</si>
  <si>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</si>
  <si>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</si>
  <si>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</si>
  <si>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</si>
  <si>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</si>
  <si>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</si>
  <si>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</si>
  <si>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</si>
  <si>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</si>
  <si>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</si>
  <si>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</si>
  <si>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</si>
  <si>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</si>
  <si>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</si>
  <si>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</si>
  <si>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</si>
  <si>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</si>
  <si>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</si>
  <si>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</si>
  <si>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</si>
  <si>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</si>
  <si>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</si>
  <si>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</si>
  <si>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</si>
  <si>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</si>
  <si>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</si>
  <si>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</si>
  <si>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</si>
  <si>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</si>
  <si>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</si>
  <si>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</si>
  <si>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</si>
  <si>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</si>
  <si>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</si>
  <si>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</si>
  <si>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</si>
  <si>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</si>
  <si>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</si>
  <si>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</si>
  <si>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</si>
  <si>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</si>
  <si>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</si>
  <si>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</si>
  <si>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</si>
  <si>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</si>
  <si>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</si>
  <si>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</si>
  <si>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</si>
  <si>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</si>
  <si>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</si>
  <si>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</si>
  <si>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</si>
  <si>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</si>
  <si>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</si>
  <si>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</si>
  <si>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</si>
  <si>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</si>
  <si>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</si>
  <si>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</si>
  <si>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</si>
  <si>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</si>
  <si>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</si>
  <si>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</si>
  <si>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</si>
  <si>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</si>
  <si>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</si>
  <si>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</si>
  <si>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</si>
  <si>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</si>
  <si>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</si>
  <si>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</si>
  <si>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</si>
  <si>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</si>
  <si>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</si>
  <si>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</si>
  <si>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</si>
  <si>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</si>
  <si>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</si>
  <si>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</si>
  <si>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</si>
  <si>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</si>
  <si>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</si>
  <si>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</si>
  <si>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</si>
  <si>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</si>
  <si>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</si>
  <si>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</si>
  <si>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</si>
  <si>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</si>
  <si>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</si>
  <si>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</si>
  <si>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</si>
  <si>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</si>
  <si>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</si>
  <si>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</si>
  <si>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</si>
  <si>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</si>
  <si>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</si>
  <si>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</si>
  <si>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</si>
  <si>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</si>
  <si>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</si>
  <si>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</si>
  <si>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</si>
  <si>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</si>
  <si>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</si>
  <si>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</si>
  <si>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</si>
  <si>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</si>
  <si>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</si>
  <si>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</si>
  <si>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</si>
  <si>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</si>
  <si>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</si>
  <si>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</si>
  <si>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</si>
  <si>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</si>
  <si>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</si>
  <si>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</si>
  <si>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</si>
  <si>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</si>
  <si>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</si>
  <si>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</si>
  <si>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</si>
  <si>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</si>
  <si>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</si>
  <si>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</si>
  <si>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</si>
  <si>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</si>
  <si>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</si>
  <si>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</si>
  <si>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</si>
  <si>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</si>
  <si>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</si>
  <si>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</si>
  <si>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</si>
  <si>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</si>
  <si>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</si>
  <si>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</si>
  <si>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</si>
  <si>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</si>
  <si>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</si>
  <si>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</si>
  <si>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</si>
  <si>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</si>
  <si>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</si>
  <si>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</si>
  <si>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</si>
  <si>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</si>
  <si>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</si>
  <si>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</si>
  <si>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</si>
  <si>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</si>
  <si>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</si>
  <si>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</si>
  <si>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</si>
  <si>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</si>
  <si>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</si>
  <si>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</si>
  <si>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</si>
  <si>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</si>
  <si>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</si>
  <si>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</si>
  <si>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</si>
  <si>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</si>
  <si>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</si>
  <si>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</si>
  <si>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</si>
  <si>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</si>
  <si>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</si>
  <si>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</si>
  <si>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</si>
  <si>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</si>
  <si>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</si>
  <si>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</si>
  <si>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</si>
  <si>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</si>
  <si>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</si>
  <si>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</si>
  <si>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</si>
  <si>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</si>
  <si>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</si>
  <si>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</si>
  <si>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</si>
  <si>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</si>
  <si>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</si>
  <si>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</si>
  <si>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</si>
  <si>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</si>
  <si>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</si>
  <si>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</si>
  <si>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</si>
  <si>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</si>
  <si>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</si>
  <si>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</si>
  <si>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</si>
  <si>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</si>
  <si>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</si>
  <si>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</si>
  <si>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</si>
  <si>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</si>
  <si>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</si>
  <si>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</si>
  <si>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</si>
  <si>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</si>
  <si>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</si>
  <si>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</si>
  <si>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</si>
  <si>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</si>
  <si>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</si>
  <si>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</si>
  <si>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</si>
  <si>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</si>
  <si>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</si>
  <si>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</si>
  <si>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</si>
  <si>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</si>
  <si>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</si>
  <si>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</si>
  <si>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</si>
  <si>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</si>
  <si>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</si>
  <si>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</si>
  <si>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</si>
  <si>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</si>
  <si>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</si>
  <si>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</si>
  <si>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</si>
  <si>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</si>
  <si>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</si>
  <si>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</si>
  <si>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</si>
  <si>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</si>
  <si>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</si>
  <si>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</si>
  <si>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</si>
  <si>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</si>
  <si>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</si>
  <si>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</si>
  <si>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</si>
  <si>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</si>
  <si>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</si>
  <si>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</si>
  <si>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</si>
  <si>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</si>
  <si>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</si>
  <si>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</si>
  <si>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</si>
  <si>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</si>
  <si>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</si>
  <si>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</si>
  <si>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</si>
  <si>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</si>
  <si>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</si>
  <si>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</si>
  <si>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</si>
  <si>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</si>
  <si>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</si>
  <si>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</si>
  <si>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</si>
  <si>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</si>
  <si>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</si>
  <si>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</si>
  <si>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</si>
  <si>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</si>
  <si>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</si>
  <si>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</si>
  <si>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</si>
  <si>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</si>
  <si>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</si>
  <si>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</si>
  <si>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</si>
  <si>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</si>
  <si>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</si>
  <si>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</si>
  <si>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</si>
  <si>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</si>
  <si>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</si>
  <si>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</si>
  <si>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</si>
  <si>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</si>
  <si>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</si>
  <si>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</si>
  <si>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</si>
  <si>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</si>
  <si>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</si>
  <si>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</si>
  <si>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</si>
  <si>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</si>
  <si>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</si>
  <si>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</si>
  <si>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</si>
  <si>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</si>
  <si>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</si>
  <si>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</si>
  <si>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</si>
  <si>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</si>
  <si>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</si>
  <si>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</si>
  <si>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</si>
  <si>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</si>
  <si>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</si>
  <si>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</si>
  <si>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</si>
  <si>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</si>
  <si>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</si>
  <si>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</si>
  <si>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</si>
  <si>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</si>
  <si>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</si>
  <si>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</si>
  <si>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</si>
  <si>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</si>
  <si>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</si>
  <si>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</si>
  <si>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</si>
  <si>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</si>
  <si>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</si>
  <si>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</si>
  <si>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</si>
  <si>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</si>
  <si>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</si>
  <si>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</si>
  <si>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</si>
  <si>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</si>
  <si>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</si>
  <si>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</si>
  <si>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</si>
  <si>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</si>
  <si>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</si>
  <si>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</si>
  <si>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</si>
  <si>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</si>
  <si>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</si>
  <si>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</si>
  <si>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</si>
  <si>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</si>
  <si>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</si>
  <si>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</si>
  <si>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</si>
  <si>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</si>
  <si>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</si>
  <si>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</si>
  <si>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</si>
  <si>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</si>
  <si>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</si>
  <si>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</si>
  <si>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</si>
  <si>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</si>
  <si>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</si>
  <si>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</si>
  <si>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</si>
  <si>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</si>
  <si>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</si>
  <si>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</si>
  <si>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</si>
  <si>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</si>
  <si>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</si>
  <si>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</si>
  <si>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</si>
  <si>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</si>
  <si>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</si>
  <si>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</si>
  <si>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</si>
  <si>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</si>
  <si>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</si>
  <si>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</si>
  <si>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</si>
  <si>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</si>
  <si>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</si>
  <si>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</si>
  <si>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</si>
  <si>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</si>
  <si>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</si>
  <si>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</si>
  <si>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</si>
  <si>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</si>
  <si>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</si>
  <si>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</si>
  <si>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</si>
  <si>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</si>
  <si>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</si>
  <si>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</si>
  <si>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</si>
  <si>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</si>
  <si>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</si>
  <si>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</si>
  <si>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</si>
  <si>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</si>
  <si>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</si>
  <si>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</si>
  <si>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</si>
  <si>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</si>
  <si>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</si>
  <si>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</si>
  <si>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</si>
  <si>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</si>
  <si>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</si>
  <si>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</si>
  <si>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</si>
  <si>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</si>
  <si>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</si>
  <si>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</si>
  <si>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</si>
  <si>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</si>
  <si>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</si>
  <si>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</si>
  <si>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</si>
  <si>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</si>
  <si>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</si>
  <si>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</si>
  <si>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</si>
  <si>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</si>
  <si>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</si>
  <si>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</si>
  <si>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</si>
  <si>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</si>
  <si>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</si>
  <si>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</si>
  <si>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</si>
  <si>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</si>
  <si>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</si>
  <si>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</si>
  <si>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</si>
  <si>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</si>
  <si>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</si>
  <si>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</si>
  <si>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</si>
  <si>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</si>
  <si>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</si>
  <si>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</si>
  <si>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</si>
  <si>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</si>
  <si>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</si>
  <si>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</si>
  <si>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</si>
  <si>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</si>
  <si>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</si>
  <si>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</si>
  <si>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</si>
  <si>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</si>
  <si>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</si>
  <si>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</si>
  <si>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</si>
  <si>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</si>
  <si>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</si>
  <si>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</si>
  <si>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</si>
  <si>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</si>
  <si>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</si>
  <si>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</si>
  <si>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</si>
  <si>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</si>
  <si>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</si>
  <si>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</si>
  <si>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</si>
  <si>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</si>
  <si>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</si>
  <si>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</si>
  <si>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</si>
  <si>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</si>
  <si>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</si>
  <si>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</si>
  <si>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</si>
  <si>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</si>
  <si>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</si>
  <si>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</si>
  <si>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</si>
  <si>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</si>
  <si>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</si>
  <si>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</si>
  <si>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</si>
  <si>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</si>
  <si>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</si>
  <si>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</si>
  <si>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</si>
  <si>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</si>
  <si>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</si>
  <si>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</si>
  <si>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</si>
  <si>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</si>
  <si>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</si>
  <si>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</si>
  <si>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</si>
  <si>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</si>
  <si>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</si>
  <si>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</si>
  <si>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</si>
  <si>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</si>
  <si>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</si>
  <si>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</si>
  <si>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</si>
  <si>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</si>
  <si>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</si>
  <si>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</si>
  <si>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</si>
  <si>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</si>
  <si>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</si>
  <si>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</si>
  <si>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</si>
  <si>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</si>
  <si>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</si>
  <si>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</si>
  <si>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</si>
  <si>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</si>
  <si>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</si>
  <si>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</si>
  <si>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</si>
  <si>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</si>
  <si>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</si>
  <si>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</si>
  <si>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</si>
  <si>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</si>
  <si>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</si>
  <si>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</si>
  <si>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</si>
  <si>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</si>
  <si>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</si>
  <si>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</si>
  <si>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</si>
  <si>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</si>
  <si>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</si>
  <si>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</si>
  <si>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</si>
  <si>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</si>
  <si>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</si>
  <si>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</si>
  <si>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</si>
  <si>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</si>
  <si>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</si>
  <si>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</si>
  <si>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</si>
  <si>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</si>
  <si>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</si>
  <si>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</si>
  <si>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</si>
  <si>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</si>
  <si>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</si>
  <si>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</si>
  <si>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</si>
  <si>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</si>
  <si>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</si>
  <si>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</si>
  <si>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</si>
  <si>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</si>
  <si>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</si>
  <si>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</si>
  <si>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</si>
  <si>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</si>
  <si>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</si>
  <si>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</si>
  <si>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</si>
  <si>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</si>
  <si>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</si>
  <si>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</si>
  <si>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</si>
  <si>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</si>
  <si>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</si>
  <si>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</si>
  <si>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</si>
  <si>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</si>
  <si>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</si>
  <si>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</si>
  <si>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</si>
  <si>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</si>
  <si>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</si>
  <si>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</si>
  <si>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</si>
  <si>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</si>
  <si>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</si>
  <si>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</si>
  <si>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</si>
  <si>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</si>
  <si>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</si>
  <si>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</si>
  <si>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</si>
  <si>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</si>
  <si>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</si>
  <si>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</si>
  <si>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</si>
  <si>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</si>
  <si>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</si>
  <si>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</si>
  <si>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</si>
  <si>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</si>
  <si>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</si>
  <si>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</si>
  <si>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</si>
  <si>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</si>
  <si>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</si>
  <si>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</si>
  <si>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</si>
  <si>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</si>
  <si>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</si>
  <si>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</si>
  <si>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</si>
  <si>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</si>
  <si>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</si>
  <si>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</si>
  <si>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</si>
  <si>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</si>
  <si>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</si>
  <si>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</si>
  <si>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</si>
  <si>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</si>
  <si>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</si>
  <si>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</si>
  <si>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</si>
  <si>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</si>
  <si>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</si>
  <si>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</si>
  <si>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</si>
  <si>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</si>
  <si>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</si>
  <si>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</si>
  <si>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</si>
  <si>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</si>
  <si>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</si>
  <si>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</si>
  <si>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</si>
  <si>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</si>
  <si>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</si>
  <si>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</si>
  <si>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</si>
  <si>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</si>
  <si>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</si>
  <si>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</si>
  <si>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</si>
  <si>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</si>
  <si>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</si>
  <si>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</si>
  <si>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</si>
  <si>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</si>
  <si>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</si>
  <si>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</si>
  <si>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</si>
  <si>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</si>
  <si>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</si>
  <si>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</si>
  <si>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</si>
  <si>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</si>
  <si>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</si>
  <si>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</si>
  <si>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</si>
  <si>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</si>
  <si>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</si>
  <si>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</si>
  <si>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</si>
  <si>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</si>
  <si>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</si>
  <si>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</si>
  <si>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</si>
  <si>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</si>
  <si>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</si>
  <si>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</si>
  <si>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</si>
  <si>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</si>
  <si>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</si>
  <si>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</si>
  <si>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</si>
  <si>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</si>
  <si>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</si>
  <si>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</si>
  <si>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</si>
  <si>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</si>
  <si>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</si>
  <si>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</si>
  <si>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</si>
  <si>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</si>
  <si>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</si>
  <si>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</si>
  <si>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</si>
  <si>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</si>
  <si>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</si>
  <si>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</si>
  <si>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</si>
  <si>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</si>
  <si>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</si>
  <si>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</si>
  <si>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</si>
  <si>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</si>
  <si>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</si>
  <si>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</si>
  <si>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</si>
  <si>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</si>
  <si>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</si>
  <si>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</si>
  <si>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</si>
  <si>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</si>
  <si>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</si>
  <si>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</si>
  <si>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</si>
  <si>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</si>
  <si>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</si>
  <si>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</si>
  <si>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</si>
  <si>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</si>
  <si>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</si>
  <si>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</si>
  <si>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</si>
  <si>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</si>
  <si>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</si>
  <si>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</si>
  <si>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</si>
  <si>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</si>
  <si>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</si>
  <si>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</si>
  <si>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</si>
  <si>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</si>
  <si>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</si>
  <si>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</si>
  <si>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</si>
  <si>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</si>
  <si>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</si>
  <si>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</si>
  <si>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</si>
  <si>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</si>
  <si>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</si>
  <si>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</si>
  <si>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</si>
  <si>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</si>
  <si>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</si>
  <si>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</si>
  <si>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</si>
  <si>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</si>
  <si>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</si>
  <si>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</si>
  <si>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</si>
  <si>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</si>
  <si>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</si>
  <si>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</si>
  <si>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</si>
  <si>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</si>
  <si>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</si>
  <si>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</si>
  <si>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</si>
  <si>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</si>
  <si>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</si>
  <si>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</si>
  <si>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</si>
  <si>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</si>
  <si>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</si>
  <si>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</si>
  <si>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</si>
  <si>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</si>
  <si>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</si>
  <si>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</si>
  <si>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</si>
  <si>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</si>
  <si>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</si>
  <si>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</si>
  <si>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</si>
  <si>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</si>
  <si>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</si>
  <si>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</si>
  <si>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</si>
  <si>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</si>
  <si>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</si>
  <si>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</si>
  <si>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</si>
  <si>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</si>
  <si>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</si>
  <si>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</si>
  <si>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</si>
  <si>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</si>
  <si>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</si>
  <si>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</si>
  <si>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</si>
  <si>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</si>
  <si>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</si>
  <si>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</si>
  <si>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</si>
  <si>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</si>
  <si>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</si>
  <si>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</si>
  <si>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</si>
  <si>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</si>
  <si>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</si>
  <si>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</si>
  <si>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</si>
  <si>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</si>
  <si>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</si>
  <si>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</si>
  <si>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</si>
  <si>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</si>
  <si>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</si>
  <si>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</si>
  <si>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</si>
  <si>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</si>
  <si>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</si>
  <si>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</si>
  <si>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</si>
  <si>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</si>
  <si>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</si>
  <si>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</si>
  <si>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</si>
  <si>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</si>
  <si>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</si>
  <si>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</si>
  <si>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</si>
  <si>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</si>
  <si>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</si>
  <si>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</si>
  <si>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</si>
  <si>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</si>
  <si>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</si>
  <si>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</si>
  <si>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</si>
  <si>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</si>
  <si>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</si>
  <si>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</si>
  <si>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</si>
  <si>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</si>
  <si>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</si>
  <si>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</si>
  <si>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</si>
  <si>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</si>
  <si>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</si>
  <si>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</si>
  <si>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</si>
  <si>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</si>
  <si>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</si>
  <si>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</si>
  <si>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</si>
  <si>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</si>
  <si>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</si>
  <si>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</si>
  <si>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</si>
  <si>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</si>
  <si>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</si>
  <si>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</si>
  <si>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</si>
  <si>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</si>
  <si>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</si>
  <si>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</si>
  <si>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</si>
  <si>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</si>
  <si>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</si>
  <si>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</si>
  <si>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</si>
  <si>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</si>
  <si>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</si>
  <si>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</si>
  <si>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</si>
  <si>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</si>
  <si>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</si>
  <si>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</si>
  <si>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</si>
  <si>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</si>
  <si>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</si>
  <si>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</si>
  <si>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</si>
  <si>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</si>
  <si>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</si>
  <si>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</si>
  <si>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</si>
  <si>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</si>
  <si>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</si>
  <si>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</si>
  <si>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</si>
  <si>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</si>
  <si>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</si>
  <si>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</si>
  <si>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</si>
  <si>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</si>
  <si>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</si>
  <si>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</si>
  <si>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</si>
  <si>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</si>
  <si>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</si>
  <si>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</si>
  <si>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</si>
  <si>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</si>
  <si>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</si>
  <si>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</si>
  <si>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</si>
  <si>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</si>
  <si>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</si>
  <si>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</si>
  <si>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</si>
  <si>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</si>
  <si>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</si>
  <si>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</si>
  <si>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</si>
  <si>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</si>
  <si>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</si>
  <si>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</si>
  <si>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</si>
  <si>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</si>
  <si>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</si>
  <si>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</si>
  <si>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</si>
  <si>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</si>
  <si>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</si>
  <si>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</si>
  <si>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</si>
  <si>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</si>
  <si>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</si>
  <si>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</si>
  <si>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</si>
  <si>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</si>
  <si>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</si>
  <si>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</si>
  <si>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</si>
  <si>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</si>
  <si>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</si>
  <si>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</si>
  <si>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</si>
  <si>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</si>
  <si>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</si>
  <si>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</si>
  <si>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</si>
  <si>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</si>
  <si>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</si>
  <si>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</si>
  <si>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</si>
  <si>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</si>
  <si>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</si>
  <si>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</si>
  <si>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</si>
  <si>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</si>
  <si>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</si>
  <si>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</si>
  <si>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</si>
  <si>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</si>
  <si>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</si>
  <si>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</si>
  <si>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</si>
  <si>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</si>
  <si>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</si>
  <si>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</si>
  <si>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</si>
  <si>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</si>
  <si>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</si>
  <si>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</si>
  <si>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</si>
  <si>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</si>
  <si>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</si>
  <si>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</si>
  <si>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</si>
  <si>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</si>
  <si>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</si>
  <si>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</si>
  <si>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</si>
  <si>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</si>
  <si>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</si>
  <si>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</si>
  <si>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</si>
  <si>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</si>
  <si>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</si>
  <si>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</si>
  <si>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</si>
  <si>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</si>
  <si>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</si>
  <si>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</si>
  <si>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</si>
  <si>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</si>
  <si>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</si>
  <si>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</si>
  <si>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</si>
  <si>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</si>
  <si>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</si>
  <si>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</si>
  <si>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</si>
  <si>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</si>
  <si>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</si>
  <si>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</si>
  <si>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</si>
  <si>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</si>
  <si>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</si>
  <si>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</si>
  <si>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</si>
  <si>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</si>
  <si>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</si>
  <si>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</si>
  <si>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</si>
  <si>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</si>
  <si>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</si>
  <si>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</si>
  <si>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</si>
  <si>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</si>
  <si>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</si>
  <si>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</si>
  <si>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</si>
  <si>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</si>
  <si>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</si>
  <si>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</si>
  <si>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</si>
  <si>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</si>
  <si>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</si>
  <si>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</si>
  <si>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</si>
  <si>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</si>
  <si>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</si>
  <si>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</si>
  <si>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</si>
  <si>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</si>
  <si>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</si>
  <si>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</si>
  <si>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</si>
  <si>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</si>
  <si>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</si>
  <si>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</si>
  <si>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</si>
  <si>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</si>
  <si>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</si>
  <si>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</si>
  <si>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</si>
  <si>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</si>
  <si>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</si>
  <si>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</si>
  <si>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</si>
  <si>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</si>
  <si>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</si>
  <si>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</si>
  <si>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</si>
  <si>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</si>
  <si>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</si>
  <si>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</si>
  <si>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</si>
  <si>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</si>
  <si>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</si>
  <si>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</si>
  <si>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</si>
  <si>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</si>
  <si>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</si>
  <si>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</si>
  <si>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</si>
  <si>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</si>
  <si>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</si>
  <si>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</si>
  <si>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</si>
  <si>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</si>
  <si>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</si>
  <si>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</si>
  <si>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</si>
  <si>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</si>
  <si>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</si>
  <si>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</si>
  <si>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</si>
  <si>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</si>
  <si>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</si>
  <si>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</si>
  <si>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</si>
  <si>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</si>
  <si>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</si>
  <si>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</si>
  <si>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</si>
  <si>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</si>
  <si>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</si>
  <si>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</si>
  <si>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</si>
  <si>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</si>
  <si>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</si>
  <si>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</si>
  <si>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</si>
  <si>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</si>
  <si>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</si>
  <si>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</si>
  <si>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</si>
  <si>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</si>
  <si>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</si>
  <si>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</si>
  <si>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</si>
  <si>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</si>
  <si>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</si>
  <si>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</si>
  <si>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</si>
  <si>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</si>
  <si>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</si>
  <si>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</si>
  <si>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</si>
  <si>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</si>
  <si>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</si>
  <si>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</si>
  <si>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</si>
  <si>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</si>
  <si>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</si>
  <si>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</si>
  <si>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</si>
  <si>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</si>
  <si>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</si>
  <si>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</si>
  <si>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</si>
  <si>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</si>
  <si>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</si>
  <si>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</si>
  <si>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</si>
  <si>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</si>
  <si>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</si>
  <si>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</si>
  <si>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</si>
  <si>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</si>
  <si>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</si>
  <si>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</si>
  <si>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</si>
  <si>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</si>
  <si>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</si>
  <si>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</si>
  <si>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</si>
  <si>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</si>
  <si>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</si>
  <si>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</si>
  <si>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</si>
  <si>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</si>
  <si>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</si>
  <si>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</si>
  <si>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</si>
  <si>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</si>
  <si>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</si>
  <si>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</si>
  <si>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</si>
  <si>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</si>
  <si>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</si>
  <si>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</si>
  <si>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</si>
  <si>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</si>
  <si>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</si>
  <si>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</si>
  <si>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</si>
  <si>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</si>
  <si>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</si>
  <si>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</si>
  <si>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</si>
  <si>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</si>
  <si>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</si>
  <si>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</si>
  <si>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</si>
  <si>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</si>
  <si>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</si>
  <si>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</si>
  <si>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</si>
  <si>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</si>
  <si>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</si>
  <si>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</si>
  <si>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</si>
  <si>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</si>
  <si>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</si>
  <si>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</si>
  <si>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</si>
  <si>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</si>
  <si>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</si>
  <si>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</si>
  <si>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</si>
  <si>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</si>
  <si>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</si>
  <si>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</si>
  <si>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</si>
  <si>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</si>
  <si>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</si>
  <si>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</si>
  <si>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</si>
  <si>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</si>
  <si>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</si>
  <si>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</si>
  <si>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</si>
  <si>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</si>
  <si>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</si>
  <si>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</si>
  <si>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</si>
  <si>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</si>
  <si>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</si>
  <si>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</si>
  <si>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</si>
  <si>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</si>
  <si>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</si>
  <si>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</si>
  <si>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</si>
  <si>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</si>
  <si>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</si>
  <si>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</si>
  <si>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</si>
  <si>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</si>
  <si>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</si>
  <si>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</si>
  <si>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</si>
  <si>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</si>
  <si>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</si>
  <si>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</si>
  <si>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</si>
  <si>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</si>
  <si>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</si>
  <si>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</si>
  <si>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</si>
  <si>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</si>
  <si>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</si>
  <si>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</si>
  <si>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</si>
  <si>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</si>
  <si>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</si>
  <si>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</si>
  <si>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</si>
  <si>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</si>
  <si>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</si>
  <si>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</si>
  <si>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</si>
  <si>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</si>
  <si>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</si>
  <si>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</si>
  <si>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</si>
  <si>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</si>
  <si>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</si>
  <si>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</si>
  <si>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</si>
  <si>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</si>
  <si>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</si>
  <si>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</si>
  <si>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</si>
  <si>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</si>
  <si>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</si>
  <si>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</si>
  <si>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</si>
  <si>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</si>
  <si>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</si>
  <si>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</si>
  <si>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</si>
  <si>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</si>
  <si>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</si>
  <si>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</si>
  <si>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</si>
  <si>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</si>
  <si>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</si>
  <si>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</si>
  <si>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</si>
  <si>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</si>
  <si>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</si>
  <si>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</si>
  <si>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</si>
  <si>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</si>
  <si>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</si>
  <si>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</si>
  <si>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</si>
  <si>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</si>
  <si>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</si>
  <si>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</si>
  <si>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</si>
  <si>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</si>
  <si>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</si>
  <si>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</si>
  <si>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</si>
  <si>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</si>
  <si>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</si>
  <si>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</si>
  <si>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</si>
  <si>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</si>
  <si>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</si>
  <si>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</si>
  <si>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</si>
  <si>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</si>
  <si>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</si>
  <si>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</si>
  <si>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</si>
  <si>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</si>
  <si>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</si>
  <si>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</si>
  <si>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</si>
  <si>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</si>
  <si>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</si>
  <si>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</si>
  <si>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</si>
  <si>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</si>
  <si>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</si>
  <si>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</si>
  <si>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</si>
  <si>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</si>
  <si>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</si>
  <si>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</si>
  <si>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</si>
  <si>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</si>
  <si>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</si>
  <si>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</si>
  <si>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</si>
  <si>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</si>
  <si>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</si>
  <si>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</si>
  <si>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</si>
  <si>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</si>
  <si>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</si>
  <si>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</si>
  <si>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</si>
  <si>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</si>
  <si>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</si>
  <si>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</si>
  <si>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</si>
  <si>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</si>
  <si>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</si>
  <si>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</si>
  <si>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</si>
  <si>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</si>
  <si>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</si>
  <si>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</si>
  <si>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</si>
  <si>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</si>
  <si>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</si>
  <si>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</si>
  <si>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</si>
  <si>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</si>
  <si>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</si>
  <si>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</si>
  <si>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</si>
  <si>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</si>
  <si>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</si>
  <si>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</si>
  <si>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</si>
  <si>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</si>
  <si>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</si>
  <si>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</si>
  <si>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</si>
  <si>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</si>
  <si>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</si>
  <si>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</si>
  <si>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</si>
  <si>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</si>
  <si>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</si>
  <si>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</si>
  <si>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</si>
  <si>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</si>
  <si>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</si>
  <si>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</si>
  <si>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</si>
  <si>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</si>
  <si>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</si>
  <si>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</si>
  <si>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</si>
  <si>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</si>
  <si>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</si>
  <si>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</si>
  <si>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</si>
  <si>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</si>
  <si>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</si>
  <si>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</si>
  <si>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</si>
  <si>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</si>
  <si>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</si>
  <si>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</si>
  <si>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</si>
  <si>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</si>
  <si>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</si>
  <si>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</si>
  <si>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</si>
  <si>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</si>
  <si>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</si>
  <si>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</si>
  <si>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</si>
  <si>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</si>
  <si>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</si>
  <si>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</si>
  <si>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</si>
  <si>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</si>
  <si>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</si>
  <si>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</si>
  <si>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</si>
  <si>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</si>
  <si>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</si>
  <si>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</si>
  <si>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</si>
  <si>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</si>
  <si>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</si>
  <si>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</si>
  <si>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</si>
  <si>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</si>
  <si>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</si>
  <si>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</si>
  <si>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</si>
  <si>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</si>
  <si>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</si>
  <si>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</si>
  <si>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</si>
  <si>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</si>
  <si>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</si>
  <si>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</si>
  <si>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</si>
  <si>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</si>
  <si>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</si>
  <si>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</si>
  <si>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</si>
  <si>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</si>
  <si>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</si>
  <si>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</si>
  <si>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</si>
  <si>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</si>
  <si>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</si>
  <si>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</si>
  <si>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</si>
  <si>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</si>
  <si>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</si>
  <si>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</si>
  <si>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</si>
  <si>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</si>
  <si>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</si>
  <si>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</si>
  <si>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</si>
  <si>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</si>
  <si>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</si>
  <si>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</si>
  <si>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</si>
  <si>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</si>
  <si>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</si>
  <si>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</si>
  <si>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</si>
  <si>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</si>
  <si>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</si>
  <si>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</si>
  <si>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</si>
  <si>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</si>
  <si>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</si>
  <si>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</si>
  <si>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</si>
  <si>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</si>
  <si>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</si>
  <si>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</si>
  <si>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</si>
  <si>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</si>
  <si>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</si>
  <si>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</si>
  <si>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</si>
  <si>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</si>
  <si>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</si>
  <si>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</si>
  <si>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</si>
  <si>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</si>
  <si>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</si>
  <si>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</si>
  <si>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</si>
  <si>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</si>
  <si>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</si>
  <si>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</si>
  <si>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</si>
  <si>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</si>
  <si>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</si>
  <si>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</si>
  <si>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</si>
  <si>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</si>
  <si>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</si>
  <si>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</si>
  <si>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</si>
  <si>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</si>
  <si>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</si>
  <si>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</si>
  <si>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</si>
  <si>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</si>
  <si>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</si>
  <si>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</si>
  <si>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</si>
  <si>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</si>
  <si>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</si>
  <si>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</si>
  <si>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</si>
  <si>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</si>
  <si>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</si>
  <si>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</si>
  <si>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</si>
  <si>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</si>
  <si>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</si>
  <si>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</si>
  <si>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</si>
  <si>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</si>
  <si>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</si>
  <si>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</si>
  <si>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</si>
  <si>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</si>
  <si>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</si>
  <si>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</si>
  <si>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</si>
  <si>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</si>
  <si>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</si>
  <si>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</si>
  <si>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</si>
  <si>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</si>
  <si>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</si>
  <si>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</si>
  <si>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</si>
  <si>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</si>
  <si>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</si>
  <si>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</si>
  <si>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</si>
  <si>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</si>
  <si>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</si>
  <si>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</si>
  <si>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</si>
  <si>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</si>
  <si>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</si>
  <si>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</si>
  <si>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</si>
  <si>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</si>
  <si>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</si>
  <si>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</si>
  <si>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</si>
  <si>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</si>
  <si>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</si>
  <si>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</si>
  <si>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</si>
  <si>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</si>
  <si>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</si>
  <si>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</si>
  <si>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</si>
  <si>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</si>
  <si>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</si>
  <si>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</si>
  <si>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</si>
  <si>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</si>
  <si>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</si>
  <si>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</si>
  <si>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</si>
  <si>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</si>
  <si>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</si>
  <si>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</si>
  <si>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</si>
  <si>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</si>
  <si>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</si>
  <si>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</si>
  <si>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</si>
  <si>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</si>
  <si>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</si>
  <si>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</si>
  <si>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</si>
  <si>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</si>
  <si>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</si>
  <si>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</si>
  <si>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</si>
  <si>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</si>
  <si>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</si>
  <si>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</si>
  <si>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</si>
  <si>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</si>
  <si>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</si>
  <si>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</si>
  <si>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</si>
  <si>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</si>
  <si>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</si>
  <si>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</si>
  <si>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</si>
  <si>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</si>
  <si>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</si>
  <si>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</si>
  <si>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</si>
  <si>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</si>
  <si>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</si>
  <si>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</si>
  <si>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</si>
  <si>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</si>
  <si>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</si>
  <si>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</si>
  <si>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</si>
  <si>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</si>
  <si>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</si>
  <si>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</si>
  <si>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</si>
  <si>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</si>
  <si>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</si>
  <si>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</si>
  <si>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</si>
  <si>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</si>
  <si>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</si>
  <si>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</si>
  <si>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</si>
  <si>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</si>
  <si>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</si>
  <si>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</si>
  <si>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</si>
  <si>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</si>
  <si>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</si>
  <si>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</si>
  <si>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</si>
  <si>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</si>
  <si>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</si>
  <si>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</si>
  <si>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</si>
  <si>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</si>
  <si>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</si>
  <si>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</si>
  <si>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</si>
  <si>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</si>
  <si>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</si>
  <si>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</si>
  <si>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</si>
  <si>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</si>
  <si>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</si>
  <si>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</si>
  <si>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</si>
  <si>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</si>
  <si>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</si>
  <si>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</si>
  <si>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</si>
  <si>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</si>
  <si>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</si>
  <si>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</si>
  <si>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</si>
  <si>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</si>
  <si>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</si>
  <si>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</si>
  <si>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</si>
  <si>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</si>
  <si>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</si>
  <si>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</si>
  <si>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</si>
  <si>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</si>
  <si>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</si>
  <si>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</si>
  <si>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</si>
  <si>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</si>
  <si>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</si>
  <si>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</si>
  <si>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</si>
  <si>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</si>
  <si>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</si>
  <si>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</si>
  <si>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</si>
  <si>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</si>
  <si>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</si>
  <si>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</si>
  <si>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</si>
  <si>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</si>
  <si>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</si>
  <si>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</si>
  <si>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</si>
  <si>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</si>
  <si>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</si>
  <si>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</si>
  <si>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</si>
  <si>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</si>
  <si>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</si>
  <si>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</si>
  <si>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</si>
  <si>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</si>
  <si>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</si>
  <si>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</si>
  <si>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</si>
  <si>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</si>
  <si>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</si>
  <si>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</si>
  <si>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</si>
  <si>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</si>
  <si>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</si>
  <si>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</si>
  <si>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</si>
  <si>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</si>
  <si>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</si>
  <si>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</si>
  <si>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</si>
  <si>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</si>
  <si>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</si>
  <si>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</si>
  <si>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</si>
  <si>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</si>
  <si>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</si>
  <si>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</si>
  <si>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</si>
  <si>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</si>
  <si>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</si>
  <si>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</si>
  <si>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</si>
  <si>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</si>
  <si>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</si>
  <si>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</si>
  <si>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</si>
  <si>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</si>
  <si>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</si>
  <si>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</si>
  <si>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</si>
  <si>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</si>
  <si>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</si>
  <si>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</si>
  <si>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</si>
  <si>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</si>
  <si>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</si>
  <si>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</si>
  <si>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</si>
  <si>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</si>
  <si>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</si>
  <si>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</si>
  <si>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</si>
  <si>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</si>
  <si>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</si>
  <si>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</si>
  <si>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</si>
  <si>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</si>
  <si>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</si>
  <si>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</si>
  <si>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</si>
  <si>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</si>
  <si>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</si>
  <si>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</si>
  <si>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</si>
  <si>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</si>
  <si>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</si>
  <si>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</si>
  <si>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</si>
  <si>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</si>
  <si>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</si>
  <si>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</si>
  <si>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</si>
  <si>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</si>
  <si>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</si>
  <si>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</si>
  <si>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</si>
  <si>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</si>
  <si>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</si>
  <si>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</si>
  <si>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</si>
  <si>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</si>
  <si>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</si>
  <si>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</si>
  <si>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</si>
  <si>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</si>
  <si>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</si>
  <si>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</si>
  <si>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</si>
  <si>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</si>
  <si>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</si>
  <si>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</si>
  <si>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</si>
  <si>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</si>
  <si>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</si>
  <si>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</si>
  <si>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</si>
  <si>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</si>
  <si>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</si>
  <si>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</si>
  <si>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</si>
  <si>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</si>
  <si>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</si>
  <si>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</si>
  <si>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</si>
  <si>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</si>
  <si>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</si>
  <si>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</si>
  <si>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</si>
  <si>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</si>
  <si>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</si>
  <si>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</si>
  <si>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</si>
  <si>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</si>
  <si>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</si>
  <si>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</si>
  <si>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</si>
  <si>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</si>
  <si>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</si>
  <si>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</si>
  <si>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</si>
  <si>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</si>
  <si>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</si>
  <si>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</si>
  <si>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</si>
  <si>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</si>
  <si>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</si>
  <si>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</si>
  <si>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</si>
  <si>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</si>
  <si>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</si>
  <si>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</si>
  <si>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</si>
  <si>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</si>
  <si>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</si>
  <si>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</si>
  <si>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</si>
  <si>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</si>
  <si>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</si>
  <si>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</si>
  <si>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</si>
  <si>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</si>
  <si>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</si>
  <si>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</si>
  <si>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</si>
  <si>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</si>
  <si>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</si>
  <si>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</si>
  <si>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</si>
  <si>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</si>
  <si>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</si>
  <si>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</si>
  <si>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</si>
  <si>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</si>
  <si>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</si>
  <si>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</si>
  <si>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</si>
  <si>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</si>
  <si>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</si>
  <si>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</si>
  <si>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</si>
  <si>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</si>
  <si>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</si>
  <si>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</si>
  <si>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</si>
  <si>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</si>
  <si>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</si>
  <si>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</si>
  <si>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</si>
  <si>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</si>
  <si>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</si>
  <si>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</si>
  <si>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</si>
  <si>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</si>
  <si>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</si>
  <si>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</si>
  <si>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</si>
  <si>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</si>
  <si>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</si>
  <si>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</si>
  <si>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</si>
  <si>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</si>
  <si>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</si>
  <si>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</si>
  <si>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</si>
  <si>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</si>
  <si>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</si>
  <si>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</si>
  <si>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</si>
  <si>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</si>
  <si>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</si>
  <si>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</si>
  <si>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</si>
  <si>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</si>
  <si>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</si>
  <si>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</si>
  <si>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</si>
  <si>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</si>
  <si>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</si>
  <si>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</si>
  <si>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</si>
  <si>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</si>
  <si>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</si>
  <si>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</si>
  <si>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</si>
  <si>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</si>
  <si>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</si>
  <si>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</si>
  <si>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</si>
  <si>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</si>
  <si>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</si>
  <si>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</si>
  <si>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</si>
  <si>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</si>
  <si>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</si>
  <si>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</si>
  <si>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</si>
  <si>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</si>
  <si>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</si>
  <si>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</si>
  <si>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</si>
  <si>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</si>
  <si>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</si>
  <si>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</si>
  <si>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</si>
  <si>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</si>
  <si>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</si>
  <si>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</si>
  <si>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</si>
  <si>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</si>
  <si>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</si>
  <si>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</si>
  <si>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</si>
  <si>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</si>
  <si>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</si>
  <si>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</si>
  <si>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</si>
  <si>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</si>
  <si>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</si>
  <si>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</si>
  <si>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</si>
  <si>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</si>
  <si>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</si>
  <si>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</si>
  <si>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</si>
  <si>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</si>
  <si>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</si>
  <si>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</si>
  <si>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</si>
  <si>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</si>
  <si>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</si>
  <si>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</si>
  <si>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</si>
  <si>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</si>
  <si>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</si>
  <si>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</si>
  <si>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</si>
  <si>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</si>
  <si>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</si>
  <si>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</si>
  <si>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</si>
  <si>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</si>
  <si>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</si>
  <si>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</si>
  <si>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</si>
  <si>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</si>
  <si>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</si>
  <si>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</si>
  <si>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</si>
  <si>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</si>
  <si>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</si>
  <si>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</si>
  <si>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</si>
  <si>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</si>
  <si>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</si>
  <si>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</si>
  <si>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</si>
  <si>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</si>
  <si>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</si>
  <si>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</si>
  <si>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</si>
  <si>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</si>
  <si>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</si>
  <si>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</si>
  <si>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</si>
  <si>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</si>
  <si>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</si>
  <si>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</si>
  <si>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</si>
  <si>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</si>
  <si>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</si>
  <si>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</si>
  <si>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</si>
  <si>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</si>
  <si>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</si>
  <si>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</si>
  <si>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</si>
  <si>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</si>
  <si>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</si>
  <si>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</si>
  <si>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</si>
  <si>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</si>
  <si>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</si>
  <si>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</si>
  <si>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</si>
  <si>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</si>
  <si>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</si>
  <si>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</si>
  <si>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</si>
  <si>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</si>
  <si>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</si>
  <si>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</si>
  <si>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</si>
  <si>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</si>
  <si>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</si>
  <si>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</si>
  <si>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</si>
  <si>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</si>
  <si>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</si>
  <si>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</si>
  <si>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</si>
  <si>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</si>
  <si>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</si>
  <si>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</si>
  <si>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</si>
  <si>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</si>
  <si>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</si>
  <si>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</si>
  <si>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</si>
  <si>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</si>
  <si>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</si>
  <si>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</si>
  <si>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</si>
  <si>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</si>
  <si>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</si>
  <si>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</si>
  <si>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</si>
  <si>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</si>
  <si>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</si>
  <si>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</si>
  <si>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</si>
  <si>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</si>
  <si>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</si>
  <si>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</si>
  <si>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</si>
  <si>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</si>
  <si>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</si>
  <si>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</si>
  <si>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</si>
  <si>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</si>
  <si>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</si>
  <si>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</si>
  <si>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</si>
  <si>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</si>
  <si>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</si>
  <si>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</si>
  <si>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</si>
  <si>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</si>
  <si>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</si>
  <si>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</si>
  <si>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</si>
  <si>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</si>
  <si>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</si>
  <si>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</si>
  <si>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</si>
  <si>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</si>
  <si>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</si>
  <si>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</si>
  <si>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</si>
  <si>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</si>
  <si>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</si>
  <si>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</si>
  <si>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</si>
  <si>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</si>
  <si>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</si>
  <si>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</si>
  <si>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</si>
  <si>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</si>
  <si>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</si>
  <si>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</si>
  <si>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</si>
  <si>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</si>
  <si>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</si>
  <si>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</si>
  <si>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</si>
  <si>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</si>
  <si>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</si>
  <si>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</si>
  <si>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</si>
  <si>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</si>
  <si>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</si>
  <si>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</si>
  <si>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</si>
  <si>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</si>
  <si>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</si>
  <si>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</si>
  <si>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</si>
  <si>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</si>
  <si>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</si>
  <si>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</si>
  <si>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</si>
  <si>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</si>
  <si>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</si>
  <si>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</si>
  <si>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</si>
  <si>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</si>
  <si>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</si>
  <si>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</si>
  <si>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</si>
  <si>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</si>
  <si>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</si>
  <si>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</si>
  <si>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</si>
  <si>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</si>
  <si>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</si>
  <si>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</si>
  <si>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</si>
  <si>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</si>
  <si>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</si>
  <si>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</si>
  <si>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</si>
  <si>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</si>
  <si>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</si>
  <si>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</si>
  <si>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Date Created Conversion</t>
  </si>
  <si>
    <t>Date Ended Conversion</t>
  </si>
  <si>
    <t>Parent Category</t>
  </si>
  <si>
    <t>Subcategory</t>
  </si>
  <si>
    <t>Years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</si>
  <si>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</si>
  <si>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</si>
  <si>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</si>
  <si>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</si>
  <si>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</si>
  <si>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</si>
  <si>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</si>
  <si>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</si>
  <si>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</si>
  <si>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</si>
  <si>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</si>
  <si>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</si>
  <si>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</si>
  <si>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</si>
  <si>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</si>
  <si>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</si>
  <si>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</si>
  <si>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</si>
  <si>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</si>
  <si>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</si>
  <si>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</si>
  <si>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</si>
  <si>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</si>
  <si>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</si>
  <si>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</si>
  <si>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</si>
  <si>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</si>
  <si>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</si>
  <si>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</si>
  <si>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</si>
  <si>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</si>
  <si>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</si>
  <si>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</si>
  <si>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</si>
  <si>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</si>
  <si>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</si>
  <si>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</si>
  <si>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</si>
  <si>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</si>
  <si>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</si>
  <si>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</si>
  <si>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</si>
  <si>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</si>
  <si>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</si>
  <si>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</si>
  <si>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</si>
  <si>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</si>
  <si>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</si>
  <si>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</si>
  <si>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</si>
  <si>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</si>
  <si>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(blank)</t>
  </si>
  <si>
    <t>Grand Total</t>
  </si>
  <si>
    <t>(All)</t>
  </si>
  <si>
    <t>Row Labels</t>
  </si>
  <si>
    <t>Count of outcomes</t>
  </si>
  <si>
    <t>Count of outcomes2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</si>
  <si>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</si>
  <si>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</si>
  <si>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</si>
  <si>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</si>
  <si>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</si>
  <si>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</si>
  <si>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</si>
  <si>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</si>
  <si>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</si>
  <si>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</si>
  <si>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</si>
  <si>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</si>
  <si>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</si>
  <si>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</si>
  <si>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Goals</t>
  </si>
  <si>
    <t>Pledged</t>
  </si>
  <si>
    <t>Avg. Donation</t>
  </si>
  <si>
    <t>Backers</t>
  </si>
  <si>
    <t>Median Goal</t>
  </si>
  <si>
    <t>IQR of Goal</t>
  </si>
  <si>
    <t>Median Pledged</t>
  </si>
  <si>
    <t>Successful</t>
  </si>
  <si>
    <t>Failed</t>
  </si>
  <si>
    <r>
      <t xml:space="preserve">Mean Goal </t>
    </r>
    <r>
      <rPr>
        <i/>
        <sz val="8"/>
        <color theme="1"/>
        <rFont val="Calibri (Body)"/>
      </rPr>
      <t>(distribution)</t>
    </r>
  </si>
  <si>
    <t>Standard Deviation of Goal</t>
  </si>
  <si>
    <r>
      <t xml:space="preserve">Upper Quartile of Goal </t>
    </r>
    <r>
      <rPr>
        <i/>
        <sz val="8"/>
        <color theme="1"/>
        <rFont val="Calibri (Body)"/>
      </rPr>
      <t>(&lt;75%)</t>
    </r>
  </si>
  <si>
    <t>Lower Quartile of Goal</t>
  </si>
  <si>
    <r>
      <t xml:space="preserve">Mean Pledged </t>
    </r>
    <r>
      <rPr>
        <i/>
        <sz val="8"/>
        <color theme="1"/>
        <rFont val="Calibri (Body)"/>
      </rPr>
      <t>(distribution)</t>
    </r>
  </si>
  <si>
    <t>Standard Deviation of Pledged</t>
  </si>
  <si>
    <r>
      <t>Upper Quartile of Pledged</t>
    </r>
    <r>
      <rPr>
        <i/>
        <sz val="8"/>
        <color theme="1"/>
        <rFont val="Calibri (Body)"/>
      </rPr>
      <t xml:space="preserve"> (&lt;75%)</t>
    </r>
  </si>
  <si>
    <t>Lower Quartile of Pledged</t>
  </si>
  <si>
    <t>IQR of Pledged</t>
  </si>
  <si>
    <t>Category</t>
  </si>
  <si>
    <t>Year</t>
  </si>
  <si>
    <t>Number Successful</t>
  </si>
  <si>
    <t>Goal</t>
  </si>
  <si>
    <t xml:space="preserve">Number Failed 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</si>
  <si>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</si>
  <si>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</si>
  <si>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</si>
  <si>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</si>
  <si>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</si>
  <si>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</si>
  <si>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</si>
  <si>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</si>
  <si>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</si>
  <si>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</si>
  <si>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</si>
  <si>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</si>
  <si>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</si>
  <si>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49999</t>
  </si>
  <si>
    <t>50000 or More</t>
  </si>
  <si>
    <t>Less Than 1000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</si>
</sst>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&quot;$&quot;#,##0"/>
  </numFmts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8"/>
      <color theme="1"/>
      <name val="Calibri"/>
      <family val="2"/>
      <scheme val="minor"/>
    </font>
    <font>
      <i/>
      <sz val="8"/>
      <color theme="1"/>
      <name val="Calibri"/>
      <family val="2"/>
      <scheme val="minor"/>
    </font>
    <font>
      <i/>
      <sz val="8"/>
      <color theme="1"/>
      <name val="Calibri (Body)"/>
    </font>
    <font>
      <sz val="8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2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/>
    <xf numFmtId="165" fontId="4" fillId="0" borderId="0" xfId="0" applyNumberFormat="1" applyFont="1"/>
    <xf numFmtId="166" fontId="4" fillId="0" borderId="0" xfId="0" applyNumberFormat="1" applyFont="1"/>
    <xf numFmtId="0" fontId="5" fillId="2" borderId="0" xfId="0" applyFont="1" applyFill="1"/>
    <xf numFmtId="165" fontId="5" fillId="2" borderId="0" xfId="0" applyNumberFormat="1" applyFont="1" applyFill="1"/>
    <xf numFmtId="0" fontId="4" fillId="3" borderId="0" xfId="0" applyFont="1" applyFill="1"/>
    <xf numFmtId="165" fontId="4" fillId="3" borderId="0" xfId="0" applyNumberFormat="1" applyFont="1" applyFill="1"/>
    <xf numFmtId="0" fontId="4" fillId="4" borderId="0" xfId="0" applyFont="1" applyFill="1"/>
    <xf numFmtId="165" fontId="4" fillId="4" borderId="0" xfId="0" applyNumberFormat="1" applyFont="1" applyFill="1"/>
    <xf numFmtId="166" fontId="7" fillId="0" borderId="0" xfId="0" applyNumberFormat="1" applyFont="1"/>
    <xf numFmtId="44" fontId="4" fillId="0" borderId="0" xfId="0" applyNumberFormat="1" applyFont="1"/>
    <xf numFmtId="14" fontId="3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3"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layout>
        <c:manualLayout>
          <c:xMode val="edge"/>
          <c:yMode val="edge"/>
          <c:x val="0.29315256151780023"/>
          <c:y val="3.40314136125654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3375358730700782"/>
          <c:y val="8.040215195613637E-2"/>
          <c:w val="0.75934679759539037"/>
          <c:h val="0.8416746864975212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42</c:v>
                </c:pt>
                <c:pt idx="1">
                  <c:v>56</c:v>
                </c:pt>
                <c:pt idx="2">
                  <c:v>63</c:v>
                </c:pt>
                <c:pt idx="3">
                  <c:v>62</c:v>
                </c:pt>
                <c:pt idx="4">
                  <c:v>75</c:v>
                </c:pt>
                <c:pt idx="5">
                  <c:v>101</c:v>
                </c:pt>
                <c:pt idx="6">
                  <c:v>109</c:v>
                </c:pt>
                <c:pt idx="7">
                  <c:v>94</c:v>
                </c:pt>
                <c:pt idx="8">
                  <c:v>62</c:v>
                </c:pt>
                <c:pt idx="9">
                  <c:v>65</c:v>
                </c:pt>
                <c:pt idx="10">
                  <c:v>58</c:v>
                </c:pt>
                <c:pt idx="11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0F8-DA45-987E-D587957A10F4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38</c:v>
                </c:pt>
                <c:pt idx="1">
                  <c:v>31</c:v>
                </c:pt>
                <c:pt idx="2">
                  <c:v>34</c:v>
                </c:pt>
                <c:pt idx="3">
                  <c:v>35</c:v>
                </c:pt>
                <c:pt idx="4">
                  <c:v>46</c:v>
                </c:pt>
                <c:pt idx="5">
                  <c:v>45</c:v>
                </c:pt>
                <c:pt idx="6">
                  <c:v>50</c:v>
                </c:pt>
                <c:pt idx="7">
                  <c:v>51</c:v>
                </c:pt>
                <c:pt idx="8">
                  <c:v>45</c:v>
                </c:pt>
                <c:pt idx="9">
                  <c:v>49</c:v>
                </c:pt>
                <c:pt idx="10">
                  <c:v>38</c:v>
                </c:pt>
                <c:pt idx="11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0F8-DA45-987E-D587957A10F4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7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1</c:v>
                </c:pt>
                <c:pt idx="8">
                  <c:v>5</c:v>
                </c:pt>
                <c:pt idx="9">
                  <c:v>4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0F8-DA45-987E-D587957A1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6826624"/>
        <c:axId val="466828304"/>
      </c:lineChart>
      <c:catAx>
        <c:axId val="466826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28304"/>
        <c:crosses val="autoZero"/>
        <c:auto val="1"/>
        <c:lblAlgn val="ctr"/>
        <c:lblOffset val="100"/>
        <c:noMultiLvlLbl val="0"/>
      </c:catAx>
      <c:valAx>
        <c:axId val="466828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6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Goals'!$F$2:$F$12</c:f>
              <c:numCache>
                <c:formatCode>0%</c:formatCode>
                <c:ptCount val="11"/>
                <c:pt idx="0">
                  <c:v>0.72635135135135132</c:v>
                </c:pt>
                <c:pt idx="1">
                  <c:v>0.71132376395534291</c:v>
                </c:pt>
                <c:pt idx="2">
                  <c:v>0.55045871559633031</c:v>
                </c:pt>
                <c:pt idx="3">
                  <c:v>0.46296296296296297</c:v>
                </c:pt>
                <c:pt idx="4">
                  <c:v>0.41463414634146339</c:v>
                </c:pt>
                <c:pt idx="5">
                  <c:v>0.38235294117647056</c:v>
                </c:pt>
                <c:pt idx="6">
                  <c:v>0.39285714285714285</c:v>
                </c:pt>
                <c:pt idx="7">
                  <c:v>0.26666666666666666</c:v>
                </c:pt>
                <c:pt idx="8">
                  <c:v>0.75</c:v>
                </c:pt>
                <c:pt idx="9">
                  <c:v>0.55555555555555558</c:v>
                </c:pt>
                <c:pt idx="10">
                  <c:v>0.14814814814814814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2D5-5746-B806-BF16469F32A4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Goals'!$G$2:$G$12</c:f>
              <c:numCache>
                <c:formatCode>0%</c:formatCode>
                <c:ptCount val="11"/>
                <c:pt idx="0">
                  <c:v>0.26351351351351349</c:v>
                </c:pt>
                <c:pt idx="1">
                  <c:v>0.2807017543859649</c:v>
                </c:pt>
                <c:pt idx="2">
                  <c:v>0.43119266055045874</c:v>
                </c:pt>
                <c:pt idx="3">
                  <c:v>0.49074074074074076</c:v>
                </c:pt>
                <c:pt idx="4">
                  <c:v>0.43902439024390244</c:v>
                </c:pt>
                <c:pt idx="5">
                  <c:v>0.58823529411764708</c:v>
                </c:pt>
                <c:pt idx="6">
                  <c:v>0.5357142857142857</c:v>
                </c:pt>
                <c:pt idx="7">
                  <c:v>0.6</c:v>
                </c:pt>
                <c:pt idx="8">
                  <c:v>0.25</c:v>
                </c:pt>
                <c:pt idx="9">
                  <c:v>0.44444444444444442</c:v>
                </c:pt>
                <c:pt idx="10">
                  <c:v>0.7407407407407407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2D5-5746-B806-BF16469F32A4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'Outcomes Based on Goals'!$H$2:$H$12</c:f>
              <c:numCache>
                <c:formatCode>0%</c:formatCode>
                <c:ptCount val="11"/>
                <c:pt idx="0">
                  <c:v>1.0135135135135136E-2</c:v>
                </c:pt>
                <c:pt idx="1">
                  <c:v>7.9744816586921844E-3</c:v>
                </c:pt>
                <c:pt idx="2">
                  <c:v>1.834862385321101E-2</c:v>
                </c:pt>
                <c:pt idx="3">
                  <c:v>4.6296296296296294E-2</c:v>
                </c:pt>
                <c:pt idx="4">
                  <c:v>0.14634146341463414</c:v>
                </c:pt>
                <c:pt idx="5">
                  <c:v>2.9411764705882353E-2</c:v>
                </c:pt>
                <c:pt idx="6">
                  <c:v>7.1428571428571425E-2</c:v>
                </c:pt>
                <c:pt idx="7">
                  <c:v>0.13333333333333333</c:v>
                </c:pt>
                <c:pt idx="8">
                  <c:v>0</c:v>
                </c:pt>
                <c:pt idx="9">
                  <c:v>0</c:v>
                </c:pt>
                <c:pt idx="10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2D5-5746-B806-BF16469F32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32270912"/>
        <c:axId val="1832408496"/>
      </c:lineChart>
      <c:catAx>
        <c:axId val="1832270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408496"/>
        <c:crosses val="autoZero"/>
        <c:auto val="1"/>
        <c:lblAlgn val="ctr"/>
        <c:lblOffset val="100"/>
        <c:noMultiLvlLbl val="0"/>
      </c:catAx>
      <c:valAx>
        <c:axId val="183240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2270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6062638921874907"/>
          <c:y val="7.6452599388379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6099761891712491"/>
          <c:y val="4.8929663608562692E-2"/>
          <c:w val="0.83853493371333221"/>
          <c:h val="0.8954434250764525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CE-774F-A16B-141147EE437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6CE-774F-A16B-141147EE437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B6CE-774F-A16B-141147EE437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B6CE-774F-A16B-141147EE43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78423871"/>
        <c:axId val="1398077903"/>
      </c:barChart>
      <c:catAx>
        <c:axId val="1078423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98077903"/>
        <c:crosses val="autoZero"/>
        <c:auto val="1"/>
        <c:lblAlgn val="ctr"/>
        <c:lblOffset val="100"/>
        <c:noMultiLvlLbl val="0"/>
      </c:catAx>
      <c:valAx>
        <c:axId val="1398077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842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258293779477437E-2"/>
          <c:y val="3.5242290748898682E-2"/>
          <c:w val="0.87261095545742973"/>
          <c:h val="0.8308409934441014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C0-344F-93D4-1BD2B4BD581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C0-344F-93D4-1BD2B4BD581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1C0-344F-93D4-1BD2B4BD5816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1C0-344F-93D4-1BD2B4BD58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83381071"/>
        <c:axId val="1083382719"/>
      </c:barChart>
      <c:catAx>
        <c:axId val="10833810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382719"/>
        <c:crosses val="autoZero"/>
        <c:auto val="1"/>
        <c:lblAlgn val="ctr"/>
        <c:lblOffset val="100"/>
        <c:noMultiLvlLbl val="0"/>
      </c:catAx>
      <c:valAx>
        <c:axId val="10833827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8338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 Challenge.xlsx] Line markers chart!PivotTable6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Line</a:t>
            </a:r>
            <a:r>
              <a:rPr lang="en-US" baseline="0"/>
              <a:t> with Markers </a:t>
            </a:r>
            <a:r>
              <a:rPr lang="en-US"/>
              <a:t>Chart</a:t>
            </a:r>
          </a:p>
        </c:rich>
      </c:tx>
      <c:layout>
        <c:manualLayout>
          <c:xMode val="edge"/>
          <c:yMode val="edge"/>
          <c:x val="0.44674111351595386"/>
          <c:y val="6.015037593984962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 Line markers chart'!$B$5:$B$6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 Line markers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Line markers chart'!$B$7:$B$19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78-1445-9ED1-48E9C58F6B07}"/>
            </c:ext>
          </c:extLst>
        </c:ser>
        <c:ser>
          <c:idx val="1"/>
          <c:order val="1"/>
          <c:tx>
            <c:strRef>
              <c:f>' Line markers chart'!$C$5:$C$6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 Line markers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Line markers chart'!$C$7:$C$19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78-1445-9ED1-48E9C58F6B07}"/>
            </c:ext>
          </c:extLst>
        </c:ser>
        <c:ser>
          <c:idx val="2"/>
          <c:order val="2"/>
          <c:tx>
            <c:strRef>
              <c:f>' Line markers chart'!$D$5:$D$6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 Line markers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Line markers chart'!$D$7:$D$19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578-1445-9ED1-48E9C58F6B07}"/>
            </c:ext>
          </c:extLst>
        </c:ser>
        <c:ser>
          <c:idx val="3"/>
          <c:order val="3"/>
          <c:tx>
            <c:strRef>
              <c:f>' Line markers chart'!$E$5:$E$6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 Line markers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Line markers chart'!$E$7:$E$19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578-1445-9ED1-48E9C58F6B07}"/>
            </c:ext>
          </c:extLst>
        </c:ser>
        <c:ser>
          <c:idx val="4"/>
          <c:order val="4"/>
          <c:tx>
            <c:strRef>
              <c:f>' Line markers chart'!$F$5:$F$6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 Line markers chart'!$A$7:$A$19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 Line markers chart'!$F$7:$F$19</c:f>
              <c:numCache>
                <c:formatCode>General</c:formatCode>
                <c:ptCount val="12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578-1445-9ED1-48E9C58F6B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27846127"/>
        <c:axId val="1227847775"/>
      </c:lineChart>
      <c:catAx>
        <c:axId val="1227846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847775"/>
        <c:crosses val="autoZero"/>
        <c:auto val="1"/>
        <c:lblAlgn val="ctr"/>
        <c:lblOffset val="100"/>
        <c:noMultiLvlLbl val="0"/>
      </c:catAx>
      <c:valAx>
        <c:axId val="1227847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846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7F8C5602-605A-4F42-92C0-5862F926ED59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CBE7B54-16A3-0741-A576-6CE6E4424CFA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003F7DC-1EE3-4E41-8E7F-B891C4B8459A}">
  <sheetPr codeName="Chart7"/>
  <sheetViews>
    <sheetView zoomScale="172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57150</xdr:colOff>
      <xdr:row>1</xdr:row>
      <xdr:rowOff>177800</xdr:rowOff>
    </xdr:from>
    <xdr:to>
      <xdr:col>16</xdr:col>
      <xdr:colOff>241300</xdr:colOff>
      <xdr:row>30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A2AF58-88D6-B99C-5E87-5586388C10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546100</xdr:colOff>
      <xdr:row>14</xdr:row>
      <xdr:rowOff>148166</xdr:rowOff>
    </xdr:from>
    <xdr:to>
      <xdr:col>6</xdr:col>
      <xdr:colOff>825500</xdr:colOff>
      <xdr:row>28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2F884E7-D655-42EA-9752-F358B2F4BC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82550</xdr:colOff>
      <xdr:row>3</xdr:row>
      <xdr:rowOff>76200</xdr:rowOff>
    </xdr:from>
    <xdr:to>
      <xdr:col>13</xdr:col>
      <xdr:colOff>215900</xdr:colOff>
      <xdr:row>25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1CB2C-6485-65AC-1FA7-71DD48A0A3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273050</xdr:colOff>
      <xdr:row>2</xdr:row>
      <xdr:rowOff>76200</xdr:rowOff>
    </xdr:from>
    <xdr:to>
      <xdr:col>19</xdr:col>
      <xdr:colOff>342900</xdr:colOff>
      <xdr:row>32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969391-EE53-B82C-2C2A-2F82427E02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381000</xdr:colOff>
      <xdr:row>6</xdr:row>
      <xdr:rowOff>114300</xdr:rowOff>
    </xdr:from>
    <xdr:to>
      <xdr:col>17</xdr:col>
      <xdr:colOff>482600</xdr:colOff>
      <xdr:row>33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B77D43-305C-2C9C-1432-2E377D3936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314960</xdr:colOff>
      <xdr:row>3</xdr:row>
      <xdr:rowOff>50800</xdr:rowOff>
    </xdr:from>
    <xdr:ext cx="4394200" cy="14986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7B82AF-FF50-3747-B930-4D82AB278463}"/>
            </a:ext>
          </a:extLst>
        </xdr:cNvPr>
        <xdr:cNvSpPr txBox="1"/>
      </xdr:nvSpPr>
      <xdr:spPr>
        <a:xfrm>
          <a:off x="3972560" y="469900"/>
          <a:ext cx="4394200" cy="149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800" b="1" i="0" cap="all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FINDING</a:t>
          </a:r>
          <a:endParaRPr lang="en-US" sz="800" b="1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Based on these statistics, we can determine the following:</a:t>
          </a:r>
        </a:p>
        <a:p>
          <a:r>
            <a:rPr lang="en-US" sz="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 </a:t>
          </a:r>
          <a:r>
            <a:rPr lang="en-US" sz="800" b="0" i="1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mean of each distribution is around the 3rd quartile, so the data follows similar distributions in each subset. (below 75%)</a:t>
          </a:r>
        </a:p>
        <a:p>
          <a:endParaRPr lang="en-US" sz="8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 The </a:t>
          </a:r>
          <a:r>
            <a:rPr lang="en-US" sz="8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standard deviations are larger than the mean</a:t>
          </a:r>
          <a:r>
            <a:rPr lang="en-US" sz="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, which means everything below the mean is considered "close" to the center.</a:t>
          </a:r>
        </a:p>
        <a:p>
          <a:endParaRPr lang="en-US" sz="8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en-US" sz="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-  Some large values are driving all of these distributions. </a:t>
          </a:r>
          <a:r>
            <a:rPr lang="en-US" sz="800" b="1" i="0" u="sng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The standard deviations are all roughly twice the IQR</a:t>
          </a:r>
          <a:r>
            <a:rPr lang="en-US" sz="8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8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in each distribution, except in the failed Kickstarters, where the standard deviation is closer to three times the IQR. There must be some failed Kickstarters with really high goals!</a:t>
          </a:r>
        </a:p>
        <a:p>
          <a:endParaRPr lang="en-US" sz="1100"/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absoluteAnchor>
    <xdr:pos x="0" y="0"/>
    <xdr:ext cx="8675872" cy="6283547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BC553224-3E8F-E4FD-07AC-D15D62B65366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F2CB85D-4C83-F222-4839-5F390108B275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5872" cy="6283547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eb/Desktop/Kickstarter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ckstarter"/>
      <sheetName val="Outcomes based on Launch Date"/>
      <sheetName val="Descriptive Statistics"/>
      <sheetName val="Parent Category Statistics"/>
      <sheetName val="Subcategory Statistics"/>
      <sheetName val="Successful US Kickstarters"/>
      <sheetName val="Failed US Kickstarters"/>
      <sheetName val="Endinburgh Research"/>
    </sheetNames>
    <sheetDataSet>
      <sheetData sheetId="0"/>
      <sheetData sheetId="1"/>
      <sheetData sheetId="2"/>
      <sheetData sheetId="3"/>
      <sheetData sheetId="4"/>
      <sheetData sheetId="5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35000</v>
          </cell>
          <cell r="E24">
            <v>39304</v>
          </cell>
        </row>
        <row r="25">
          <cell r="D25">
            <v>8000</v>
          </cell>
          <cell r="E25">
            <v>28067.57</v>
          </cell>
        </row>
        <row r="26">
          <cell r="D26">
            <v>50000</v>
          </cell>
          <cell r="E26">
            <v>50803</v>
          </cell>
        </row>
        <row r="27">
          <cell r="D27">
            <v>60000</v>
          </cell>
          <cell r="E27">
            <v>92340.21</v>
          </cell>
        </row>
        <row r="28">
          <cell r="D28">
            <v>5500</v>
          </cell>
          <cell r="E28">
            <v>7226</v>
          </cell>
        </row>
        <row r="29">
          <cell r="D29">
            <v>150000</v>
          </cell>
          <cell r="E29">
            <v>153362</v>
          </cell>
        </row>
        <row r="30">
          <cell r="D30">
            <v>25000</v>
          </cell>
          <cell r="E30">
            <v>29089</v>
          </cell>
        </row>
        <row r="31">
          <cell r="D31">
            <v>12000</v>
          </cell>
          <cell r="E31">
            <v>31754.69</v>
          </cell>
        </row>
        <row r="32">
          <cell r="D32">
            <v>25000</v>
          </cell>
          <cell r="E32">
            <v>30026</v>
          </cell>
        </row>
        <row r="33">
          <cell r="D33">
            <v>18000</v>
          </cell>
          <cell r="E33">
            <v>18645</v>
          </cell>
        </row>
        <row r="34">
          <cell r="D34">
            <v>6000</v>
          </cell>
          <cell r="E34">
            <v>6530</v>
          </cell>
        </row>
        <row r="35">
          <cell r="D35">
            <v>25000</v>
          </cell>
          <cell r="E35">
            <v>29531</v>
          </cell>
        </row>
        <row r="36">
          <cell r="D36">
            <v>1250</v>
          </cell>
          <cell r="E36">
            <v>1316</v>
          </cell>
        </row>
        <row r="37">
          <cell r="D37">
            <v>1000</v>
          </cell>
          <cell r="E37">
            <v>1200</v>
          </cell>
        </row>
        <row r="38">
          <cell r="D38">
            <v>6000</v>
          </cell>
          <cell r="E38">
            <v>7140</v>
          </cell>
        </row>
        <row r="39">
          <cell r="D39">
            <v>5000</v>
          </cell>
          <cell r="E39">
            <v>5234</v>
          </cell>
        </row>
        <row r="40">
          <cell r="D40">
            <v>1000</v>
          </cell>
          <cell r="E40">
            <v>1197</v>
          </cell>
        </row>
        <row r="41">
          <cell r="D41">
            <v>2000</v>
          </cell>
          <cell r="E41">
            <v>2050</v>
          </cell>
        </row>
        <row r="42">
          <cell r="D42">
            <v>3000</v>
          </cell>
          <cell r="E42">
            <v>3035</v>
          </cell>
        </row>
        <row r="43">
          <cell r="D43">
            <v>3000</v>
          </cell>
          <cell r="E43">
            <v>3160</v>
          </cell>
        </row>
        <row r="44">
          <cell r="D44">
            <v>2000</v>
          </cell>
          <cell r="E44">
            <v>2050</v>
          </cell>
        </row>
        <row r="45">
          <cell r="D45">
            <v>2000</v>
          </cell>
          <cell r="E45">
            <v>2152</v>
          </cell>
        </row>
        <row r="46">
          <cell r="D46">
            <v>700</v>
          </cell>
          <cell r="E46">
            <v>730</v>
          </cell>
        </row>
        <row r="47">
          <cell r="D47">
            <v>10000</v>
          </cell>
          <cell r="E47">
            <v>12795</v>
          </cell>
        </row>
        <row r="48">
          <cell r="D48">
            <v>5000</v>
          </cell>
          <cell r="E48">
            <v>6300</v>
          </cell>
        </row>
        <row r="49">
          <cell r="D49">
            <v>4500</v>
          </cell>
          <cell r="E49">
            <v>4511</v>
          </cell>
        </row>
        <row r="50">
          <cell r="D50">
            <v>2500</v>
          </cell>
          <cell r="E50">
            <v>2560</v>
          </cell>
        </row>
        <row r="51">
          <cell r="D51">
            <v>2500</v>
          </cell>
          <cell r="E51">
            <v>2705</v>
          </cell>
        </row>
        <row r="52">
          <cell r="D52">
            <v>2800</v>
          </cell>
          <cell r="E52">
            <v>3572.12</v>
          </cell>
        </row>
        <row r="53">
          <cell r="D53">
            <v>10000</v>
          </cell>
          <cell r="E53">
            <v>10603</v>
          </cell>
        </row>
        <row r="54">
          <cell r="D54">
            <v>6000</v>
          </cell>
          <cell r="E54">
            <v>6000</v>
          </cell>
        </row>
        <row r="55">
          <cell r="D55">
            <v>650</v>
          </cell>
          <cell r="E55">
            <v>760</v>
          </cell>
        </row>
        <row r="56">
          <cell r="D56">
            <v>2000</v>
          </cell>
          <cell r="E56">
            <v>2155</v>
          </cell>
        </row>
        <row r="57">
          <cell r="D57">
            <v>2000</v>
          </cell>
          <cell r="E57">
            <v>2405</v>
          </cell>
        </row>
        <row r="58">
          <cell r="D58">
            <v>3000</v>
          </cell>
          <cell r="E58">
            <v>3000</v>
          </cell>
        </row>
        <row r="59">
          <cell r="D59">
            <v>3000</v>
          </cell>
          <cell r="E59">
            <v>3320</v>
          </cell>
        </row>
        <row r="60">
          <cell r="D60">
            <v>2700</v>
          </cell>
          <cell r="E60">
            <v>2923</v>
          </cell>
        </row>
        <row r="61">
          <cell r="D61">
            <v>450</v>
          </cell>
          <cell r="E61">
            <v>485</v>
          </cell>
        </row>
        <row r="62">
          <cell r="D62">
            <v>2000</v>
          </cell>
          <cell r="E62">
            <v>2405</v>
          </cell>
        </row>
        <row r="63">
          <cell r="D63">
            <v>3500</v>
          </cell>
          <cell r="E63">
            <v>3900</v>
          </cell>
        </row>
        <row r="64">
          <cell r="D64">
            <v>100</v>
          </cell>
          <cell r="E64">
            <v>129</v>
          </cell>
        </row>
        <row r="65">
          <cell r="D65">
            <v>300</v>
          </cell>
          <cell r="E65">
            <v>300</v>
          </cell>
        </row>
        <row r="66">
          <cell r="D66">
            <v>25000</v>
          </cell>
          <cell r="E66">
            <v>25800</v>
          </cell>
        </row>
        <row r="67">
          <cell r="D67">
            <v>45000</v>
          </cell>
          <cell r="E67">
            <v>46100.69</v>
          </cell>
        </row>
        <row r="68">
          <cell r="D68">
            <v>3000</v>
          </cell>
          <cell r="E68">
            <v>3750</v>
          </cell>
        </row>
        <row r="69">
          <cell r="D69">
            <v>1800</v>
          </cell>
          <cell r="E69">
            <v>2355</v>
          </cell>
        </row>
        <row r="70">
          <cell r="D70">
            <v>1000</v>
          </cell>
          <cell r="E70">
            <v>1000</v>
          </cell>
        </row>
        <row r="71">
          <cell r="D71">
            <v>8000</v>
          </cell>
          <cell r="E71">
            <v>8165.55</v>
          </cell>
        </row>
        <row r="72">
          <cell r="D72">
            <v>2500</v>
          </cell>
          <cell r="E72">
            <v>2569</v>
          </cell>
        </row>
        <row r="73">
          <cell r="D73">
            <v>3500</v>
          </cell>
          <cell r="E73">
            <v>3531</v>
          </cell>
        </row>
        <row r="74">
          <cell r="D74">
            <v>1000</v>
          </cell>
          <cell r="E74">
            <v>1280</v>
          </cell>
        </row>
        <row r="75">
          <cell r="D75">
            <v>4000</v>
          </cell>
          <cell r="E75">
            <v>4055</v>
          </cell>
        </row>
        <row r="76">
          <cell r="D76">
            <v>8000</v>
          </cell>
          <cell r="E76">
            <v>8230</v>
          </cell>
        </row>
        <row r="77">
          <cell r="D77">
            <v>2500</v>
          </cell>
          <cell r="E77">
            <v>2681</v>
          </cell>
        </row>
        <row r="78">
          <cell r="D78">
            <v>5000</v>
          </cell>
          <cell r="E78">
            <v>5481</v>
          </cell>
        </row>
        <row r="79">
          <cell r="D79">
            <v>1000</v>
          </cell>
          <cell r="E79">
            <v>1218</v>
          </cell>
        </row>
        <row r="80">
          <cell r="D80">
            <v>10000</v>
          </cell>
          <cell r="E80">
            <v>10685</v>
          </cell>
        </row>
        <row r="81">
          <cell r="D81">
            <v>5000</v>
          </cell>
          <cell r="E81">
            <v>5035.6899999999996</v>
          </cell>
        </row>
        <row r="82">
          <cell r="D82">
            <v>1500</v>
          </cell>
          <cell r="E82">
            <v>1635</v>
          </cell>
        </row>
        <row r="83">
          <cell r="D83">
            <v>10000</v>
          </cell>
          <cell r="E83">
            <v>11363</v>
          </cell>
        </row>
        <row r="84">
          <cell r="D84">
            <v>5000</v>
          </cell>
          <cell r="E84">
            <v>5696</v>
          </cell>
        </row>
        <row r="85">
          <cell r="D85">
            <v>3500</v>
          </cell>
          <cell r="E85">
            <v>3710</v>
          </cell>
        </row>
        <row r="86">
          <cell r="D86">
            <v>6000</v>
          </cell>
          <cell r="E86">
            <v>6360</v>
          </cell>
        </row>
        <row r="87">
          <cell r="D87">
            <v>3200</v>
          </cell>
          <cell r="E87">
            <v>3205</v>
          </cell>
        </row>
        <row r="88">
          <cell r="D88">
            <v>2000</v>
          </cell>
          <cell r="E88">
            <v>2107</v>
          </cell>
        </row>
        <row r="89">
          <cell r="D89">
            <v>5000</v>
          </cell>
          <cell r="E89">
            <v>8740</v>
          </cell>
        </row>
        <row r="90">
          <cell r="D90">
            <v>5000</v>
          </cell>
          <cell r="E90">
            <v>5100</v>
          </cell>
        </row>
        <row r="91">
          <cell r="D91">
            <v>8000</v>
          </cell>
          <cell r="E91">
            <v>8010</v>
          </cell>
        </row>
        <row r="92">
          <cell r="D92">
            <v>3000</v>
          </cell>
          <cell r="E92">
            <v>3407</v>
          </cell>
        </row>
        <row r="93">
          <cell r="D93">
            <v>750</v>
          </cell>
          <cell r="E93">
            <v>971</v>
          </cell>
        </row>
        <row r="94">
          <cell r="D94">
            <v>5000</v>
          </cell>
          <cell r="E94">
            <v>5070</v>
          </cell>
        </row>
        <row r="95">
          <cell r="D95">
            <v>3000</v>
          </cell>
          <cell r="E95">
            <v>3275</v>
          </cell>
        </row>
        <row r="96">
          <cell r="D96">
            <v>116000</v>
          </cell>
          <cell r="E96">
            <v>169985.91</v>
          </cell>
        </row>
        <row r="97">
          <cell r="D97">
            <v>25000</v>
          </cell>
          <cell r="E97">
            <v>25088</v>
          </cell>
        </row>
        <row r="98">
          <cell r="D98">
            <v>25000</v>
          </cell>
          <cell r="E98">
            <v>27600.2</v>
          </cell>
        </row>
        <row r="99">
          <cell r="D99">
            <v>20000</v>
          </cell>
          <cell r="E99">
            <v>35307</v>
          </cell>
        </row>
        <row r="100">
          <cell r="D100">
            <v>10000</v>
          </cell>
          <cell r="E100">
            <v>10000</v>
          </cell>
        </row>
        <row r="101">
          <cell r="D101">
            <v>8500</v>
          </cell>
          <cell r="E101">
            <v>8780</v>
          </cell>
        </row>
        <row r="102">
          <cell r="D102">
            <v>3000</v>
          </cell>
          <cell r="E102">
            <v>3135</v>
          </cell>
        </row>
        <row r="103">
          <cell r="D103">
            <v>1000</v>
          </cell>
          <cell r="E103">
            <v>1003</v>
          </cell>
        </row>
        <row r="104">
          <cell r="D104">
            <v>15000</v>
          </cell>
          <cell r="E104">
            <v>15744</v>
          </cell>
        </row>
        <row r="105">
          <cell r="D105">
            <v>35000</v>
          </cell>
          <cell r="E105">
            <v>60180</v>
          </cell>
        </row>
        <row r="106">
          <cell r="D106">
            <v>10000</v>
          </cell>
          <cell r="E106">
            <v>10373</v>
          </cell>
        </row>
        <row r="107">
          <cell r="D107">
            <v>50000</v>
          </cell>
          <cell r="E107">
            <v>51514.5</v>
          </cell>
        </row>
        <row r="108">
          <cell r="D108">
            <v>1350</v>
          </cell>
          <cell r="E108">
            <v>1605</v>
          </cell>
        </row>
        <row r="109">
          <cell r="D109">
            <v>500</v>
          </cell>
          <cell r="E109">
            <v>500</v>
          </cell>
        </row>
        <row r="110">
          <cell r="D110">
            <v>7214</v>
          </cell>
          <cell r="E110">
            <v>22991.01</v>
          </cell>
        </row>
        <row r="111">
          <cell r="D111">
            <v>7000</v>
          </cell>
          <cell r="E111">
            <v>7595.43</v>
          </cell>
        </row>
        <row r="112">
          <cell r="D112">
            <v>3000</v>
          </cell>
          <cell r="E112">
            <v>3035</v>
          </cell>
        </row>
        <row r="113">
          <cell r="D113">
            <v>40000</v>
          </cell>
          <cell r="E113">
            <v>45126</v>
          </cell>
        </row>
        <row r="114">
          <cell r="D114">
            <v>10600</v>
          </cell>
          <cell r="E114">
            <v>12772.6</v>
          </cell>
        </row>
        <row r="115">
          <cell r="D115">
            <v>600</v>
          </cell>
          <cell r="E115">
            <v>1080</v>
          </cell>
        </row>
        <row r="116">
          <cell r="D116">
            <v>3000</v>
          </cell>
          <cell r="E116">
            <v>3035</v>
          </cell>
        </row>
        <row r="117">
          <cell r="D117">
            <v>25000</v>
          </cell>
          <cell r="E117">
            <v>29939</v>
          </cell>
        </row>
        <row r="118">
          <cell r="D118">
            <v>1500</v>
          </cell>
          <cell r="E118">
            <v>2370</v>
          </cell>
        </row>
        <row r="119">
          <cell r="D119">
            <v>4000</v>
          </cell>
          <cell r="E119">
            <v>4685</v>
          </cell>
        </row>
        <row r="120">
          <cell r="D120">
            <v>10000</v>
          </cell>
          <cell r="E120">
            <v>15696</v>
          </cell>
        </row>
        <row r="121">
          <cell r="D121">
            <v>25000</v>
          </cell>
          <cell r="E121">
            <v>28276</v>
          </cell>
        </row>
        <row r="122">
          <cell r="D122">
            <v>3400</v>
          </cell>
          <cell r="E122">
            <v>3508</v>
          </cell>
        </row>
        <row r="123">
          <cell r="D123">
            <v>8500</v>
          </cell>
          <cell r="E123">
            <v>8722</v>
          </cell>
        </row>
        <row r="124">
          <cell r="D124">
            <v>22000</v>
          </cell>
          <cell r="E124">
            <v>23285</v>
          </cell>
        </row>
        <row r="125">
          <cell r="D125">
            <v>15000</v>
          </cell>
          <cell r="E125">
            <v>18185</v>
          </cell>
        </row>
        <row r="126">
          <cell r="D126">
            <v>7000</v>
          </cell>
          <cell r="E126">
            <v>7040</v>
          </cell>
        </row>
        <row r="127">
          <cell r="D127">
            <v>4500</v>
          </cell>
          <cell r="E127">
            <v>5221</v>
          </cell>
        </row>
        <row r="128">
          <cell r="D128">
            <v>10000</v>
          </cell>
          <cell r="E128">
            <v>10088</v>
          </cell>
        </row>
        <row r="129">
          <cell r="D129">
            <v>5000</v>
          </cell>
          <cell r="E129">
            <v>12321</v>
          </cell>
        </row>
        <row r="130">
          <cell r="D130">
            <v>40000</v>
          </cell>
          <cell r="E130">
            <v>52576</v>
          </cell>
        </row>
        <row r="131">
          <cell r="D131">
            <v>5000</v>
          </cell>
          <cell r="E131">
            <v>8401</v>
          </cell>
        </row>
        <row r="132">
          <cell r="D132">
            <v>30000</v>
          </cell>
          <cell r="E132">
            <v>32903</v>
          </cell>
        </row>
        <row r="133">
          <cell r="D133">
            <v>1750</v>
          </cell>
          <cell r="E133">
            <v>1867</v>
          </cell>
        </row>
        <row r="134">
          <cell r="D134">
            <v>1500</v>
          </cell>
          <cell r="E134">
            <v>1500</v>
          </cell>
        </row>
        <row r="135">
          <cell r="D135">
            <v>1000</v>
          </cell>
          <cell r="E135">
            <v>1272</v>
          </cell>
        </row>
        <row r="136">
          <cell r="D136">
            <v>3000</v>
          </cell>
          <cell r="E136">
            <v>4396</v>
          </cell>
        </row>
        <row r="137">
          <cell r="D137">
            <v>100000</v>
          </cell>
          <cell r="E137">
            <v>112536</v>
          </cell>
        </row>
        <row r="138">
          <cell r="D138">
            <v>25000</v>
          </cell>
          <cell r="E138">
            <v>27196.71</v>
          </cell>
        </row>
        <row r="139">
          <cell r="D139">
            <v>25000</v>
          </cell>
          <cell r="E139">
            <v>31683</v>
          </cell>
        </row>
        <row r="140">
          <cell r="D140">
            <v>500</v>
          </cell>
          <cell r="E140">
            <v>1066</v>
          </cell>
        </row>
        <row r="141">
          <cell r="D141">
            <v>1000</v>
          </cell>
          <cell r="E141">
            <v>1005</v>
          </cell>
        </row>
        <row r="142">
          <cell r="D142">
            <v>20000</v>
          </cell>
          <cell r="E142">
            <v>21742.78</v>
          </cell>
        </row>
        <row r="143">
          <cell r="D143">
            <v>3000</v>
          </cell>
          <cell r="E143">
            <v>3225</v>
          </cell>
        </row>
        <row r="144">
          <cell r="D144">
            <v>8300</v>
          </cell>
          <cell r="E144">
            <v>9170</v>
          </cell>
        </row>
        <row r="145">
          <cell r="D145">
            <v>12000</v>
          </cell>
          <cell r="E145">
            <v>13121</v>
          </cell>
        </row>
        <row r="146">
          <cell r="D146">
            <v>4000</v>
          </cell>
          <cell r="E146">
            <v>5308.26</v>
          </cell>
        </row>
        <row r="147">
          <cell r="D147">
            <v>7900</v>
          </cell>
          <cell r="E147">
            <v>15077</v>
          </cell>
        </row>
        <row r="148">
          <cell r="D148">
            <v>500</v>
          </cell>
          <cell r="E148">
            <v>745</v>
          </cell>
        </row>
        <row r="149">
          <cell r="D149">
            <v>5000</v>
          </cell>
          <cell r="E149">
            <v>8320</v>
          </cell>
        </row>
        <row r="150">
          <cell r="D150">
            <v>3750</v>
          </cell>
          <cell r="E150">
            <v>4000</v>
          </cell>
        </row>
        <row r="151">
          <cell r="D151">
            <v>600</v>
          </cell>
          <cell r="E151">
            <v>636</v>
          </cell>
        </row>
        <row r="152">
          <cell r="D152">
            <v>20000</v>
          </cell>
          <cell r="E152">
            <v>23505</v>
          </cell>
        </row>
        <row r="153">
          <cell r="D153">
            <v>1800</v>
          </cell>
          <cell r="E153">
            <v>2361</v>
          </cell>
        </row>
        <row r="154">
          <cell r="D154">
            <v>1250</v>
          </cell>
          <cell r="E154">
            <v>1300</v>
          </cell>
        </row>
        <row r="155">
          <cell r="D155">
            <v>3500</v>
          </cell>
          <cell r="E155">
            <v>3535</v>
          </cell>
        </row>
        <row r="156">
          <cell r="D156">
            <v>3500</v>
          </cell>
          <cell r="E156">
            <v>3514</v>
          </cell>
        </row>
        <row r="157">
          <cell r="D157">
            <v>3000</v>
          </cell>
          <cell r="E157">
            <v>10067.5</v>
          </cell>
        </row>
        <row r="158">
          <cell r="D158">
            <v>7000</v>
          </cell>
          <cell r="E158">
            <v>7905</v>
          </cell>
        </row>
        <row r="159">
          <cell r="D159">
            <v>5500</v>
          </cell>
          <cell r="E159">
            <v>5600</v>
          </cell>
        </row>
        <row r="160">
          <cell r="D160">
            <v>4000</v>
          </cell>
          <cell r="E160">
            <v>4040</v>
          </cell>
        </row>
        <row r="161">
          <cell r="D161">
            <v>5000</v>
          </cell>
          <cell r="E161">
            <v>5700</v>
          </cell>
        </row>
        <row r="162">
          <cell r="D162">
            <v>1500</v>
          </cell>
          <cell r="E162">
            <v>2002.22</v>
          </cell>
        </row>
        <row r="163">
          <cell r="D163">
            <v>4500</v>
          </cell>
          <cell r="E163">
            <v>4569</v>
          </cell>
        </row>
        <row r="164">
          <cell r="D164">
            <v>4000</v>
          </cell>
          <cell r="E164">
            <v>5086</v>
          </cell>
        </row>
        <row r="165">
          <cell r="D165">
            <v>13000</v>
          </cell>
          <cell r="E165">
            <v>14450</v>
          </cell>
        </row>
        <row r="166">
          <cell r="D166">
            <v>2500</v>
          </cell>
          <cell r="E166">
            <v>2669</v>
          </cell>
        </row>
        <row r="167">
          <cell r="D167">
            <v>750</v>
          </cell>
          <cell r="E167">
            <v>1220</v>
          </cell>
        </row>
        <row r="168">
          <cell r="D168">
            <v>35000</v>
          </cell>
          <cell r="E168">
            <v>56079.83</v>
          </cell>
        </row>
        <row r="169">
          <cell r="D169">
            <v>3000</v>
          </cell>
          <cell r="E169">
            <v>3485</v>
          </cell>
        </row>
        <row r="170">
          <cell r="D170">
            <v>2500</v>
          </cell>
          <cell r="E170">
            <v>3105</v>
          </cell>
        </row>
        <row r="171">
          <cell r="D171">
            <v>8000</v>
          </cell>
          <cell r="E171">
            <v>8241</v>
          </cell>
        </row>
        <row r="172">
          <cell r="D172">
            <v>2000</v>
          </cell>
          <cell r="E172">
            <v>2245</v>
          </cell>
        </row>
        <row r="173">
          <cell r="D173">
            <v>2000</v>
          </cell>
          <cell r="E173">
            <v>2300</v>
          </cell>
        </row>
        <row r="174">
          <cell r="D174">
            <v>10000</v>
          </cell>
          <cell r="E174">
            <v>10300</v>
          </cell>
        </row>
        <row r="175">
          <cell r="D175">
            <v>3000</v>
          </cell>
          <cell r="E175">
            <v>3034</v>
          </cell>
        </row>
        <row r="176">
          <cell r="D176">
            <v>5000</v>
          </cell>
          <cell r="E176">
            <v>5478</v>
          </cell>
        </row>
        <row r="177">
          <cell r="D177">
            <v>1900</v>
          </cell>
          <cell r="E177">
            <v>2182</v>
          </cell>
        </row>
        <row r="178">
          <cell r="D178">
            <v>2500</v>
          </cell>
          <cell r="E178">
            <v>2935</v>
          </cell>
        </row>
        <row r="179">
          <cell r="D179">
            <v>4200</v>
          </cell>
          <cell r="E179">
            <v>4794.82</v>
          </cell>
        </row>
        <row r="180">
          <cell r="D180">
            <v>7000</v>
          </cell>
          <cell r="E180">
            <v>7062</v>
          </cell>
        </row>
        <row r="181">
          <cell r="D181">
            <v>2500</v>
          </cell>
          <cell r="E181">
            <v>2725</v>
          </cell>
        </row>
        <row r="182">
          <cell r="D182">
            <v>4300</v>
          </cell>
          <cell r="E182">
            <v>4610</v>
          </cell>
        </row>
        <row r="183">
          <cell r="D183">
            <v>15000</v>
          </cell>
          <cell r="E183">
            <v>17444</v>
          </cell>
        </row>
        <row r="184">
          <cell r="D184">
            <v>5000</v>
          </cell>
          <cell r="E184">
            <v>5175</v>
          </cell>
        </row>
        <row r="185">
          <cell r="D185">
            <v>9500</v>
          </cell>
          <cell r="E185">
            <v>11335.7</v>
          </cell>
        </row>
        <row r="186">
          <cell r="D186">
            <v>3000</v>
          </cell>
          <cell r="E186">
            <v>3773</v>
          </cell>
        </row>
        <row r="187">
          <cell r="D187">
            <v>23000</v>
          </cell>
          <cell r="E187">
            <v>27541</v>
          </cell>
        </row>
        <row r="188">
          <cell r="D188">
            <v>4000</v>
          </cell>
          <cell r="E188">
            <v>5050</v>
          </cell>
        </row>
        <row r="189">
          <cell r="D189">
            <v>35000</v>
          </cell>
          <cell r="E189">
            <v>35123</v>
          </cell>
        </row>
        <row r="190">
          <cell r="D190">
            <v>4500</v>
          </cell>
          <cell r="E190">
            <v>5221</v>
          </cell>
        </row>
        <row r="191">
          <cell r="D191">
            <v>20000</v>
          </cell>
          <cell r="E191">
            <v>20022</v>
          </cell>
        </row>
        <row r="192">
          <cell r="D192">
            <v>15000</v>
          </cell>
          <cell r="E192">
            <v>15126</v>
          </cell>
        </row>
        <row r="193">
          <cell r="D193">
            <v>2500</v>
          </cell>
          <cell r="E193">
            <v>3120</v>
          </cell>
        </row>
        <row r="194">
          <cell r="D194">
            <v>3100</v>
          </cell>
          <cell r="E194">
            <v>3395</v>
          </cell>
        </row>
        <row r="195">
          <cell r="D195">
            <v>30000</v>
          </cell>
          <cell r="E195">
            <v>30610</v>
          </cell>
        </row>
        <row r="196">
          <cell r="D196">
            <v>2000</v>
          </cell>
          <cell r="E196">
            <v>2047</v>
          </cell>
        </row>
        <row r="197">
          <cell r="D197">
            <v>7000</v>
          </cell>
          <cell r="E197">
            <v>7164</v>
          </cell>
        </row>
        <row r="198">
          <cell r="D198">
            <v>20000</v>
          </cell>
          <cell r="E198">
            <v>21573</v>
          </cell>
        </row>
        <row r="199">
          <cell r="D199">
            <v>2600</v>
          </cell>
          <cell r="E199">
            <v>2857</v>
          </cell>
        </row>
        <row r="200">
          <cell r="D200">
            <v>1000</v>
          </cell>
          <cell r="E200">
            <v>1610</v>
          </cell>
        </row>
        <row r="201">
          <cell r="D201">
            <v>1000</v>
          </cell>
          <cell r="E201">
            <v>1312</v>
          </cell>
        </row>
        <row r="202">
          <cell r="D202">
            <v>5000</v>
          </cell>
          <cell r="E202">
            <v>5940</v>
          </cell>
        </row>
        <row r="203">
          <cell r="D203">
            <v>15000</v>
          </cell>
          <cell r="E203">
            <v>15481</v>
          </cell>
        </row>
        <row r="204">
          <cell r="D204">
            <v>20000</v>
          </cell>
          <cell r="E204">
            <v>20120</v>
          </cell>
        </row>
        <row r="205">
          <cell r="D205">
            <v>35000</v>
          </cell>
          <cell r="E205">
            <v>35275.64</v>
          </cell>
        </row>
        <row r="206">
          <cell r="D206">
            <v>8500</v>
          </cell>
          <cell r="E206">
            <v>9801</v>
          </cell>
        </row>
        <row r="207">
          <cell r="D207">
            <v>10000</v>
          </cell>
          <cell r="E207">
            <v>12730.42</v>
          </cell>
        </row>
        <row r="208">
          <cell r="D208">
            <v>8000</v>
          </cell>
          <cell r="E208">
            <v>8227</v>
          </cell>
        </row>
        <row r="209">
          <cell r="D209">
            <v>21000</v>
          </cell>
          <cell r="E209">
            <v>21904</v>
          </cell>
        </row>
        <row r="210">
          <cell r="D210">
            <v>10000</v>
          </cell>
          <cell r="E210">
            <v>11122</v>
          </cell>
        </row>
        <row r="211">
          <cell r="D211">
            <v>12000</v>
          </cell>
          <cell r="E211">
            <v>12095</v>
          </cell>
        </row>
        <row r="212">
          <cell r="D212">
            <v>5500</v>
          </cell>
          <cell r="E212">
            <v>5771</v>
          </cell>
        </row>
        <row r="213">
          <cell r="D213">
            <v>25000</v>
          </cell>
          <cell r="E213">
            <v>25388</v>
          </cell>
        </row>
        <row r="214">
          <cell r="D214">
            <v>1500</v>
          </cell>
          <cell r="E214">
            <v>1661</v>
          </cell>
        </row>
        <row r="215">
          <cell r="D215">
            <v>20000</v>
          </cell>
          <cell r="E215">
            <v>20365</v>
          </cell>
        </row>
        <row r="216">
          <cell r="D216">
            <v>10000</v>
          </cell>
          <cell r="E216">
            <v>12806</v>
          </cell>
        </row>
        <row r="217">
          <cell r="D217">
            <v>7000</v>
          </cell>
          <cell r="E217">
            <v>7365</v>
          </cell>
        </row>
        <row r="218">
          <cell r="D218">
            <v>23000</v>
          </cell>
          <cell r="E218">
            <v>24418.6</v>
          </cell>
        </row>
        <row r="219">
          <cell r="D219">
            <v>5000</v>
          </cell>
          <cell r="E219">
            <v>5462</v>
          </cell>
        </row>
        <row r="220">
          <cell r="D220">
            <v>3300</v>
          </cell>
          <cell r="E220">
            <v>3315</v>
          </cell>
        </row>
        <row r="221">
          <cell r="D221">
            <v>12200</v>
          </cell>
          <cell r="E221">
            <v>12571</v>
          </cell>
        </row>
        <row r="222">
          <cell r="D222">
            <v>2500</v>
          </cell>
          <cell r="E222">
            <v>2804.16</v>
          </cell>
        </row>
        <row r="223">
          <cell r="D223">
            <v>2500</v>
          </cell>
          <cell r="E223">
            <v>2575</v>
          </cell>
        </row>
        <row r="224">
          <cell r="D224">
            <v>6000</v>
          </cell>
          <cell r="E224">
            <v>7877</v>
          </cell>
        </row>
        <row r="225">
          <cell r="D225">
            <v>15000</v>
          </cell>
          <cell r="E225">
            <v>15315</v>
          </cell>
        </row>
        <row r="226">
          <cell r="D226">
            <v>2000</v>
          </cell>
          <cell r="E226">
            <v>2560</v>
          </cell>
        </row>
        <row r="227">
          <cell r="D227">
            <v>10000</v>
          </cell>
          <cell r="E227">
            <v>15443</v>
          </cell>
        </row>
        <row r="228">
          <cell r="D228">
            <v>4000</v>
          </cell>
          <cell r="E228">
            <v>4296</v>
          </cell>
        </row>
        <row r="229">
          <cell r="D229">
            <v>15500</v>
          </cell>
          <cell r="E229">
            <v>15705</v>
          </cell>
        </row>
        <row r="230">
          <cell r="D230">
            <v>1800</v>
          </cell>
          <cell r="E230">
            <v>1805</v>
          </cell>
        </row>
        <row r="231">
          <cell r="D231">
            <v>5800</v>
          </cell>
          <cell r="E231">
            <v>6628</v>
          </cell>
        </row>
        <row r="232">
          <cell r="D232">
            <v>2000</v>
          </cell>
          <cell r="E232">
            <v>2060</v>
          </cell>
        </row>
        <row r="233">
          <cell r="D233">
            <v>5000</v>
          </cell>
          <cell r="E233">
            <v>6080</v>
          </cell>
        </row>
        <row r="234">
          <cell r="D234">
            <v>31000</v>
          </cell>
          <cell r="E234">
            <v>31820.5</v>
          </cell>
        </row>
        <row r="235">
          <cell r="D235">
            <v>3000</v>
          </cell>
          <cell r="E235">
            <v>3048</v>
          </cell>
        </row>
        <row r="236">
          <cell r="D236">
            <v>4999</v>
          </cell>
          <cell r="E236">
            <v>5604</v>
          </cell>
        </row>
        <row r="237">
          <cell r="D237">
            <v>15000</v>
          </cell>
          <cell r="E237">
            <v>15265</v>
          </cell>
        </row>
        <row r="238">
          <cell r="D238">
            <v>500</v>
          </cell>
          <cell r="E238">
            <v>570</v>
          </cell>
        </row>
        <row r="239">
          <cell r="D239">
            <v>10000</v>
          </cell>
          <cell r="E239">
            <v>10173</v>
          </cell>
        </row>
        <row r="240">
          <cell r="D240">
            <v>3000</v>
          </cell>
          <cell r="E240">
            <v>3486</v>
          </cell>
        </row>
        <row r="241">
          <cell r="D241">
            <v>3000</v>
          </cell>
          <cell r="E241">
            <v>4085</v>
          </cell>
        </row>
        <row r="242">
          <cell r="D242">
            <v>3000</v>
          </cell>
          <cell r="E242">
            <v>4004</v>
          </cell>
        </row>
        <row r="243">
          <cell r="D243">
            <v>1800</v>
          </cell>
          <cell r="E243">
            <v>2086</v>
          </cell>
        </row>
        <row r="244">
          <cell r="D244">
            <v>15000</v>
          </cell>
          <cell r="E244">
            <v>15677.5</v>
          </cell>
        </row>
        <row r="245">
          <cell r="D245">
            <v>4000</v>
          </cell>
          <cell r="E245">
            <v>4081</v>
          </cell>
        </row>
        <row r="246">
          <cell r="D246">
            <v>1500</v>
          </cell>
          <cell r="E246">
            <v>2630</v>
          </cell>
        </row>
        <row r="247">
          <cell r="D247">
            <v>1000</v>
          </cell>
          <cell r="E247">
            <v>1066.8</v>
          </cell>
        </row>
        <row r="248">
          <cell r="D248">
            <v>3500</v>
          </cell>
          <cell r="E248">
            <v>4280</v>
          </cell>
        </row>
        <row r="249">
          <cell r="D249">
            <v>6500</v>
          </cell>
          <cell r="E249">
            <v>6505</v>
          </cell>
        </row>
        <row r="250">
          <cell r="D250">
            <v>2500</v>
          </cell>
          <cell r="E250">
            <v>2746</v>
          </cell>
        </row>
        <row r="251">
          <cell r="D251">
            <v>2500</v>
          </cell>
          <cell r="E251">
            <v>2501</v>
          </cell>
        </row>
        <row r="252">
          <cell r="D252">
            <v>2000</v>
          </cell>
          <cell r="E252">
            <v>2321</v>
          </cell>
        </row>
        <row r="253">
          <cell r="D253">
            <v>11737</v>
          </cell>
          <cell r="E253">
            <v>11747.18</v>
          </cell>
        </row>
        <row r="254">
          <cell r="D254">
            <v>1050</v>
          </cell>
          <cell r="E254">
            <v>1115</v>
          </cell>
        </row>
        <row r="255">
          <cell r="D255">
            <v>2500</v>
          </cell>
          <cell r="E255">
            <v>2525</v>
          </cell>
        </row>
        <row r="256">
          <cell r="D256">
            <v>500</v>
          </cell>
          <cell r="E256">
            <v>537</v>
          </cell>
        </row>
        <row r="257">
          <cell r="D257">
            <v>3300</v>
          </cell>
          <cell r="E257">
            <v>3350</v>
          </cell>
        </row>
        <row r="258">
          <cell r="D258">
            <v>8000</v>
          </cell>
          <cell r="E258">
            <v>8110</v>
          </cell>
        </row>
        <row r="259">
          <cell r="D259">
            <v>1800</v>
          </cell>
          <cell r="E259">
            <v>2635</v>
          </cell>
        </row>
        <row r="260">
          <cell r="D260">
            <v>5000</v>
          </cell>
          <cell r="E260">
            <v>5226</v>
          </cell>
        </row>
        <row r="261">
          <cell r="D261">
            <v>6000</v>
          </cell>
          <cell r="E261">
            <v>6000</v>
          </cell>
        </row>
        <row r="262">
          <cell r="D262">
            <v>3500</v>
          </cell>
          <cell r="E262">
            <v>3660</v>
          </cell>
        </row>
        <row r="263">
          <cell r="D263">
            <v>3871</v>
          </cell>
          <cell r="E263">
            <v>5366</v>
          </cell>
        </row>
        <row r="264">
          <cell r="D264">
            <v>15000</v>
          </cell>
          <cell r="E264">
            <v>15327</v>
          </cell>
        </row>
        <row r="265">
          <cell r="D265">
            <v>8000</v>
          </cell>
          <cell r="E265">
            <v>8348</v>
          </cell>
        </row>
        <row r="266">
          <cell r="D266">
            <v>3000</v>
          </cell>
          <cell r="E266">
            <v>4145</v>
          </cell>
        </row>
        <row r="267">
          <cell r="D267">
            <v>6000</v>
          </cell>
          <cell r="E267">
            <v>6100</v>
          </cell>
        </row>
        <row r="268">
          <cell r="D268">
            <v>4500</v>
          </cell>
          <cell r="E268">
            <v>4565</v>
          </cell>
        </row>
        <row r="269">
          <cell r="D269">
            <v>500</v>
          </cell>
          <cell r="E269">
            <v>650</v>
          </cell>
        </row>
        <row r="270">
          <cell r="D270">
            <v>1500</v>
          </cell>
          <cell r="E270">
            <v>1650</v>
          </cell>
        </row>
        <row r="271">
          <cell r="D271">
            <v>5500</v>
          </cell>
          <cell r="E271">
            <v>5516</v>
          </cell>
        </row>
        <row r="272">
          <cell r="D272">
            <v>1000</v>
          </cell>
          <cell r="E272">
            <v>1534</v>
          </cell>
        </row>
        <row r="273">
          <cell r="D273">
            <v>3000</v>
          </cell>
          <cell r="E273">
            <v>3058</v>
          </cell>
        </row>
        <row r="274">
          <cell r="D274">
            <v>10000</v>
          </cell>
          <cell r="E274">
            <v>10299</v>
          </cell>
        </row>
        <row r="275">
          <cell r="D275">
            <v>4000</v>
          </cell>
          <cell r="E275">
            <v>4250</v>
          </cell>
        </row>
        <row r="276">
          <cell r="D276">
            <v>5000</v>
          </cell>
          <cell r="E276">
            <v>5673</v>
          </cell>
        </row>
        <row r="277">
          <cell r="D277">
            <v>500</v>
          </cell>
          <cell r="E277">
            <v>1090</v>
          </cell>
        </row>
        <row r="278">
          <cell r="D278">
            <v>7750</v>
          </cell>
          <cell r="E278">
            <v>7860</v>
          </cell>
        </row>
        <row r="279">
          <cell r="D279">
            <v>2500</v>
          </cell>
          <cell r="E279">
            <v>2600</v>
          </cell>
        </row>
        <row r="280">
          <cell r="D280">
            <v>500</v>
          </cell>
          <cell r="E280">
            <v>1105</v>
          </cell>
        </row>
        <row r="281">
          <cell r="D281">
            <v>1000</v>
          </cell>
          <cell r="E281">
            <v>1046</v>
          </cell>
        </row>
        <row r="282">
          <cell r="D282">
            <v>1500</v>
          </cell>
          <cell r="E282">
            <v>1766</v>
          </cell>
        </row>
        <row r="283">
          <cell r="D283">
            <v>200</v>
          </cell>
          <cell r="E283">
            <v>277</v>
          </cell>
        </row>
        <row r="284">
          <cell r="D284">
            <v>1000</v>
          </cell>
          <cell r="E284">
            <v>1035</v>
          </cell>
        </row>
        <row r="285">
          <cell r="D285">
            <v>8000</v>
          </cell>
          <cell r="E285">
            <v>8001</v>
          </cell>
        </row>
        <row r="286">
          <cell r="D286">
            <v>3000</v>
          </cell>
          <cell r="E286">
            <v>3133</v>
          </cell>
        </row>
        <row r="287">
          <cell r="D287">
            <v>4000</v>
          </cell>
          <cell r="E287">
            <v>4090</v>
          </cell>
        </row>
        <row r="288">
          <cell r="D288">
            <v>1750</v>
          </cell>
          <cell r="E288">
            <v>1955</v>
          </cell>
        </row>
        <row r="289">
          <cell r="D289">
            <v>6000</v>
          </cell>
          <cell r="E289">
            <v>6000.66</v>
          </cell>
        </row>
        <row r="290">
          <cell r="D290">
            <v>2000</v>
          </cell>
          <cell r="E290">
            <v>2000</v>
          </cell>
        </row>
        <row r="291">
          <cell r="D291">
            <v>2000</v>
          </cell>
          <cell r="E291">
            <v>2100</v>
          </cell>
        </row>
        <row r="292">
          <cell r="D292">
            <v>3000</v>
          </cell>
          <cell r="E292">
            <v>3506</v>
          </cell>
        </row>
        <row r="293">
          <cell r="D293">
            <v>10000</v>
          </cell>
          <cell r="E293">
            <v>11450</v>
          </cell>
        </row>
        <row r="294">
          <cell r="D294">
            <v>1500</v>
          </cell>
          <cell r="E294">
            <v>1536</v>
          </cell>
        </row>
        <row r="295">
          <cell r="D295">
            <v>500</v>
          </cell>
          <cell r="E295">
            <v>1115</v>
          </cell>
        </row>
        <row r="296">
          <cell r="D296">
            <v>1500</v>
          </cell>
          <cell r="E296">
            <v>1587</v>
          </cell>
        </row>
        <row r="297">
          <cell r="D297">
            <v>1500</v>
          </cell>
          <cell r="E297">
            <v>1565</v>
          </cell>
        </row>
        <row r="298">
          <cell r="D298">
            <v>4000</v>
          </cell>
          <cell r="E298">
            <v>4443</v>
          </cell>
        </row>
        <row r="299">
          <cell r="D299">
            <v>10000</v>
          </cell>
          <cell r="E299">
            <v>10041</v>
          </cell>
        </row>
        <row r="300">
          <cell r="D300">
            <v>15000</v>
          </cell>
          <cell r="E300">
            <v>16465</v>
          </cell>
        </row>
        <row r="301">
          <cell r="D301">
            <v>500</v>
          </cell>
          <cell r="E301">
            <v>610</v>
          </cell>
        </row>
        <row r="302">
          <cell r="D302">
            <v>10000</v>
          </cell>
          <cell r="E302">
            <v>10031</v>
          </cell>
        </row>
        <row r="303">
          <cell r="D303">
            <v>500</v>
          </cell>
          <cell r="E303">
            <v>1055</v>
          </cell>
        </row>
        <row r="304">
          <cell r="D304">
            <v>3000</v>
          </cell>
          <cell r="E304">
            <v>3255</v>
          </cell>
        </row>
        <row r="305">
          <cell r="D305">
            <v>15000</v>
          </cell>
          <cell r="E305">
            <v>15535</v>
          </cell>
        </row>
        <row r="306">
          <cell r="D306">
            <v>500</v>
          </cell>
          <cell r="E306">
            <v>650</v>
          </cell>
        </row>
        <row r="307">
          <cell r="D307">
            <v>3000</v>
          </cell>
          <cell r="E307">
            <v>3105</v>
          </cell>
        </row>
        <row r="308">
          <cell r="D308">
            <v>200</v>
          </cell>
          <cell r="E308">
            <v>200</v>
          </cell>
        </row>
        <row r="309">
          <cell r="D309">
            <v>1700</v>
          </cell>
          <cell r="E309">
            <v>1700.01</v>
          </cell>
        </row>
        <row r="310">
          <cell r="D310">
            <v>4000</v>
          </cell>
          <cell r="E310">
            <v>4035</v>
          </cell>
        </row>
        <row r="311">
          <cell r="D311">
            <v>10000</v>
          </cell>
          <cell r="E311">
            <v>10115</v>
          </cell>
        </row>
        <row r="312">
          <cell r="D312">
            <v>250</v>
          </cell>
          <cell r="E312">
            <v>350</v>
          </cell>
        </row>
        <row r="313">
          <cell r="D313">
            <v>6000</v>
          </cell>
          <cell r="E313">
            <v>6215</v>
          </cell>
        </row>
        <row r="314">
          <cell r="D314">
            <v>30000</v>
          </cell>
          <cell r="E314">
            <v>30891.1</v>
          </cell>
        </row>
        <row r="315">
          <cell r="D315">
            <v>3750</v>
          </cell>
          <cell r="E315">
            <v>4055</v>
          </cell>
        </row>
        <row r="316">
          <cell r="D316">
            <v>2000</v>
          </cell>
          <cell r="E316">
            <v>2000</v>
          </cell>
        </row>
        <row r="317">
          <cell r="D317">
            <v>2000</v>
          </cell>
          <cell r="E317">
            <v>2193</v>
          </cell>
        </row>
        <row r="318">
          <cell r="D318">
            <v>9500</v>
          </cell>
          <cell r="E318">
            <v>9525</v>
          </cell>
        </row>
        <row r="319">
          <cell r="D319">
            <v>10000</v>
          </cell>
          <cell r="E319">
            <v>10555</v>
          </cell>
        </row>
        <row r="320">
          <cell r="D320">
            <v>1000</v>
          </cell>
          <cell r="E320">
            <v>1120</v>
          </cell>
        </row>
        <row r="321">
          <cell r="D321">
            <v>5000</v>
          </cell>
          <cell r="E321">
            <v>5295</v>
          </cell>
        </row>
        <row r="322">
          <cell r="D322">
            <v>3000</v>
          </cell>
          <cell r="E322">
            <v>3030</v>
          </cell>
        </row>
        <row r="323">
          <cell r="D323">
            <v>1200</v>
          </cell>
          <cell r="E323">
            <v>1616.14</v>
          </cell>
        </row>
        <row r="324">
          <cell r="D324">
            <v>5000</v>
          </cell>
          <cell r="E324">
            <v>5260.92</v>
          </cell>
        </row>
        <row r="325">
          <cell r="D325">
            <v>2500</v>
          </cell>
          <cell r="E325">
            <v>2565</v>
          </cell>
        </row>
        <row r="326">
          <cell r="D326">
            <v>250</v>
          </cell>
          <cell r="E326">
            <v>250</v>
          </cell>
        </row>
        <row r="327">
          <cell r="D327">
            <v>1000</v>
          </cell>
          <cell r="E327">
            <v>1855</v>
          </cell>
        </row>
        <row r="328">
          <cell r="D328">
            <v>1000</v>
          </cell>
          <cell r="E328">
            <v>1078</v>
          </cell>
        </row>
        <row r="329">
          <cell r="D329">
            <v>2100</v>
          </cell>
          <cell r="E329">
            <v>2305</v>
          </cell>
        </row>
        <row r="330">
          <cell r="D330">
            <v>800</v>
          </cell>
          <cell r="E330">
            <v>1365</v>
          </cell>
        </row>
        <row r="331">
          <cell r="D331">
            <v>650</v>
          </cell>
          <cell r="E331">
            <v>658</v>
          </cell>
        </row>
        <row r="332">
          <cell r="D332">
            <v>1000</v>
          </cell>
          <cell r="E332">
            <v>1532</v>
          </cell>
        </row>
        <row r="333">
          <cell r="D333">
            <v>10000</v>
          </cell>
          <cell r="E333">
            <v>10065</v>
          </cell>
        </row>
        <row r="334">
          <cell r="D334">
            <v>3000</v>
          </cell>
          <cell r="E334">
            <v>5739</v>
          </cell>
        </row>
        <row r="335">
          <cell r="D335">
            <v>2000</v>
          </cell>
          <cell r="E335">
            <v>2804</v>
          </cell>
        </row>
        <row r="336">
          <cell r="D336">
            <v>978</v>
          </cell>
          <cell r="E336">
            <v>1216</v>
          </cell>
        </row>
        <row r="337">
          <cell r="D337">
            <v>500</v>
          </cell>
          <cell r="E337">
            <v>695</v>
          </cell>
        </row>
        <row r="338">
          <cell r="D338">
            <v>250</v>
          </cell>
          <cell r="E338">
            <v>505</v>
          </cell>
        </row>
        <row r="339">
          <cell r="D339">
            <v>5000</v>
          </cell>
          <cell r="E339">
            <v>5116.18</v>
          </cell>
        </row>
        <row r="340">
          <cell r="D340">
            <v>3500</v>
          </cell>
          <cell r="E340">
            <v>4450</v>
          </cell>
        </row>
        <row r="341">
          <cell r="D341">
            <v>3000</v>
          </cell>
          <cell r="E341">
            <v>3030</v>
          </cell>
        </row>
        <row r="342">
          <cell r="D342">
            <v>10000</v>
          </cell>
          <cell r="E342">
            <v>12178</v>
          </cell>
        </row>
        <row r="343">
          <cell r="D343">
            <v>2800</v>
          </cell>
          <cell r="E343">
            <v>3175</v>
          </cell>
        </row>
        <row r="344">
          <cell r="D344">
            <v>250</v>
          </cell>
          <cell r="E344">
            <v>375</v>
          </cell>
        </row>
        <row r="345">
          <cell r="D345">
            <v>2000</v>
          </cell>
          <cell r="E345">
            <v>2041</v>
          </cell>
        </row>
        <row r="346">
          <cell r="D346">
            <v>4900</v>
          </cell>
          <cell r="E346">
            <v>4900</v>
          </cell>
        </row>
        <row r="347">
          <cell r="D347">
            <v>300</v>
          </cell>
          <cell r="E347">
            <v>312</v>
          </cell>
        </row>
        <row r="348">
          <cell r="D348">
            <v>1800</v>
          </cell>
          <cell r="E348">
            <v>2076</v>
          </cell>
        </row>
        <row r="349">
          <cell r="D349">
            <v>2000</v>
          </cell>
          <cell r="E349">
            <v>2257</v>
          </cell>
        </row>
        <row r="350">
          <cell r="D350">
            <v>1500</v>
          </cell>
          <cell r="E350">
            <v>2140</v>
          </cell>
        </row>
        <row r="351">
          <cell r="D351">
            <v>3350</v>
          </cell>
          <cell r="E351">
            <v>5358</v>
          </cell>
        </row>
        <row r="352">
          <cell r="D352">
            <v>2500</v>
          </cell>
          <cell r="E352">
            <v>2856</v>
          </cell>
        </row>
        <row r="353">
          <cell r="D353">
            <v>1650</v>
          </cell>
          <cell r="E353">
            <v>1660</v>
          </cell>
        </row>
        <row r="354">
          <cell r="D354">
            <v>3000</v>
          </cell>
          <cell r="E354">
            <v>4656</v>
          </cell>
        </row>
        <row r="355">
          <cell r="D355">
            <v>3000</v>
          </cell>
          <cell r="E355">
            <v>3636</v>
          </cell>
        </row>
        <row r="356">
          <cell r="D356">
            <v>1000</v>
          </cell>
          <cell r="E356">
            <v>1275</v>
          </cell>
        </row>
        <row r="357">
          <cell r="D357">
            <v>500</v>
          </cell>
          <cell r="E357">
            <v>791</v>
          </cell>
        </row>
        <row r="358">
          <cell r="D358">
            <v>3800</v>
          </cell>
          <cell r="E358">
            <v>4000.22</v>
          </cell>
        </row>
        <row r="359">
          <cell r="D359">
            <v>1500</v>
          </cell>
          <cell r="E359">
            <v>1500</v>
          </cell>
        </row>
        <row r="360">
          <cell r="D360">
            <v>400</v>
          </cell>
          <cell r="E360">
            <v>400</v>
          </cell>
        </row>
        <row r="361">
          <cell r="D361">
            <v>3000</v>
          </cell>
          <cell r="E361">
            <v>3732</v>
          </cell>
        </row>
        <row r="362">
          <cell r="D362">
            <v>1551</v>
          </cell>
          <cell r="E362">
            <v>1686</v>
          </cell>
        </row>
        <row r="363">
          <cell r="D363">
            <v>2000</v>
          </cell>
          <cell r="E363">
            <v>2110</v>
          </cell>
        </row>
        <row r="364">
          <cell r="D364">
            <v>1000</v>
          </cell>
          <cell r="E364">
            <v>1063</v>
          </cell>
        </row>
        <row r="365">
          <cell r="D365">
            <v>4000</v>
          </cell>
          <cell r="E365">
            <v>4216</v>
          </cell>
        </row>
        <row r="366">
          <cell r="D366">
            <v>1000</v>
          </cell>
          <cell r="E366">
            <v>1000</v>
          </cell>
        </row>
        <row r="367">
          <cell r="D367">
            <v>2500</v>
          </cell>
          <cell r="E367">
            <v>2594</v>
          </cell>
        </row>
        <row r="368">
          <cell r="D368">
            <v>3000</v>
          </cell>
          <cell r="E368">
            <v>3045</v>
          </cell>
        </row>
        <row r="369">
          <cell r="D369">
            <v>10000</v>
          </cell>
          <cell r="E369">
            <v>10440</v>
          </cell>
        </row>
        <row r="370">
          <cell r="D370">
            <v>3000</v>
          </cell>
          <cell r="E370">
            <v>3190</v>
          </cell>
        </row>
        <row r="371">
          <cell r="D371">
            <v>900</v>
          </cell>
          <cell r="E371">
            <v>905</v>
          </cell>
        </row>
        <row r="372">
          <cell r="D372">
            <v>2800</v>
          </cell>
          <cell r="E372">
            <v>3315</v>
          </cell>
        </row>
        <row r="373">
          <cell r="D373">
            <v>500</v>
          </cell>
          <cell r="E373">
            <v>550</v>
          </cell>
        </row>
        <row r="374">
          <cell r="D374">
            <v>3000</v>
          </cell>
          <cell r="E374">
            <v>3080</v>
          </cell>
        </row>
        <row r="375">
          <cell r="D375">
            <v>2500</v>
          </cell>
          <cell r="E375">
            <v>2500</v>
          </cell>
        </row>
        <row r="376">
          <cell r="D376">
            <v>1500</v>
          </cell>
          <cell r="E376">
            <v>1650.69</v>
          </cell>
        </row>
        <row r="377">
          <cell r="D377">
            <v>350</v>
          </cell>
          <cell r="E377">
            <v>593</v>
          </cell>
        </row>
        <row r="378">
          <cell r="D378">
            <v>10000</v>
          </cell>
          <cell r="E378">
            <v>10156</v>
          </cell>
        </row>
        <row r="379">
          <cell r="D379">
            <v>500</v>
          </cell>
          <cell r="E379">
            <v>530</v>
          </cell>
        </row>
        <row r="380">
          <cell r="D380">
            <v>3300</v>
          </cell>
          <cell r="E380">
            <v>3366</v>
          </cell>
        </row>
        <row r="381">
          <cell r="D381">
            <v>6000</v>
          </cell>
          <cell r="E381">
            <v>7015</v>
          </cell>
        </row>
        <row r="382">
          <cell r="D382">
            <v>500</v>
          </cell>
          <cell r="E382">
            <v>660</v>
          </cell>
        </row>
        <row r="383">
          <cell r="D383">
            <v>1000</v>
          </cell>
          <cell r="E383">
            <v>1280</v>
          </cell>
        </row>
        <row r="384">
          <cell r="D384">
            <v>960</v>
          </cell>
          <cell r="E384">
            <v>1142</v>
          </cell>
        </row>
        <row r="385">
          <cell r="D385">
            <v>500</v>
          </cell>
          <cell r="E385">
            <v>631</v>
          </cell>
        </row>
        <row r="386">
          <cell r="D386">
            <v>5000</v>
          </cell>
          <cell r="E386">
            <v>7810</v>
          </cell>
        </row>
        <row r="387">
          <cell r="D387">
            <v>600</v>
          </cell>
          <cell r="E387">
            <v>718</v>
          </cell>
        </row>
        <row r="388">
          <cell r="D388">
            <v>5500</v>
          </cell>
          <cell r="E388">
            <v>5623</v>
          </cell>
        </row>
        <row r="389">
          <cell r="D389">
            <v>2500</v>
          </cell>
          <cell r="E389">
            <v>2500</v>
          </cell>
        </row>
        <row r="390">
          <cell r="D390">
            <v>250</v>
          </cell>
          <cell r="E390">
            <v>251</v>
          </cell>
        </row>
        <row r="391">
          <cell r="D391">
            <v>1100</v>
          </cell>
          <cell r="E391">
            <v>1125</v>
          </cell>
        </row>
        <row r="392">
          <cell r="D392">
            <v>35000</v>
          </cell>
          <cell r="E392">
            <v>40043.25</v>
          </cell>
        </row>
        <row r="393">
          <cell r="D393">
            <v>2100</v>
          </cell>
          <cell r="E393">
            <v>2140</v>
          </cell>
        </row>
        <row r="394">
          <cell r="D394">
            <v>1500</v>
          </cell>
          <cell r="E394">
            <v>1527.5</v>
          </cell>
        </row>
        <row r="395">
          <cell r="D395">
            <v>5500</v>
          </cell>
          <cell r="E395">
            <v>5845</v>
          </cell>
        </row>
        <row r="396">
          <cell r="D396">
            <v>5000</v>
          </cell>
          <cell r="E396">
            <v>5671.11</v>
          </cell>
        </row>
        <row r="397">
          <cell r="D397">
            <v>100000</v>
          </cell>
          <cell r="E397">
            <v>100036</v>
          </cell>
        </row>
        <row r="398">
          <cell r="D398">
            <v>2500</v>
          </cell>
          <cell r="E398">
            <v>2560</v>
          </cell>
        </row>
        <row r="399">
          <cell r="D399">
            <v>900</v>
          </cell>
          <cell r="E399">
            <v>1175</v>
          </cell>
        </row>
        <row r="400">
          <cell r="D400">
            <v>1000</v>
          </cell>
          <cell r="E400">
            <v>1110</v>
          </cell>
        </row>
        <row r="401">
          <cell r="D401">
            <v>5000</v>
          </cell>
          <cell r="E401">
            <v>5024</v>
          </cell>
        </row>
        <row r="402">
          <cell r="D402">
            <v>2000</v>
          </cell>
          <cell r="E402">
            <v>2287</v>
          </cell>
        </row>
        <row r="403">
          <cell r="D403">
            <v>5800</v>
          </cell>
          <cell r="E403">
            <v>6155</v>
          </cell>
        </row>
        <row r="404">
          <cell r="D404">
            <v>10000</v>
          </cell>
          <cell r="E404">
            <v>10133</v>
          </cell>
        </row>
        <row r="405">
          <cell r="D405">
            <v>100</v>
          </cell>
          <cell r="E405">
            <v>100</v>
          </cell>
        </row>
        <row r="406">
          <cell r="D406">
            <v>600</v>
          </cell>
          <cell r="E406">
            <v>780</v>
          </cell>
        </row>
        <row r="407">
          <cell r="D407">
            <v>900</v>
          </cell>
          <cell r="E407">
            <v>1025</v>
          </cell>
        </row>
        <row r="408">
          <cell r="D408">
            <v>1000</v>
          </cell>
          <cell r="E408">
            <v>2870</v>
          </cell>
        </row>
        <row r="409">
          <cell r="D409">
            <v>3000</v>
          </cell>
          <cell r="E409">
            <v>3255</v>
          </cell>
        </row>
        <row r="410">
          <cell r="D410">
            <v>3400</v>
          </cell>
          <cell r="E410">
            <v>4050</v>
          </cell>
        </row>
        <row r="411">
          <cell r="D411">
            <v>7500</v>
          </cell>
          <cell r="E411">
            <v>8207</v>
          </cell>
        </row>
        <row r="412">
          <cell r="D412">
            <v>4000</v>
          </cell>
          <cell r="E412">
            <v>5100</v>
          </cell>
        </row>
        <row r="413">
          <cell r="D413">
            <v>700</v>
          </cell>
          <cell r="E413">
            <v>1225</v>
          </cell>
        </row>
        <row r="414">
          <cell r="D414">
            <v>2000</v>
          </cell>
          <cell r="E414">
            <v>2545</v>
          </cell>
        </row>
        <row r="415">
          <cell r="D415">
            <v>3000</v>
          </cell>
          <cell r="E415">
            <v>3319</v>
          </cell>
        </row>
        <row r="416">
          <cell r="D416">
            <v>1600</v>
          </cell>
          <cell r="E416">
            <v>2015</v>
          </cell>
        </row>
        <row r="417">
          <cell r="D417">
            <v>2600</v>
          </cell>
          <cell r="E417">
            <v>3081</v>
          </cell>
        </row>
        <row r="418">
          <cell r="D418">
            <v>2500</v>
          </cell>
          <cell r="E418">
            <v>2565</v>
          </cell>
        </row>
        <row r="419">
          <cell r="D419">
            <v>1000</v>
          </cell>
          <cell r="E419">
            <v>1101</v>
          </cell>
        </row>
        <row r="420">
          <cell r="D420">
            <v>500</v>
          </cell>
          <cell r="E420">
            <v>1010</v>
          </cell>
        </row>
        <row r="421">
          <cell r="D421">
            <v>10</v>
          </cell>
          <cell r="E421">
            <v>13</v>
          </cell>
        </row>
        <row r="422">
          <cell r="D422">
            <v>4000</v>
          </cell>
          <cell r="E422">
            <v>4002</v>
          </cell>
        </row>
        <row r="423">
          <cell r="D423">
            <v>1500</v>
          </cell>
          <cell r="E423">
            <v>2560</v>
          </cell>
        </row>
        <row r="424">
          <cell r="D424">
            <v>3000</v>
          </cell>
          <cell r="E424">
            <v>3385</v>
          </cell>
        </row>
        <row r="425">
          <cell r="D425">
            <v>1250</v>
          </cell>
          <cell r="E425">
            <v>1250</v>
          </cell>
        </row>
        <row r="426">
          <cell r="D426">
            <v>2500</v>
          </cell>
          <cell r="E426">
            <v>2520</v>
          </cell>
        </row>
        <row r="427">
          <cell r="D427">
            <v>1000</v>
          </cell>
          <cell r="E427">
            <v>1130</v>
          </cell>
        </row>
        <row r="428">
          <cell r="D428">
            <v>10500</v>
          </cell>
          <cell r="E428">
            <v>11045</v>
          </cell>
        </row>
        <row r="429">
          <cell r="D429">
            <v>3000</v>
          </cell>
          <cell r="E429">
            <v>3292</v>
          </cell>
        </row>
        <row r="430">
          <cell r="D430">
            <v>1000</v>
          </cell>
          <cell r="E430">
            <v>1000.99</v>
          </cell>
        </row>
        <row r="431">
          <cell r="D431">
            <v>2500</v>
          </cell>
          <cell r="E431">
            <v>3000</v>
          </cell>
        </row>
        <row r="432">
          <cell r="D432">
            <v>3000</v>
          </cell>
          <cell r="E432">
            <v>3148</v>
          </cell>
        </row>
        <row r="433">
          <cell r="D433">
            <v>2000</v>
          </cell>
          <cell r="E433">
            <v>2000</v>
          </cell>
        </row>
        <row r="434">
          <cell r="D434">
            <v>40000</v>
          </cell>
          <cell r="E434">
            <v>40153</v>
          </cell>
        </row>
        <row r="435">
          <cell r="D435">
            <v>500</v>
          </cell>
          <cell r="E435">
            <v>520</v>
          </cell>
        </row>
        <row r="436">
          <cell r="D436">
            <v>5000</v>
          </cell>
          <cell r="E436">
            <v>5813</v>
          </cell>
        </row>
        <row r="437">
          <cell r="D437">
            <v>1500</v>
          </cell>
          <cell r="E437">
            <v>1510</v>
          </cell>
        </row>
        <row r="438">
          <cell r="D438">
            <v>3000</v>
          </cell>
          <cell r="E438">
            <v>3061</v>
          </cell>
        </row>
        <row r="439">
          <cell r="D439">
            <v>3000</v>
          </cell>
          <cell r="E439">
            <v>3330</v>
          </cell>
        </row>
        <row r="440">
          <cell r="D440">
            <v>800</v>
          </cell>
          <cell r="E440">
            <v>875</v>
          </cell>
        </row>
        <row r="441">
          <cell r="D441">
            <v>1200</v>
          </cell>
          <cell r="E441">
            <v>1200</v>
          </cell>
        </row>
        <row r="442">
          <cell r="D442">
            <v>1000</v>
          </cell>
          <cell r="E442">
            <v>1035</v>
          </cell>
        </row>
        <row r="443">
          <cell r="D443">
            <v>3500</v>
          </cell>
          <cell r="E443">
            <v>3530</v>
          </cell>
        </row>
        <row r="444">
          <cell r="D444">
            <v>800</v>
          </cell>
          <cell r="E444">
            <v>1030</v>
          </cell>
        </row>
        <row r="445">
          <cell r="D445">
            <v>12000</v>
          </cell>
          <cell r="E445">
            <v>12348.5</v>
          </cell>
        </row>
        <row r="446">
          <cell r="D446">
            <v>2000</v>
          </cell>
          <cell r="E446">
            <v>2202</v>
          </cell>
        </row>
        <row r="447">
          <cell r="D447">
            <v>3000</v>
          </cell>
          <cell r="E447">
            <v>3383</v>
          </cell>
        </row>
        <row r="448">
          <cell r="D448">
            <v>1000</v>
          </cell>
          <cell r="E448">
            <v>1119</v>
          </cell>
        </row>
        <row r="449">
          <cell r="D449">
            <v>3000</v>
          </cell>
          <cell r="E449">
            <v>4176</v>
          </cell>
        </row>
        <row r="450">
          <cell r="D450">
            <v>3500</v>
          </cell>
          <cell r="E450">
            <v>3880</v>
          </cell>
        </row>
        <row r="451">
          <cell r="D451">
            <v>750</v>
          </cell>
          <cell r="E451">
            <v>1043</v>
          </cell>
        </row>
        <row r="452">
          <cell r="D452">
            <v>5000</v>
          </cell>
          <cell r="E452">
            <v>5285</v>
          </cell>
        </row>
        <row r="453">
          <cell r="D453">
            <v>350</v>
          </cell>
          <cell r="E453">
            <v>355</v>
          </cell>
        </row>
        <row r="454">
          <cell r="D454">
            <v>5000</v>
          </cell>
          <cell r="E454">
            <v>5012.25</v>
          </cell>
        </row>
        <row r="455">
          <cell r="D455">
            <v>3000</v>
          </cell>
          <cell r="E455">
            <v>3550</v>
          </cell>
        </row>
        <row r="456">
          <cell r="D456">
            <v>1500</v>
          </cell>
          <cell r="E456">
            <v>1800</v>
          </cell>
        </row>
        <row r="457">
          <cell r="D457">
            <v>40000</v>
          </cell>
          <cell r="E457">
            <v>51184</v>
          </cell>
        </row>
        <row r="458">
          <cell r="D458">
            <v>1000</v>
          </cell>
          <cell r="E458">
            <v>1260</v>
          </cell>
        </row>
        <row r="459">
          <cell r="D459">
            <v>3500</v>
          </cell>
          <cell r="E459">
            <v>3760</v>
          </cell>
        </row>
        <row r="460">
          <cell r="D460">
            <v>4000</v>
          </cell>
          <cell r="E460">
            <v>4005</v>
          </cell>
        </row>
        <row r="461">
          <cell r="D461">
            <v>5000</v>
          </cell>
          <cell r="E461">
            <v>5526</v>
          </cell>
        </row>
        <row r="462">
          <cell r="D462">
            <v>2500</v>
          </cell>
          <cell r="E462">
            <v>2520</v>
          </cell>
        </row>
        <row r="463">
          <cell r="D463">
            <v>500</v>
          </cell>
          <cell r="E463">
            <v>606</v>
          </cell>
        </row>
        <row r="464">
          <cell r="D464">
            <v>1050</v>
          </cell>
          <cell r="E464">
            <v>1296</v>
          </cell>
        </row>
        <row r="465">
          <cell r="D465">
            <v>2827</v>
          </cell>
          <cell r="E465">
            <v>2925</v>
          </cell>
        </row>
        <row r="466">
          <cell r="D466">
            <v>1500</v>
          </cell>
          <cell r="E466">
            <v>1820</v>
          </cell>
        </row>
        <row r="467">
          <cell r="D467">
            <v>1000</v>
          </cell>
          <cell r="E467">
            <v>1860</v>
          </cell>
        </row>
        <row r="468">
          <cell r="D468">
            <v>700</v>
          </cell>
          <cell r="E468">
            <v>2100</v>
          </cell>
        </row>
        <row r="469">
          <cell r="D469">
            <v>1300</v>
          </cell>
          <cell r="E469">
            <v>1835</v>
          </cell>
        </row>
        <row r="470">
          <cell r="D470">
            <v>500</v>
          </cell>
          <cell r="E470">
            <v>570</v>
          </cell>
        </row>
        <row r="471">
          <cell r="D471">
            <v>7500</v>
          </cell>
          <cell r="E471">
            <v>11530</v>
          </cell>
        </row>
        <row r="472">
          <cell r="D472">
            <v>2000</v>
          </cell>
          <cell r="E472">
            <v>2030</v>
          </cell>
        </row>
        <row r="473">
          <cell r="D473">
            <v>10000</v>
          </cell>
          <cell r="E473">
            <v>10235</v>
          </cell>
        </row>
        <row r="474">
          <cell r="D474">
            <v>800</v>
          </cell>
          <cell r="E474">
            <v>1246</v>
          </cell>
        </row>
        <row r="475">
          <cell r="D475">
            <v>3300</v>
          </cell>
          <cell r="E475">
            <v>3449</v>
          </cell>
        </row>
        <row r="476">
          <cell r="D476">
            <v>5000</v>
          </cell>
          <cell r="E476">
            <v>5040</v>
          </cell>
        </row>
        <row r="477">
          <cell r="D477">
            <v>850</v>
          </cell>
          <cell r="E477">
            <v>2879</v>
          </cell>
        </row>
        <row r="478">
          <cell r="D478">
            <v>2000</v>
          </cell>
          <cell r="E478">
            <v>2015</v>
          </cell>
        </row>
        <row r="479">
          <cell r="D479">
            <v>5000</v>
          </cell>
          <cell r="E479">
            <v>5176</v>
          </cell>
        </row>
        <row r="480">
          <cell r="D480">
            <v>500</v>
          </cell>
          <cell r="E480">
            <v>525</v>
          </cell>
        </row>
        <row r="481">
          <cell r="D481">
            <v>6000</v>
          </cell>
          <cell r="E481">
            <v>6027</v>
          </cell>
        </row>
        <row r="482">
          <cell r="D482">
            <v>1000</v>
          </cell>
          <cell r="E482">
            <v>1326</v>
          </cell>
        </row>
        <row r="483">
          <cell r="D483">
            <v>5000</v>
          </cell>
          <cell r="E483">
            <v>5167</v>
          </cell>
        </row>
        <row r="484">
          <cell r="D484">
            <v>2500</v>
          </cell>
          <cell r="E484">
            <v>3000</v>
          </cell>
        </row>
        <row r="485">
          <cell r="D485">
            <v>4500</v>
          </cell>
          <cell r="E485">
            <v>4550</v>
          </cell>
        </row>
        <row r="486">
          <cell r="D486">
            <v>3500</v>
          </cell>
          <cell r="E486">
            <v>3798</v>
          </cell>
        </row>
        <row r="487">
          <cell r="D487">
            <v>1500</v>
          </cell>
          <cell r="E487">
            <v>1535</v>
          </cell>
        </row>
        <row r="488">
          <cell r="D488">
            <v>4000</v>
          </cell>
          <cell r="E488">
            <v>4409.7700000000004</v>
          </cell>
        </row>
        <row r="489">
          <cell r="D489">
            <v>5000</v>
          </cell>
          <cell r="E489">
            <v>5050.7700000000004</v>
          </cell>
        </row>
        <row r="490">
          <cell r="D490">
            <v>5000</v>
          </cell>
          <cell r="E490">
            <v>5000</v>
          </cell>
        </row>
        <row r="491">
          <cell r="D491">
            <v>1500</v>
          </cell>
          <cell r="E491">
            <v>1500</v>
          </cell>
        </row>
        <row r="492">
          <cell r="D492">
            <v>7000</v>
          </cell>
          <cell r="E492">
            <v>7942</v>
          </cell>
        </row>
        <row r="493">
          <cell r="D493">
            <v>10000</v>
          </cell>
          <cell r="E493">
            <v>10265.01</v>
          </cell>
        </row>
        <row r="494">
          <cell r="D494">
            <v>2000</v>
          </cell>
          <cell r="E494">
            <v>2335</v>
          </cell>
        </row>
        <row r="495">
          <cell r="D495">
            <v>4000</v>
          </cell>
          <cell r="E495">
            <v>4306.1099999999997</v>
          </cell>
        </row>
        <row r="496">
          <cell r="D496">
            <v>1100</v>
          </cell>
          <cell r="E496">
            <v>1100</v>
          </cell>
        </row>
        <row r="497">
          <cell r="D497">
            <v>1000</v>
          </cell>
          <cell r="E497">
            <v>1460</v>
          </cell>
        </row>
        <row r="498">
          <cell r="D498">
            <v>5000</v>
          </cell>
          <cell r="E498">
            <v>5510</v>
          </cell>
        </row>
        <row r="499">
          <cell r="D499">
            <v>5000</v>
          </cell>
          <cell r="E499">
            <v>5410</v>
          </cell>
        </row>
        <row r="500">
          <cell r="D500">
            <v>2000</v>
          </cell>
          <cell r="E500">
            <v>2005</v>
          </cell>
        </row>
        <row r="501">
          <cell r="D501">
            <v>8000</v>
          </cell>
          <cell r="E501">
            <v>8537</v>
          </cell>
        </row>
        <row r="502">
          <cell r="D502">
            <v>2000</v>
          </cell>
          <cell r="E502">
            <v>2864</v>
          </cell>
        </row>
        <row r="503">
          <cell r="D503">
            <v>2400</v>
          </cell>
          <cell r="E503">
            <v>2521</v>
          </cell>
        </row>
        <row r="504">
          <cell r="D504">
            <v>15000</v>
          </cell>
          <cell r="E504">
            <v>15597</v>
          </cell>
        </row>
        <row r="505">
          <cell r="D505">
            <v>2500</v>
          </cell>
          <cell r="E505">
            <v>3000</v>
          </cell>
        </row>
        <row r="506">
          <cell r="D506">
            <v>4500</v>
          </cell>
          <cell r="E506">
            <v>4935</v>
          </cell>
        </row>
        <row r="507">
          <cell r="D507">
            <v>1200</v>
          </cell>
          <cell r="E507">
            <v>1547</v>
          </cell>
        </row>
        <row r="508">
          <cell r="D508">
            <v>6000</v>
          </cell>
          <cell r="E508">
            <v>6658</v>
          </cell>
        </row>
        <row r="509">
          <cell r="D509">
            <v>350</v>
          </cell>
          <cell r="E509">
            <v>351</v>
          </cell>
        </row>
        <row r="510">
          <cell r="D510">
            <v>1500</v>
          </cell>
          <cell r="E510">
            <v>1826</v>
          </cell>
        </row>
        <row r="511">
          <cell r="D511">
            <v>2100</v>
          </cell>
          <cell r="E511">
            <v>2119.9899999999998</v>
          </cell>
        </row>
        <row r="512">
          <cell r="D512">
            <v>1500</v>
          </cell>
          <cell r="E512">
            <v>2102</v>
          </cell>
        </row>
        <row r="513">
          <cell r="D513">
            <v>1500</v>
          </cell>
          <cell r="E513">
            <v>1788.57</v>
          </cell>
        </row>
        <row r="514">
          <cell r="D514">
            <v>2000</v>
          </cell>
          <cell r="E514">
            <v>2145</v>
          </cell>
        </row>
        <row r="515">
          <cell r="D515">
            <v>250</v>
          </cell>
          <cell r="E515">
            <v>570</v>
          </cell>
        </row>
        <row r="516">
          <cell r="D516">
            <v>1000</v>
          </cell>
          <cell r="E516">
            <v>1064</v>
          </cell>
        </row>
        <row r="517">
          <cell r="D517">
            <v>3500</v>
          </cell>
          <cell r="E517">
            <v>3659</v>
          </cell>
        </row>
        <row r="518">
          <cell r="D518">
            <v>2500</v>
          </cell>
          <cell r="E518">
            <v>2650</v>
          </cell>
        </row>
        <row r="519">
          <cell r="D519">
            <v>5000</v>
          </cell>
          <cell r="E519">
            <v>5271</v>
          </cell>
        </row>
        <row r="520">
          <cell r="D520">
            <v>5000</v>
          </cell>
          <cell r="E520">
            <v>5000</v>
          </cell>
        </row>
        <row r="521">
          <cell r="D521">
            <v>500</v>
          </cell>
          <cell r="E521">
            <v>501</v>
          </cell>
        </row>
        <row r="522">
          <cell r="D522">
            <v>100</v>
          </cell>
          <cell r="E522">
            <v>225</v>
          </cell>
        </row>
        <row r="523">
          <cell r="D523">
            <v>500</v>
          </cell>
          <cell r="E523">
            <v>530.11</v>
          </cell>
        </row>
        <row r="524">
          <cell r="D524">
            <v>1200</v>
          </cell>
          <cell r="E524">
            <v>1256</v>
          </cell>
        </row>
        <row r="525">
          <cell r="D525">
            <v>800</v>
          </cell>
          <cell r="E525">
            <v>900</v>
          </cell>
        </row>
        <row r="526">
          <cell r="D526">
            <v>2000</v>
          </cell>
          <cell r="E526">
            <v>2025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25000</v>
          </cell>
          <cell r="E63">
            <v>1</v>
          </cell>
        </row>
        <row r="64">
          <cell r="D64">
            <v>3000</v>
          </cell>
          <cell r="E64">
            <v>0</v>
          </cell>
        </row>
        <row r="65">
          <cell r="D65">
            <v>10000</v>
          </cell>
          <cell r="E65">
            <v>100</v>
          </cell>
        </row>
        <row r="66">
          <cell r="D66">
            <v>50000</v>
          </cell>
          <cell r="E66">
            <v>0</v>
          </cell>
        </row>
        <row r="67">
          <cell r="D67">
            <v>25000</v>
          </cell>
          <cell r="E67">
            <v>1072</v>
          </cell>
        </row>
        <row r="68">
          <cell r="D68">
            <v>500000</v>
          </cell>
          <cell r="E68">
            <v>24</v>
          </cell>
        </row>
        <row r="69">
          <cell r="D69">
            <v>1000</v>
          </cell>
          <cell r="E69">
            <v>25</v>
          </cell>
        </row>
        <row r="70">
          <cell r="D70">
            <v>5000000</v>
          </cell>
          <cell r="E70">
            <v>0</v>
          </cell>
        </row>
        <row r="71">
          <cell r="D71">
            <v>50000</v>
          </cell>
          <cell r="E71">
            <v>75</v>
          </cell>
        </row>
        <row r="72">
          <cell r="D72">
            <v>10000</v>
          </cell>
          <cell r="E72">
            <v>40</v>
          </cell>
        </row>
        <row r="73">
          <cell r="D73">
            <v>300</v>
          </cell>
          <cell r="E73">
            <v>0</v>
          </cell>
        </row>
        <row r="74">
          <cell r="D74">
            <v>20000</v>
          </cell>
          <cell r="E74">
            <v>1</v>
          </cell>
        </row>
        <row r="75">
          <cell r="D75">
            <v>25000</v>
          </cell>
          <cell r="E75">
            <v>0</v>
          </cell>
        </row>
        <row r="76">
          <cell r="D76">
            <v>15000</v>
          </cell>
          <cell r="E76">
            <v>451</v>
          </cell>
        </row>
        <row r="77">
          <cell r="D77">
            <v>220000</v>
          </cell>
          <cell r="E77">
            <v>335</v>
          </cell>
        </row>
        <row r="78">
          <cell r="D78">
            <v>1000000</v>
          </cell>
          <cell r="E78">
            <v>0</v>
          </cell>
        </row>
        <row r="79">
          <cell r="D79">
            <v>10000</v>
          </cell>
          <cell r="E79">
            <v>6684</v>
          </cell>
        </row>
        <row r="80">
          <cell r="D80">
            <v>3000</v>
          </cell>
          <cell r="E80">
            <v>587</v>
          </cell>
        </row>
        <row r="81">
          <cell r="D81">
            <v>75000</v>
          </cell>
          <cell r="E81">
            <v>8471</v>
          </cell>
        </row>
        <row r="82">
          <cell r="D82">
            <v>25000</v>
          </cell>
          <cell r="E82">
            <v>10</v>
          </cell>
        </row>
        <row r="83">
          <cell r="D83">
            <v>250000</v>
          </cell>
          <cell r="E83">
            <v>175</v>
          </cell>
        </row>
        <row r="84">
          <cell r="D84">
            <v>1000</v>
          </cell>
          <cell r="E84">
            <v>141</v>
          </cell>
        </row>
        <row r="85">
          <cell r="D85">
            <v>12000</v>
          </cell>
          <cell r="E85">
            <v>7173</v>
          </cell>
        </row>
        <row r="86">
          <cell r="D86">
            <v>12000</v>
          </cell>
          <cell r="E86">
            <v>2</v>
          </cell>
        </row>
        <row r="87">
          <cell r="D87">
            <v>2800000</v>
          </cell>
          <cell r="E87">
            <v>645</v>
          </cell>
        </row>
        <row r="88">
          <cell r="D88">
            <v>15000</v>
          </cell>
          <cell r="E88">
            <v>1296</v>
          </cell>
        </row>
        <row r="89">
          <cell r="D89">
            <v>10000</v>
          </cell>
          <cell r="E89">
            <v>1506</v>
          </cell>
        </row>
        <row r="90">
          <cell r="D90">
            <v>60000</v>
          </cell>
          <cell r="E90">
            <v>71</v>
          </cell>
        </row>
        <row r="91">
          <cell r="D91">
            <v>1333666</v>
          </cell>
          <cell r="E91">
            <v>11226</v>
          </cell>
        </row>
        <row r="92">
          <cell r="D92">
            <v>2000000</v>
          </cell>
          <cell r="E92">
            <v>376</v>
          </cell>
        </row>
        <row r="93">
          <cell r="D93">
            <v>1000000</v>
          </cell>
          <cell r="E93">
            <v>2103</v>
          </cell>
        </row>
        <row r="94">
          <cell r="D94">
            <v>9000</v>
          </cell>
          <cell r="E94">
            <v>0</v>
          </cell>
        </row>
        <row r="95">
          <cell r="D95">
            <v>20000</v>
          </cell>
          <cell r="E95">
            <v>56</v>
          </cell>
        </row>
        <row r="96">
          <cell r="D96">
            <v>4059</v>
          </cell>
          <cell r="E96">
            <v>470</v>
          </cell>
        </row>
        <row r="97">
          <cell r="D97">
            <v>25000</v>
          </cell>
          <cell r="E97">
            <v>610</v>
          </cell>
        </row>
        <row r="98">
          <cell r="D98">
            <v>20000</v>
          </cell>
          <cell r="E98">
            <v>125</v>
          </cell>
        </row>
        <row r="99">
          <cell r="D99">
            <v>65000</v>
          </cell>
          <cell r="E99">
            <v>126</v>
          </cell>
        </row>
        <row r="100">
          <cell r="D100">
            <v>25000</v>
          </cell>
          <cell r="E100">
            <v>5854</v>
          </cell>
        </row>
        <row r="101">
          <cell r="D101">
            <v>225000</v>
          </cell>
          <cell r="E101">
            <v>11432</v>
          </cell>
        </row>
        <row r="102">
          <cell r="D102">
            <v>5000</v>
          </cell>
          <cell r="E102">
            <v>796</v>
          </cell>
        </row>
        <row r="103">
          <cell r="D103">
            <v>100000</v>
          </cell>
          <cell r="E103">
            <v>1183.19</v>
          </cell>
        </row>
        <row r="104">
          <cell r="D104">
            <v>100000</v>
          </cell>
          <cell r="E104">
            <v>25</v>
          </cell>
        </row>
        <row r="105">
          <cell r="D105">
            <v>14920</v>
          </cell>
          <cell r="E105">
            <v>50</v>
          </cell>
        </row>
        <row r="106">
          <cell r="D106">
            <v>20000</v>
          </cell>
          <cell r="E106">
            <v>795</v>
          </cell>
        </row>
        <row r="107">
          <cell r="D107">
            <v>48725</v>
          </cell>
          <cell r="E107">
            <v>1758</v>
          </cell>
        </row>
        <row r="108">
          <cell r="D108">
            <v>2000</v>
          </cell>
          <cell r="E108">
            <v>278</v>
          </cell>
        </row>
        <row r="109">
          <cell r="D109">
            <v>12000</v>
          </cell>
          <cell r="E109">
            <v>1827</v>
          </cell>
        </row>
        <row r="110">
          <cell r="D110">
            <v>4100</v>
          </cell>
          <cell r="E110">
            <v>11</v>
          </cell>
        </row>
        <row r="111">
          <cell r="D111">
            <v>5845</v>
          </cell>
          <cell r="E111">
            <v>2476</v>
          </cell>
        </row>
        <row r="112">
          <cell r="D112">
            <v>40000</v>
          </cell>
          <cell r="E112">
            <v>7905</v>
          </cell>
        </row>
        <row r="113">
          <cell r="D113">
            <v>50000</v>
          </cell>
          <cell r="E113">
            <v>26</v>
          </cell>
        </row>
        <row r="114">
          <cell r="D114">
            <v>26500</v>
          </cell>
          <cell r="E114">
            <v>6633</v>
          </cell>
        </row>
        <row r="115">
          <cell r="D115">
            <v>25000</v>
          </cell>
          <cell r="E115">
            <v>10</v>
          </cell>
        </row>
        <row r="116">
          <cell r="D116">
            <v>20000</v>
          </cell>
          <cell r="E116">
            <v>5328</v>
          </cell>
        </row>
        <row r="117">
          <cell r="D117">
            <v>11000</v>
          </cell>
          <cell r="E117">
            <v>521</v>
          </cell>
        </row>
        <row r="118">
          <cell r="D118">
            <v>109225</v>
          </cell>
          <cell r="E118">
            <v>4635</v>
          </cell>
        </row>
        <row r="119">
          <cell r="D119">
            <v>75000</v>
          </cell>
          <cell r="E119">
            <v>0</v>
          </cell>
        </row>
        <row r="120">
          <cell r="D120">
            <v>750</v>
          </cell>
          <cell r="E120">
            <v>430</v>
          </cell>
        </row>
        <row r="121">
          <cell r="D121">
            <v>10000</v>
          </cell>
          <cell r="E121">
            <v>5</v>
          </cell>
        </row>
        <row r="122">
          <cell r="D122">
            <v>3750</v>
          </cell>
          <cell r="E122">
            <v>151</v>
          </cell>
        </row>
        <row r="123">
          <cell r="D123">
            <v>11000</v>
          </cell>
          <cell r="E123">
            <v>0</v>
          </cell>
        </row>
        <row r="124">
          <cell r="D124">
            <v>3500</v>
          </cell>
          <cell r="E124">
            <v>2070</v>
          </cell>
        </row>
        <row r="125">
          <cell r="D125">
            <v>3000000</v>
          </cell>
          <cell r="E125">
            <v>1800</v>
          </cell>
        </row>
        <row r="126">
          <cell r="D126">
            <v>5000</v>
          </cell>
          <cell r="E126">
            <v>2608</v>
          </cell>
        </row>
        <row r="127">
          <cell r="D127">
            <v>50000</v>
          </cell>
          <cell r="E127">
            <v>1</v>
          </cell>
        </row>
        <row r="128">
          <cell r="D128">
            <v>5000</v>
          </cell>
          <cell r="E128">
            <v>2726</v>
          </cell>
        </row>
        <row r="129">
          <cell r="D129">
            <v>1000</v>
          </cell>
          <cell r="E129">
            <v>250</v>
          </cell>
        </row>
        <row r="130">
          <cell r="D130">
            <v>500</v>
          </cell>
          <cell r="E130">
            <v>0</v>
          </cell>
        </row>
        <row r="131">
          <cell r="D131">
            <v>5000</v>
          </cell>
          <cell r="E131">
            <v>0</v>
          </cell>
        </row>
        <row r="132">
          <cell r="D132">
            <v>5500</v>
          </cell>
          <cell r="E132">
            <v>2550</v>
          </cell>
        </row>
        <row r="133">
          <cell r="D133">
            <v>100000</v>
          </cell>
          <cell r="E133">
            <v>0</v>
          </cell>
        </row>
        <row r="134">
          <cell r="D134">
            <v>1000000</v>
          </cell>
          <cell r="E134">
            <v>2</v>
          </cell>
        </row>
        <row r="135">
          <cell r="D135">
            <v>17100</v>
          </cell>
          <cell r="E135">
            <v>8725</v>
          </cell>
        </row>
        <row r="136">
          <cell r="D136">
            <v>5000</v>
          </cell>
          <cell r="E136">
            <v>1762</v>
          </cell>
        </row>
        <row r="137">
          <cell r="D137">
            <v>3500</v>
          </cell>
          <cell r="E137">
            <v>1276</v>
          </cell>
        </row>
        <row r="138">
          <cell r="D138">
            <v>150000</v>
          </cell>
          <cell r="E138">
            <v>0</v>
          </cell>
        </row>
        <row r="139">
          <cell r="D139">
            <v>3000</v>
          </cell>
          <cell r="E139">
            <v>926</v>
          </cell>
        </row>
        <row r="140">
          <cell r="D140">
            <v>25000</v>
          </cell>
          <cell r="E140">
            <v>1</v>
          </cell>
        </row>
        <row r="141">
          <cell r="D141">
            <v>1000</v>
          </cell>
          <cell r="E141">
            <v>55</v>
          </cell>
        </row>
        <row r="142">
          <cell r="D142">
            <v>3000</v>
          </cell>
          <cell r="E142">
            <v>0</v>
          </cell>
        </row>
        <row r="143">
          <cell r="D143">
            <v>25000</v>
          </cell>
          <cell r="E143">
            <v>0</v>
          </cell>
        </row>
        <row r="144">
          <cell r="D144">
            <v>5000</v>
          </cell>
          <cell r="E144">
            <v>821</v>
          </cell>
        </row>
        <row r="145">
          <cell r="D145">
            <v>10000</v>
          </cell>
          <cell r="E145">
            <v>481</v>
          </cell>
        </row>
        <row r="146">
          <cell r="D146">
            <v>20000</v>
          </cell>
          <cell r="E146">
            <v>1862</v>
          </cell>
        </row>
        <row r="147">
          <cell r="D147">
            <v>5000</v>
          </cell>
          <cell r="E147">
            <v>362</v>
          </cell>
        </row>
        <row r="148">
          <cell r="D148">
            <v>1000</v>
          </cell>
          <cell r="E148">
            <v>100</v>
          </cell>
        </row>
        <row r="149">
          <cell r="D149">
            <v>5500</v>
          </cell>
          <cell r="E149">
            <v>620</v>
          </cell>
        </row>
        <row r="150">
          <cell r="D150">
            <v>1500</v>
          </cell>
          <cell r="E150">
            <v>0</v>
          </cell>
        </row>
        <row r="151">
          <cell r="D151">
            <v>1500</v>
          </cell>
          <cell r="E151">
            <v>427</v>
          </cell>
        </row>
        <row r="152">
          <cell r="D152">
            <v>700</v>
          </cell>
          <cell r="E152">
            <v>150</v>
          </cell>
        </row>
        <row r="153">
          <cell r="D153">
            <v>2000</v>
          </cell>
          <cell r="E153">
            <v>358</v>
          </cell>
        </row>
        <row r="154">
          <cell r="D154">
            <v>20000</v>
          </cell>
          <cell r="E154">
            <v>0</v>
          </cell>
        </row>
        <row r="155">
          <cell r="D155">
            <v>5000</v>
          </cell>
          <cell r="E155">
            <v>100</v>
          </cell>
        </row>
        <row r="156">
          <cell r="D156">
            <v>2200</v>
          </cell>
          <cell r="E156">
            <v>0</v>
          </cell>
        </row>
        <row r="157">
          <cell r="D157">
            <v>1200</v>
          </cell>
          <cell r="E157">
            <v>0</v>
          </cell>
        </row>
        <row r="158">
          <cell r="D158">
            <v>100</v>
          </cell>
          <cell r="E158">
            <v>10</v>
          </cell>
        </row>
        <row r="159">
          <cell r="D159">
            <v>8500</v>
          </cell>
          <cell r="E159">
            <v>202</v>
          </cell>
        </row>
        <row r="160">
          <cell r="D160">
            <v>75000</v>
          </cell>
          <cell r="E160">
            <v>500</v>
          </cell>
        </row>
        <row r="161">
          <cell r="D161">
            <v>15000</v>
          </cell>
          <cell r="E161">
            <v>0</v>
          </cell>
        </row>
        <row r="162">
          <cell r="D162">
            <v>1500</v>
          </cell>
          <cell r="E162">
            <v>0</v>
          </cell>
        </row>
        <row r="163">
          <cell r="D163">
            <v>12500</v>
          </cell>
          <cell r="E163">
            <v>35</v>
          </cell>
        </row>
        <row r="164">
          <cell r="D164">
            <v>7000</v>
          </cell>
          <cell r="E164">
            <v>4176</v>
          </cell>
        </row>
        <row r="165">
          <cell r="D165">
            <v>22500</v>
          </cell>
          <cell r="E165">
            <v>1</v>
          </cell>
        </row>
        <row r="166">
          <cell r="D166">
            <v>6000</v>
          </cell>
          <cell r="E166">
            <v>5380</v>
          </cell>
        </row>
        <row r="167">
          <cell r="D167">
            <v>70000</v>
          </cell>
          <cell r="E167">
            <v>1025</v>
          </cell>
        </row>
        <row r="168">
          <cell r="D168">
            <v>10000</v>
          </cell>
          <cell r="E168">
            <v>402</v>
          </cell>
        </row>
        <row r="169">
          <cell r="D169">
            <v>22000</v>
          </cell>
          <cell r="E169">
            <v>881</v>
          </cell>
        </row>
        <row r="170">
          <cell r="D170">
            <v>5000</v>
          </cell>
          <cell r="E170">
            <v>426</v>
          </cell>
        </row>
        <row r="171">
          <cell r="D171">
            <v>3000</v>
          </cell>
          <cell r="E171">
            <v>0</v>
          </cell>
        </row>
        <row r="172">
          <cell r="D172">
            <v>12000</v>
          </cell>
          <cell r="E172">
            <v>2358</v>
          </cell>
        </row>
        <row r="173">
          <cell r="D173">
            <v>8000</v>
          </cell>
          <cell r="E173">
            <v>0</v>
          </cell>
        </row>
        <row r="174">
          <cell r="D174">
            <v>150000</v>
          </cell>
          <cell r="E174">
            <v>3</v>
          </cell>
        </row>
        <row r="175">
          <cell r="D175">
            <v>1500</v>
          </cell>
          <cell r="E175">
            <v>455</v>
          </cell>
        </row>
        <row r="176">
          <cell r="D176">
            <v>10000</v>
          </cell>
          <cell r="E176">
            <v>872</v>
          </cell>
        </row>
        <row r="177">
          <cell r="D177">
            <v>5000</v>
          </cell>
          <cell r="E177">
            <v>1065</v>
          </cell>
        </row>
        <row r="178">
          <cell r="D178">
            <v>9800</v>
          </cell>
          <cell r="E178">
            <v>4066</v>
          </cell>
        </row>
        <row r="179">
          <cell r="D179">
            <v>40000</v>
          </cell>
          <cell r="E179">
            <v>842</v>
          </cell>
        </row>
        <row r="180">
          <cell r="D180">
            <v>7000</v>
          </cell>
          <cell r="E180">
            <v>189</v>
          </cell>
        </row>
        <row r="181">
          <cell r="D181">
            <v>10500</v>
          </cell>
          <cell r="E181">
            <v>1697</v>
          </cell>
        </row>
        <row r="182">
          <cell r="D182">
            <v>13000</v>
          </cell>
          <cell r="E182">
            <v>2129</v>
          </cell>
        </row>
        <row r="183">
          <cell r="D183">
            <v>1000</v>
          </cell>
          <cell r="E183">
            <v>38</v>
          </cell>
        </row>
        <row r="184">
          <cell r="D184">
            <v>10000</v>
          </cell>
          <cell r="E184">
            <v>20</v>
          </cell>
        </row>
        <row r="185">
          <cell r="D185">
            <v>100000</v>
          </cell>
          <cell r="E185">
            <v>26</v>
          </cell>
        </row>
        <row r="186">
          <cell r="D186">
            <v>11000</v>
          </cell>
          <cell r="E186">
            <v>1788</v>
          </cell>
        </row>
        <row r="187">
          <cell r="D187">
            <v>1000</v>
          </cell>
          <cell r="E187">
            <v>25</v>
          </cell>
        </row>
        <row r="188">
          <cell r="D188">
            <v>5000</v>
          </cell>
          <cell r="E188">
            <v>1</v>
          </cell>
        </row>
        <row r="189">
          <cell r="D189">
            <v>5000</v>
          </cell>
          <cell r="E189">
            <v>260</v>
          </cell>
        </row>
        <row r="190">
          <cell r="D190">
            <v>2500</v>
          </cell>
          <cell r="E190">
            <v>1</v>
          </cell>
        </row>
        <row r="191">
          <cell r="D191">
            <v>6000</v>
          </cell>
          <cell r="E191">
            <v>1060</v>
          </cell>
        </row>
        <row r="192">
          <cell r="D192">
            <v>2000</v>
          </cell>
          <cell r="E192">
            <v>100</v>
          </cell>
        </row>
        <row r="193">
          <cell r="D193">
            <v>7500</v>
          </cell>
          <cell r="E193">
            <v>1</v>
          </cell>
        </row>
        <row r="194">
          <cell r="D194">
            <v>6000</v>
          </cell>
          <cell r="E194">
            <v>0</v>
          </cell>
        </row>
        <row r="195">
          <cell r="D195">
            <v>5000</v>
          </cell>
          <cell r="E195">
            <v>60</v>
          </cell>
        </row>
        <row r="196">
          <cell r="D196">
            <v>2000</v>
          </cell>
          <cell r="E196">
            <v>11</v>
          </cell>
        </row>
        <row r="197">
          <cell r="D197">
            <v>2000</v>
          </cell>
          <cell r="E197">
            <v>251</v>
          </cell>
        </row>
        <row r="198">
          <cell r="D198">
            <v>8000</v>
          </cell>
          <cell r="E198">
            <v>118</v>
          </cell>
        </row>
        <row r="199">
          <cell r="D199">
            <v>15000</v>
          </cell>
          <cell r="E199">
            <v>2524</v>
          </cell>
        </row>
        <row r="200">
          <cell r="D200">
            <v>800</v>
          </cell>
          <cell r="E200">
            <v>260</v>
          </cell>
        </row>
        <row r="201">
          <cell r="D201">
            <v>1000</v>
          </cell>
          <cell r="E201">
            <v>0</v>
          </cell>
        </row>
        <row r="202">
          <cell r="D202">
            <v>50000</v>
          </cell>
          <cell r="E202">
            <v>10775</v>
          </cell>
        </row>
        <row r="203">
          <cell r="D203">
            <v>15000</v>
          </cell>
          <cell r="E203">
            <v>520</v>
          </cell>
        </row>
        <row r="204">
          <cell r="D204">
            <v>1000</v>
          </cell>
          <cell r="E204">
            <v>50</v>
          </cell>
        </row>
        <row r="205">
          <cell r="D205">
            <v>1600</v>
          </cell>
          <cell r="E205">
            <v>170</v>
          </cell>
        </row>
        <row r="206">
          <cell r="D206">
            <v>10000</v>
          </cell>
          <cell r="E206">
            <v>125</v>
          </cell>
        </row>
        <row r="207">
          <cell r="D207">
            <v>2500</v>
          </cell>
          <cell r="E207">
            <v>135</v>
          </cell>
        </row>
        <row r="208">
          <cell r="D208">
            <v>3000</v>
          </cell>
          <cell r="E208">
            <v>25</v>
          </cell>
        </row>
        <row r="209">
          <cell r="D209">
            <v>1500</v>
          </cell>
          <cell r="E209">
            <v>0</v>
          </cell>
        </row>
        <row r="210">
          <cell r="D210">
            <v>10000</v>
          </cell>
          <cell r="E210">
            <v>3</v>
          </cell>
        </row>
        <row r="211">
          <cell r="D211">
            <v>1000</v>
          </cell>
          <cell r="E211">
            <v>153</v>
          </cell>
        </row>
        <row r="212">
          <cell r="D212">
            <v>750</v>
          </cell>
          <cell r="E212">
            <v>65</v>
          </cell>
        </row>
        <row r="213">
          <cell r="D213">
            <v>60000</v>
          </cell>
          <cell r="E213">
            <v>135</v>
          </cell>
        </row>
        <row r="214">
          <cell r="D214">
            <v>6000</v>
          </cell>
          <cell r="E214">
            <v>185</v>
          </cell>
        </row>
        <row r="215">
          <cell r="D215">
            <v>8000</v>
          </cell>
          <cell r="E215">
            <v>2993</v>
          </cell>
        </row>
        <row r="216">
          <cell r="D216">
            <v>15000</v>
          </cell>
          <cell r="E216">
            <v>1</v>
          </cell>
        </row>
        <row r="217">
          <cell r="D217">
            <v>10000</v>
          </cell>
          <cell r="E217">
            <v>1000</v>
          </cell>
        </row>
        <row r="218">
          <cell r="D218">
            <v>750</v>
          </cell>
          <cell r="E218">
            <v>61</v>
          </cell>
        </row>
        <row r="219">
          <cell r="D219">
            <v>15000</v>
          </cell>
          <cell r="E219">
            <v>2290</v>
          </cell>
        </row>
        <row r="220">
          <cell r="D220">
            <v>150</v>
          </cell>
          <cell r="E220">
            <v>15</v>
          </cell>
        </row>
        <row r="221">
          <cell r="D221">
            <v>5000</v>
          </cell>
          <cell r="E221">
            <v>651</v>
          </cell>
        </row>
        <row r="222">
          <cell r="D222">
            <v>20000</v>
          </cell>
          <cell r="E222">
            <v>453</v>
          </cell>
        </row>
        <row r="223">
          <cell r="D223">
            <v>8000</v>
          </cell>
          <cell r="E223">
            <v>0</v>
          </cell>
        </row>
        <row r="224">
          <cell r="D224">
            <v>12000</v>
          </cell>
          <cell r="E224">
            <v>1</v>
          </cell>
        </row>
        <row r="225">
          <cell r="D225">
            <v>7000</v>
          </cell>
          <cell r="E225">
            <v>1102</v>
          </cell>
        </row>
        <row r="226">
          <cell r="D226">
            <v>5000</v>
          </cell>
          <cell r="E226">
            <v>550</v>
          </cell>
        </row>
        <row r="227">
          <cell r="D227">
            <v>20000</v>
          </cell>
          <cell r="E227">
            <v>0</v>
          </cell>
        </row>
        <row r="228">
          <cell r="D228">
            <v>2885</v>
          </cell>
          <cell r="E228">
            <v>2485</v>
          </cell>
        </row>
        <row r="229">
          <cell r="D229">
            <v>3255</v>
          </cell>
          <cell r="E229">
            <v>397</v>
          </cell>
        </row>
        <row r="230">
          <cell r="D230">
            <v>5000</v>
          </cell>
          <cell r="E230">
            <v>11</v>
          </cell>
        </row>
        <row r="231">
          <cell r="D231">
            <v>5500</v>
          </cell>
          <cell r="E231">
            <v>50</v>
          </cell>
        </row>
        <row r="232">
          <cell r="D232">
            <v>1200</v>
          </cell>
          <cell r="E232">
            <v>0</v>
          </cell>
        </row>
        <row r="233">
          <cell r="D233">
            <v>5000</v>
          </cell>
          <cell r="E233">
            <v>1782</v>
          </cell>
        </row>
        <row r="234">
          <cell r="D234">
            <v>5000</v>
          </cell>
          <cell r="E234">
            <v>0</v>
          </cell>
        </row>
        <row r="235">
          <cell r="D235">
            <v>2000</v>
          </cell>
          <cell r="E235">
            <v>5</v>
          </cell>
        </row>
        <row r="236">
          <cell r="D236">
            <v>6000</v>
          </cell>
          <cell r="E236">
            <v>195</v>
          </cell>
        </row>
        <row r="237">
          <cell r="D237">
            <v>3000</v>
          </cell>
          <cell r="E237">
            <v>101</v>
          </cell>
        </row>
        <row r="238">
          <cell r="D238">
            <v>4000</v>
          </cell>
          <cell r="E238">
            <v>25</v>
          </cell>
        </row>
        <row r="239">
          <cell r="D239">
            <v>26000</v>
          </cell>
          <cell r="E239">
            <v>25</v>
          </cell>
        </row>
        <row r="240">
          <cell r="D240">
            <v>17600</v>
          </cell>
          <cell r="E240">
            <v>0</v>
          </cell>
        </row>
        <row r="241">
          <cell r="D241">
            <v>1750</v>
          </cell>
          <cell r="E241">
            <v>425</v>
          </cell>
        </row>
        <row r="242">
          <cell r="D242">
            <v>5500</v>
          </cell>
          <cell r="E242">
            <v>0</v>
          </cell>
        </row>
        <row r="243">
          <cell r="D243">
            <v>28000</v>
          </cell>
          <cell r="E243">
            <v>7</v>
          </cell>
        </row>
        <row r="244">
          <cell r="D244">
            <v>2000</v>
          </cell>
          <cell r="E244">
            <v>641</v>
          </cell>
        </row>
        <row r="245">
          <cell r="D245">
            <v>1200</v>
          </cell>
          <cell r="E245">
            <v>292</v>
          </cell>
        </row>
        <row r="246">
          <cell r="D246">
            <v>3000</v>
          </cell>
          <cell r="E246">
            <v>45</v>
          </cell>
        </row>
        <row r="247">
          <cell r="D247">
            <v>2000</v>
          </cell>
          <cell r="E247">
            <v>126</v>
          </cell>
        </row>
        <row r="248">
          <cell r="D248">
            <v>2000</v>
          </cell>
          <cell r="E248">
            <v>285</v>
          </cell>
        </row>
        <row r="249">
          <cell r="D249">
            <v>7500</v>
          </cell>
          <cell r="E249">
            <v>45</v>
          </cell>
        </row>
        <row r="250">
          <cell r="D250">
            <v>1700</v>
          </cell>
          <cell r="E250">
            <v>410</v>
          </cell>
        </row>
        <row r="251">
          <cell r="D251">
            <v>5000</v>
          </cell>
          <cell r="E251">
            <v>527</v>
          </cell>
        </row>
        <row r="252">
          <cell r="D252">
            <v>2825</v>
          </cell>
          <cell r="E252">
            <v>211</v>
          </cell>
        </row>
        <row r="253">
          <cell r="D253">
            <v>15000</v>
          </cell>
          <cell r="E253">
            <v>11</v>
          </cell>
        </row>
        <row r="254">
          <cell r="D254">
            <v>14000</v>
          </cell>
          <cell r="E254">
            <v>136</v>
          </cell>
        </row>
        <row r="255">
          <cell r="D255">
            <v>1000</v>
          </cell>
          <cell r="E255">
            <v>211</v>
          </cell>
        </row>
        <row r="256">
          <cell r="D256">
            <v>5000</v>
          </cell>
          <cell r="E256">
            <v>3905</v>
          </cell>
        </row>
        <row r="257">
          <cell r="D257">
            <v>678</v>
          </cell>
          <cell r="E257">
            <v>0</v>
          </cell>
        </row>
        <row r="258">
          <cell r="D258">
            <v>1300</v>
          </cell>
          <cell r="E258">
            <v>620</v>
          </cell>
        </row>
        <row r="259">
          <cell r="D259">
            <v>90000</v>
          </cell>
          <cell r="E259">
            <v>1305</v>
          </cell>
        </row>
        <row r="260">
          <cell r="D260">
            <v>2000</v>
          </cell>
          <cell r="E260">
            <v>214</v>
          </cell>
        </row>
        <row r="261">
          <cell r="D261">
            <v>2500</v>
          </cell>
          <cell r="E261">
            <v>450</v>
          </cell>
        </row>
        <row r="262">
          <cell r="D262">
            <v>30000</v>
          </cell>
          <cell r="E262">
            <v>1225</v>
          </cell>
        </row>
        <row r="263">
          <cell r="D263">
            <v>11140</v>
          </cell>
          <cell r="E263">
            <v>3877</v>
          </cell>
        </row>
        <row r="264">
          <cell r="D264">
            <v>2000</v>
          </cell>
          <cell r="E264">
            <v>641</v>
          </cell>
        </row>
        <row r="265">
          <cell r="D265">
            <v>1500</v>
          </cell>
          <cell r="E265">
            <v>32</v>
          </cell>
        </row>
        <row r="266">
          <cell r="D266">
            <v>3000</v>
          </cell>
          <cell r="E266">
            <v>0</v>
          </cell>
        </row>
        <row r="267">
          <cell r="D267">
            <v>500</v>
          </cell>
          <cell r="E267">
            <v>100</v>
          </cell>
        </row>
        <row r="268">
          <cell r="D268">
            <v>10000</v>
          </cell>
          <cell r="E268">
            <v>541</v>
          </cell>
        </row>
        <row r="269">
          <cell r="D269">
            <v>50000</v>
          </cell>
          <cell r="E269">
            <v>3</v>
          </cell>
        </row>
        <row r="270">
          <cell r="D270">
            <v>2000</v>
          </cell>
          <cell r="E270">
            <v>5</v>
          </cell>
        </row>
        <row r="271">
          <cell r="D271">
            <v>3000</v>
          </cell>
          <cell r="E271">
            <v>497</v>
          </cell>
        </row>
        <row r="272">
          <cell r="D272">
            <v>1250</v>
          </cell>
          <cell r="E272">
            <v>715</v>
          </cell>
        </row>
        <row r="273">
          <cell r="D273">
            <v>7000</v>
          </cell>
          <cell r="E273">
            <v>1156</v>
          </cell>
        </row>
        <row r="274">
          <cell r="D274">
            <v>8000</v>
          </cell>
          <cell r="E274">
            <v>10</v>
          </cell>
        </row>
        <row r="275">
          <cell r="D275">
            <v>1250</v>
          </cell>
          <cell r="E275">
            <v>23</v>
          </cell>
        </row>
        <row r="276">
          <cell r="D276">
            <v>2000</v>
          </cell>
          <cell r="E276">
            <v>201</v>
          </cell>
        </row>
        <row r="277">
          <cell r="D277">
            <v>500</v>
          </cell>
          <cell r="E277">
            <v>1</v>
          </cell>
        </row>
        <row r="278">
          <cell r="D278">
            <v>3000</v>
          </cell>
          <cell r="E278">
            <v>40</v>
          </cell>
        </row>
        <row r="279">
          <cell r="D279">
            <v>30000</v>
          </cell>
          <cell r="E279">
            <v>2</v>
          </cell>
        </row>
        <row r="280">
          <cell r="D280">
            <v>2000</v>
          </cell>
          <cell r="E280">
            <v>5</v>
          </cell>
        </row>
        <row r="281">
          <cell r="D281">
            <v>7200</v>
          </cell>
          <cell r="E281">
            <v>1742</v>
          </cell>
        </row>
        <row r="282">
          <cell r="D282">
            <v>2000</v>
          </cell>
          <cell r="E282">
            <v>26</v>
          </cell>
        </row>
        <row r="283">
          <cell r="D283">
            <v>9000</v>
          </cell>
          <cell r="E283">
            <v>0</v>
          </cell>
        </row>
        <row r="284">
          <cell r="D284">
            <v>7000</v>
          </cell>
          <cell r="E284">
            <v>1</v>
          </cell>
        </row>
        <row r="285">
          <cell r="D285">
            <v>10000</v>
          </cell>
          <cell r="E285">
            <v>105</v>
          </cell>
        </row>
        <row r="286">
          <cell r="D286">
            <v>3500</v>
          </cell>
          <cell r="E286">
            <v>29</v>
          </cell>
        </row>
        <row r="287">
          <cell r="D287">
            <v>600</v>
          </cell>
          <cell r="E287">
            <v>100</v>
          </cell>
        </row>
        <row r="288">
          <cell r="D288">
            <v>15000</v>
          </cell>
          <cell r="E288">
            <v>125</v>
          </cell>
        </row>
        <row r="289">
          <cell r="D289">
            <v>18000</v>
          </cell>
          <cell r="E289">
            <v>12521</v>
          </cell>
        </row>
        <row r="290">
          <cell r="D290">
            <v>7000</v>
          </cell>
          <cell r="E290">
            <v>0</v>
          </cell>
        </row>
        <row r="291">
          <cell r="D291">
            <v>800</v>
          </cell>
          <cell r="E291">
            <v>10</v>
          </cell>
        </row>
        <row r="292">
          <cell r="D292">
            <v>4000</v>
          </cell>
          <cell r="E292">
            <v>0</v>
          </cell>
        </row>
        <row r="293">
          <cell r="D293">
            <v>3000</v>
          </cell>
          <cell r="E293">
            <v>215</v>
          </cell>
        </row>
        <row r="294">
          <cell r="D294">
            <v>2000</v>
          </cell>
          <cell r="E294">
            <v>561</v>
          </cell>
        </row>
        <row r="295">
          <cell r="D295">
            <v>20000</v>
          </cell>
          <cell r="E295">
            <v>0</v>
          </cell>
        </row>
        <row r="296">
          <cell r="D296">
            <v>2500</v>
          </cell>
          <cell r="E296">
            <v>400</v>
          </cell>
        </row>
        <row r="297">
          <cell r="D297">
            <v>5000</v>
          </cell>
          <cell r="E297">
            <v>0</v>
          </cell>
        </row>
        <row r="298">
          <cell r="D298">
            <v>6048</v>
          </cell>
          <cell r="E298">
            <v>413</v>
          </cell>
        </row>
        <row r="299">
          <cell r="D299">
            <v>13500</v>
          </cell>
          <cell r="E299">
            <v>200</v>
          </cell>
        </row>
        <row r="300">
          <cell r="D300">
            <v>10000</v>
          </cell>
          <cell r="E300">
            <v>3685</v>
          </cell>
        </row>
        <row r="301">
          <cell r="D301">
            <v>6000</v>
          </cell>
          <cell r="E301">
            <v>2823</v>
          </cell>
        </row>
        <row r="302">
          <cell r="D302">
            <v>700</v>
          </cell>
          <cell r="E302">
            <v>80</v>
          </cell>
        </row>
        <row r="303">
          <cell r="D303">
            <v>2500</v>
          </cell>
          <cell r="E303">
            <v>301</v>
          </cell>
        </row>
        <row r="304">
          <cell r="D304">
            <v>500</v>
          </cell>
          <cell r="E304">
            <v>300</v>
          </cell>
        </row>
        <row r="305">
          <cell r="D305">
            <v>8000</v>
          </cell>
          <cell r="E305">
            <v>2500</v>
          </cell>
        </row>
        <row r="306">
          <cell r="D306">
            <v>10000</v>
          </cell>
          <cell r="E306">
            <v>21</v>
          </cell>
        </row>
        <row r="307">
          <cell r="D307">
            <v>600</v>
          </cell>
          <cell r="E307">
            <v>225</v>
          </cell>
        </row>
        <row r="308">
          <cell r="D308">
            <v>5600</v>
          </cell>
          <cell r="E308">
            <v>460</v>
          </cell>
        </row>
        <row r="309">
          <cell r="D309">
            <v>5000</v>
          </cell>
          <cell r="E309">
            <v>110</v>
          </cell>
        </row>
        <row r="310">
          <cell r="D310">
            <v>20000</v>
          </cell>
          <cell r="E310">
            <v>16</v>
          </cell>
        </row>
        <row r="311">
          <cell r="D311">
            <v>1500</v>
          </cell>
          <cell r="E311">
            <v>1</v>
          </cell>
        </row>
        <row r="312">
          <cell r="D312">
            <v>500</v>
          </cell>
          <cell r="E312">
            <v>0</v>
          </cell>
        </row>
        <row r="313">
          <cell r="D313">
            <v>3000</v>
          </cell>
          <cell r="E313">
            <v>1126</v>
          </cell>
        </row>
        <row r="314">
          <cell r="D314">
            <v>8880</v>
          </cell>
          <cell r="E314">
            <v>0</v>
          </cell>
        </row>
        <row r="315">
          <cell r="D315">
            <v>1500</v>
          </cell>
          <cell r="E315">
            <v>795</v>
          </cell>
        </row>
        <row r="316">
          <cell r="D316">
            <v>3750</v>
          </cell>
          <cell r="E316">
            <v>95</v>
          </cell>
        </row>
        <row r="317">
          <cell r="D317">
            <v>525</v>
          </cell>
          <cell r="E317">
            <v>0</v>
          </cell>
        </row>
        <row r="318">
          <cell r="D318">
            <v>20000</v>
          </cell>
          <cell r="E318">
            <v>490</v>
          </cell>
        </row>
        <row r="319">
          <cell r="D319">
            <v>4000</v>
          </cell>
          <cell r="E319">
            <v>27</v>
          </cell>
        </row>
        <row r="320">
          <cell r="D320">
            <v>15000</v>
          </cell>
          <cell r="E320">
            <v>25</v>
          </cell>
        </row>
        <row r="321">
          <cell r="D321">
            <v>5000</v>
          </cell>
          <cell r="E321">
            <v>3045</v>
          </cell>
        </row>
        <row r="322">
          <cell r="D322">
            <v>3495</v>
          </cell>
          <cell r="E322">
            <v>34.950000000000003</v>
          </cell>
        </row>
        <row r="323">
          <cell r="D323">
            <v>1000</v>
          </cell>
          <cell r="E323">
            <v>165</v>
          </cell>
        </row>
        <row r="324">
          <cell r="D324">
            <v>3500</v>
          </cell>
          <cell r="E324">
            <v>37</v>
          </cell>
        </row>
        <row r="325">
          <cell r="D325">
            <v>700</v>
          </cell>
          <cell r="E325">
            <v>0</v>
          </cell>
        </row>
        <row r="326">
          <cell r="D326">
            <v>15000</v>
          </cell>
          <cell r="E326">
            <v>1335</v>
          </cell>
        </row>
        <row r="327">
          <cell r="D327">
            <v>3000</v>
          </cell>
          <cell r="E327">
            <v>5</v>
          </cell>
        </row>
        <row r="328">
          <cell r="D328">
            <v>3000</v>
          </cell>
          <cell r="E328">
            <v>0</v>
          </cell>
        </row>
        <row r="329">
          <cell r="D329">
            <v>2224</v>
          </cell>
          <cell r="E329">
            <v>350</v>
          </cell>
        </row>
        <row r="330">
          <cell r="D330">
            <v>150</v>
          </cell>
          <cell r="E330">
            <v>3</v>
          </cell>
        </row>
        <row r="331">
          <cell r="D331">
            <v>3500</v>
          </cell>
          <cell r="E331">
            <v>759</v>
          </cell>
        </row>
        <row r="332">
          <cell r="D332">
            <v>3500</v>
          </cell>
          <cell r="E332">
            <v>10</v>
          </cell>
        </row>
        <row r="333">
          <cell r="D333">
            <v>1000</v>
          </cell>
          <cell r="E333">
            <v>47</v>
          </cell>
        </row>
        <row r="334">
          <cell r="D334">
            <v>9600</v>
          </cell>
          <cell r="E334">
            <v>0</v>
          </cell>
        </row>
        <row r="335">
          <cell r="D335">
            <v>5000</v>
          </cell>
          <cell r="E335">
            <v>240</v>
          </cell>
        </row>
        <row r="336">
          <cell r="D336">
            <v>1000</v>
          </cell>
          <cell r="E336">
            <v>32</v>
          </cell>
        </row>
        <row r="337">
          <cell r="D337">
            <v>1600</v>
          </cell>
          <cell r="E337">
            <v>204</v>
          </cell>
        </row>
        <row r="338">
          <cell r="D338">
            <v>110000</v>
          </cell>
          <cell r="E338">
            <v>20</v>
          </cell>
        </row>
        <row r="339">
          <cell r="D339">
            <v>2000</v>
          </cell>
          <cell r="E339">
            <v>730</v>
          </cell>
        </row>
        <row r="340">
          <cell r="D340">
            <v>75000</v>
          </cell>
          <cell r="E340">
            <v>0</v>
          </cell>
        </row>
        <row r="341">
          <cell r="D341">
            <v>4500</v>
          </cell>
          <cell r="E341">
            <v>50</v>
          </cell>
        </row>
        <row r="342">
          <cell r="D342">
            <v>270</v>
          </cell>
          <cell r="E342">
            <v>0</v>
          </cell>
        </row>
        <row r="343">
          <cell r="D343">
            <v>600</v>
          </cell>
          <cell r="E343">
            <v>0</v>
          </cell>
        </row>
        <row r="344">
          <cell r="D344">
            <v>500</v>
          </cell>
          <cell r="E344">
            <v>137</v>
          </cell>
        </row>
        <row r="345">
          <cell r="D345">
            <v>1000</v>
          </cell>
          <cell r="E345">
            <v>100</v>
          </cell>
        </row>
        <row r="346">
          <cell r="D346">
            <v>5000</v>
          </cell>
          <cell r="E346">
            <v>3530</v>
          </cell>
        </row>
        <row r="347">
          <cell r="D347">
            <v>2000</v>
          </cell>
          <cell r="E347">
            <v>41</v>
          </cell>
        </row>
        <row r="348">
          <cell r="D348">
            <v>3000</v>
          </cell>
          <cell r="E348">
            <v>59</v>
          </cell>
        </row>
        <row r="349">
          <cell r="D349">
            <v>3000</v>
          </cell>
          <cell r="E349">
            <v>94</v>
          </cell>
        </row>
        <row r="350">
          <cell r="D350">
            <v>1500</v>
          </cell>
          <cell r="E350">
            <v>3</v>
          </cell>
        </row>
      </sheetData>
      <sheetData sheetId="7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K" refreshedDate="44815.882078356481" createdVersion="8" refreshedVersion="8" minRefreshableVersion="3" recordCount="4116" xr:uid="{1F8599F8-3AEF-9D4F-8C4A-28F8D91C2FD7}">
  <cacheSource type="worksheet">
    <worksheetSource ref="A1:R4117" sheet="Kickstarter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1970-01-01T00:00:00" maxDate="2017-03-15T15:30:07"/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K" refreshedDate="44815.914811574075" createdVersion="8" refreshedVersion="8" minRefreshableVersion="3" recordCount="4116" xr:uid="{63464A37-F12D-EF41-AACC-A39A590EC1A6}">
  <cacheSource type="worksheet">
    <worksheetSource ref="A1:T4117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MixedTypes="1" containsNumber="1" containsInteger="1" minValue="0" maxValue="2260300"/>
    </cacheField>
    <cacheField name="Average Donation" numFmtId="0">
      <sharedItems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K" refreshedDate="44818.866857060188" createdVersion="8" refreshedVersion="8" minRefreshableVersion="3" recordCount="4116" xr:uid="{C48D27A5-B4CA-1A48-A92D-3D62C880A0BA}">
  <cacheSource type="worksheet">
    <worksheetSource ref="A1:U4117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MixedTypes="1" containsNumber="1" containsInteger="1" minValue="0" maxValue="2260300" count="378">
        <n v="137"/>
        <n v="143"/>
        <n v="105"/>
        <n v="104"/>
        <n v="123"/>
        <n v="110"/>
        <n v="106"/>
        <n v="101"/>
        <n v="100"/>
        <n v="126"/>
        <n v="121"/>
        <n v="165"/>
        <n v="160"/>
        <n v="107"/>
        <n v="145"/>
        <n v="109"/>
        <n v="117"/>
        <n v="119"/>
        <n v="133"/>
        <n v="155"/>
        <n v="112"/>
        <n v="102"/>
        <n v="130"/>
        <n v="167"/>
        <n v="142"/>
        <n v="183"/>
        <n v="131"/>
        <n v="309"/>
        <n v="120"/>
        <n v="108"/>
        <n v="128"/>
        <n v="116"/>
        <n v="129"/>
        <n v="103"/>
        <n v="148"/>
        <n v="114"/>
        <n v="173"/>
        <n v="127"/>
        <n v="111"/>
        <n v="124"/>
        <n v="113"/>
        <n v="115"/>
        <n v="153"/>
        <n v="393"/>
        <n v="2702"/>
        <n v="198"/>
        <n v="247"/>
        <n v="220"/>
        <n v="141"/>
        <n v="140"/>
        <n v="0"/>
        <n v="14"/>
        <n v="6"/>
        <n v="2"/>
        <n v="10"/>
        <n v="13"/>
        <n v="3"/>
        <n v="11"/>
        <n v="28"/>
        <n v="8"/>
        <n v="1"/>
        <n v="23"/>
        <n v="5"/>
        <n v="16"/>
        <n v="60"/>
        <n v="4"/>
        <n v="22"/>
        <n v="40"/>
        <n v="20"/>
        <n v="33"/>
        <n v="21"/>
        <n v="36"/>
        <n v="42"/>
        <n v="26"/>
        <n v="58"/>
        <n v="30"/>
        <n v="51"/>
        <n v="15"/>
        <n v="25"/>
        <n v="45"/>
        <n v="56"/>
        <n v="12"/>
        <n v="18"/>
        <n v="305"/>
        <n v="134"/>
        <n v="185"/>
        <n v="139"/>
        <n v="191"/>
        <n v="132"/>
        <n v="240"/>
        <n v="118"/>
        <n v="146"/>
        <n v="147"/>
        <n v="177"/>
        <n v="156"/>
        <n v="150"/>
        <n v="157"/>
        <n v="229"/>
        <n v="176"/>
        <n v="179"/>
        <n v="232"/>
        <n v="293"/>
        <n v="385"/>
        <n v="283"/>
        <n v="136"/>
        <n v="125"/>
        <n v="170"/>
        <n v="174"/>
        <n v="122"/>
        <n v="256"/>
        <n v="207"/>
        <n v="214"/>
        <n v="182"/>
        <n v="7"/>
        <n v="9"/>
        <n v="39"/>
        <n v="64"/>
        <n v="27"/>
        <n v="19"/>
        <n v="50"/>
        <n v="302"/>
        <n v="37"/>
        <n v="34"/>
        <n v="17"/>
        <n v="144"/>
        <n v="1460"/>
        <n v="300"/>
        <n v="279"/>
        <n v="267"/>
        <n v="29"/>
        <n v="73"/>
        <n v="35"/>
        <n v="46"/>
        <n v="82"/>
        <n v="31"/>
        <n v="79"/>
        <n v="315"/>
        <n v="158"/>
        <n v="238"/>
        <n v="41"/>
        <n v="70"/>
        <n v="181"/>
        <n v="204"/>
        <n v="152"/>
        <n v="180"/>
        <n v="233"/>
        <n v="194"/>
        <n v="218"/>
        <n v="24"/>
        <n v="68"/>
        <n v="75"/>
        <n v="38"/>
        <n v="43"/>
        <n v="47"/>
        <n v="83"/>
        <n v="59"/>
        <n v="44"/>
        <n v="21535"/>
        <n v="206"/>
        <n v="352"/>
        <n v="237"/>
        <n v="342"/>
        <n v="95"/>
        <n v="63"/>
        <n v="161"/>
        <n v="135"/>
        <n v="290"/>
        <n v="322"/>
        <n v="270"/>
        <n v="253"/>
        <n v="261"/>
        <n v="199"/>
        <n v="254"/>
        <n v="786"/>
        <n v="172"/>
        <n v="159"/>
        <n v="280"/>
        <n v="200"/>
        <n v="138"/>
        <n v="303833"/>
        <n v="202"/>
        <n v="295"/>
        <n v="213"/>
        <n v="166"/>
        <n v="162"/>
        <n v="211"/>
        <n v="242"/>
        <n v="65"/>
        <n v="32"/>
        <n v="85"/>
        <n v="49"/>
        <n v="378"/>
        <n v="189"/>
        <n v="171"/>
        <n v="252"/>
        <n v="203"/>
        <n v="424"/>
        <n v="212"/>
        <n v="219"/>
        <n v="497"/>
        <n v="163"/>
        <n v="456"/>
        <n v="662"/>
        <n v="1182"/>
        <n v="278"/>
        <n v="215"/>
        <n v="559"/>
        <n v="205"/>
        <n v="282"/>
        <n v="484"/>
        <n v="418"/>
        <n v="250"/>
        <n v="272"/>
        <n v="265"/>
        <n v="1254"/>
        <n v="175"/>
        <n v="48"/>
        <n v="260"/>
        <n v="885"/>
        <n v="57"/>
        <n v="61"/>
        <n v="52"/>
        <n v="263"/>
        <n v="307"/>
        <n v="154"/>
        <n v="72"/>
        <n v="53"/>
        <n v="241"/>
        <n v="195"/>
        <n v="187"/>
        <n v="1705"/>
        <n v="788"/>
        <n v="348"/>
        <n v="800"/>
        <n v="201"/>
        <n v="226"/>
        <n v="699"/>
        <n v="399"/>
        <n v="294"/>
        <n v="168"/>
        <n v="1436"/>
        <n v="1105"/>
        <n v="193"/>
        <n v="262"/>
        <n v="370"/>
        <n v="285"/>
        <n v="579"/>
        <n v="1132"/>
        <n v="674"/>
        <n v="257"/>
        <n v="375"/>
        <n v="209"/>
        <n v="347"/>
        <n v="402"/>
        <n v="1027"/>
        <n v="355"/>
        <n v="382"/>
        <n v="217"/>
        <n v="312"/>
        <n v="234"/>
        <n v="248"/>
        <n v="320"/>
        <n v="820"/>
        <n v="235"/>
        <n v="495"/>
        <n v="7814"/>
        <n v="922"/>
        <n v="485"/>
        <n v="192"/>
        <n v="281"/>
        <n v="585"/>
        <n v="361"/>
        <n v="304"/>
        <n v="387"/>
        <n v="421"/>
        <n v="506"/>
        <n v="819"/>
        <n v="473"/>
        <n v="353"/>
        <n v="196"/>
        <n v="317"/>
        <n v="1678"/>
        <n v="543"/>
        <n v="288"/>
        <n v="508"/>
        <n v="524"/>
        <n v="489"/>
        <n v="1857"/>
        <n v="1015"/>
        <n v="412"/>
        <n v="503"/>
        <n v="1081"/>
        <n v="452"/>
        <n v="537"/>
        <n v="951"/>
        <n v="542"/>
        <n v="383"/>
        <n v="704"/>
        <n v="151"/>
        <n v="243"/>
        <n v="945"/>
        <n v="1174"/>
        <n v="1212"/>
        <n v="496"/>
        <n v="332"/>
        <n v="1165"/>
        <n v="271"/>
        <n v="806"/>
        <n v="1360"/>
        <n v="930250"/>
        <n v="377"/>
        <n v="2647"/>
        <n v="169"/>
        <n v="975"/>
        <n v="460"/>
        <n v="287"/>
        <n v="223"/>
        <n v="636"/>
        <n v="1867"/>
        <n v="327"/>
        <n v="780"/>
        <n v="299"/>
        <n v="381"/>
        <n v="1802"/>
        <n v="720"/>
        <n v="1357"/>
        <n v="408"/>
        <n v="404"/>
        <n v="149"/>
        <n v="350"/>
        <n v="429"/>
        <n v="526"/>
        <n v="521"/>
        <n v="427"/>
        <n v="266"/>
        <n v="661"/>
        <n v="326"/>
        <n v="224"/>
        <n v="2791"/>
        <n v="878"/>
        <n v="188"/>
        <n v="1379"/>
        <n v="956"/>
        <n v="647"/>
        <n v="164"/>
        <n v="351"/>
        <n v="1462"/>
        <n v="297"/>
        <n v="493"/>
        <n v="2260300"/>
        <n v="978"/>
        <n v="246"/>
        <n v="384"/>
        <n v="62"/>
        <n v="458"/>
        <n v="319"/>
        <n v="67"/>
        <n v="336"/>
        <n v="55"/>
        <n v="286"/>
        <n v="221"/>
        <n v="184"/>
        <n v="186"/>
        <n v="289"/>
        <n v="190"/>
        <n v="251"/>
        <n v="239"/>
        <n v="210"/>
        <n v="339"/>
        <n v="90"/>
        <n v="330"/>
        <n v="228"/>
        <n v="225"/>
        <n v="6500"/>
        <n v="86"/>
        <n v="78"/>
        <n v="71"/>
        <e v="#DIV/0!"/>
      </sharedItems>
    </cacheField>
    <cacheField name="Average Donation" numFmtId="0">
      <sharedItems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2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d v="1970-01-01T00:00:00"/>
      </sharedItems>
      <fieldGroup base="19">
        <rangePr groupBy="months" startDate="1970-01-01T00:00:00" endDate="2017-05-03T19:12:00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Year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d v="2015-06-22T00:10:11"/>
    <d v="2015-07-23T03:00:0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d v="2017-01-31T14:24:43"/>
    <d v="2017-03-02T14:24:4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d v="2016-02-05T16:51:23"/>
    <d v="2016-02-15T16:51:23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d v="2014-07-08T12:21:47"/>
    <d v="2014-08-07T12:21:4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d v="2015-11-19T20:01:19"/>
    <d v="2015-12-19T20:01:19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d v="2016-07-12T22:23:27"/>
    <d v="2016-07-29T05:35:00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d v="2014-06-04T01:44:10"/>
    <d v="2014-06-14T01:44:10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d v="2016-05-26T01:07:47"/>
    <d v="2016-07-05T01:07:4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d v="2016-04-08T22:40:12"/>
    <d v="2016-04-15T21:00:00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d v="2016-03-18T02:29:04"/>
    <d v="2016-04-17T02:29:04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d v="2014-05-21T01:37:59"/>
    <d v="2014-06-25T01:37: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d v="2016-07-21T18:41:02"/>
    <d v="2016-08-22T03:00:0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d v="2014-06-01T17:07:05"/>
    <d v="2014-07-16T03:00:0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d v="2016-05-18T16:15:09"/>
    <d v="2016-06-23T20:27:0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d v="2014-06-18T00:38:08"/>
    <d v="2014-07-13T13:59:00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d v="2015-09-09T09:24:18"/>
    <d v="2015-09-27T20:14:00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d v="2014-05-01T19:06:51"/>
    <d v="2014-06-16T05:30:00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d v="2014-10-05T17:33:42"/>
    <d v="2014-11-04T18:33: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d v="2014-08-18T13:00:56"/>
    <d v="2014-09-17T13:00:5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d v="2015-06-20T19:35:34"/>
    <d v="2015-07-20T19:35:3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d v="2015-07-15T18:11:52"/>
    <d v="2015-09-13T18:11:5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d v="2014-08-27T15:03:09"/>
    <d v="2014-09-26T15:03:0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d v="2014-12-16T21:52:20"/>
    <d v="2015-01-01T07:59:00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d v="2015-04-03T18:41:41"/>
    <d v="2015-04-30T15:20:00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d v="2015-08-13T19:41:03"/>
    <d v="2015-09-15T19:39:00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d v="2015-11-10T00:36:01"/>
    <d v="2016-01-09T00:36:0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d v="2014-07-08T12:22:24"/>
    <d v="2014-08-17T12:22:2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d v="2014-10-17T03:57:13"/>
    <d v="2014-11-16T04:57:13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d v="2015-11-16T23:08:04"/>
    <d v="2015-12-16T23:08:04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d v="2014-06-22T16:09:28"/>
    <d v="2014-07-22T16:09:28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d v="2014-07-22T07:01:55"/>
    <d v="2014-08-21T07:01:5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d v="2016-01-07T19:00:34"/>
    <d v="2016-01-25T19:00:34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d v="2016-04-01T15:03:37"/>
    <d v="2016-05-13T03:59:0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d v="2015-10-09T15:51:41"/>
    <d v="2015-11-08T16:51:4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d v="2014-07-21T07:43:21"/>
    <d v="2014-08-05T07:43:2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d v="2015-04-04T07:00:14"/>
    <d v="2015-04-28T00:00:00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d v="2015-03-05T07:22:05"/>
    <d v="2015-04-04T06:22:0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d v="2015-01-28T16:37:59"/>
    <d v="2015-02-27T16:37:5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d v="2013-04-11T01:22:24"/>
    <d v="2013-05-11T01:22:2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d v="2014-04-25T01:07:48"/>
    <d v="2014-05-25T22:59:00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d v="2014-05-30T05:08:08"/>
    <d v="2014-06-19T04:00:00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d v="2014-09-05T13:39:14"/>
    <d v="2014-10-05T13:39:1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d v="2014-11-28T15:20:26"/>
    <d v="2014-12-28T15:20:2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d v="2014-06-12T18:58:06"/>
    <d v="2014-07-13T00:00:00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d v="2014-08-23T02:22:17"/>
    <d v="2014-10-07T02:22:17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d v="2016-03-28T14:58:27"/>
    <d v="2016-04-27T14:58:2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d v="2015-11-15T23:09:34"/>
    <d v="2015-12-15T23:09:3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d v="2014-10-20T19:40:07"/>
    <d v="2014-12-19T20:40:0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d v="2015-01-29T12:24:20"/>
    <d v="2015-03-01T12:00:00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d v="2015-09-24T04:14:05"/>
    <d v="2015-10-24T04:14:05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d v="2014-12-22T18:04:18"/>
    <d v="2015-01-30T17:00: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d v="2015-07-11T22:17:17"/>
    <d v="2015-08-10T22:17:17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d v="2014-06-17T16:50:46"/>
    <d v="2014-07-17T16:50:46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d v="2014-03-21T13:10:45"/>
    <d v="2014-04-04T22:00:00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d v="2015-11-25T17:07:01"/>
    <d v="2015-12-25T17:07: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d v="2016-05-06T23:15:16"/>
    <d v="2016-05-27T23:15:16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d v="2015-05-25T13:10:24"/>
    <d v="2015-06-08T16:00:00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d v="2015-03-26T19:59:22"/>
    <d v="2015-04-25T19:59: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d v="2014-10-20T17:52:52"/>
    <d v="2014-11-19T18:52:52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d v="2015-08-14T05:39:36"/>
    <d v="2015-09-14T21:00:00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d v="2014-03-03T21:38:37"/>
    <d v="2014-03-23T00:00:00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d v="2013-05-15T19:32:37"/>
    <d v="2013-06-06T19:32:37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d v="2013-02-06T19:11:18"/>
    <d v="2013-03-03T19:11:18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d v="2013-12-04T21:53:33"/>
    <d v="2013-12-28T04:59:00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d v="2013-06-08T00:26:21"/>
    <d v="2013-07-08T00:26:2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d v="2014-07-15T19:42:34"/>
    <d v="2014-08-11T05:59:00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d v="2016-06-18T20:23:40"/>
    <d v="2016-07-18T20:23:40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d v="2012-06-15T14:00:04"/>
    <d v="2012-07-15T14:00:04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d v="2014-01-24T13:39:51"/>
    <d v="2014-02-23T13:39:5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d v="2011-08-31T04:30:25"/>
    <d v="2011-10-02T06:59:00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d v="2011-07-06T21:30:45"/>
    <d v="2011-09-04T21:30:4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d v="2012-03-29T06:30:57"/>
    <d v="2012-05-28T06:30:57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d v="2012-10-26T00:14:41"/>
    <d v="2012-11-15T00:00:00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d v="2011-02-13T18:09:44"/>
    <d v="2011-05-03T03:59: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d v="2015-12-22T11:41:35"/>
    <d v="2016-01-21T11:41:35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d v="2013-03-24T05:01:12"/>
    <d v="2013-04-23T05:01:12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d v="2011-10-28T16:35:58"/>
    <d v="2011-12-27T17:35:5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d v="2012-03-29T03:28:37"/>
    <d v="2012-05-21T02:59:0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d v="2016-08-22T17:32:01"/>
    <d v="2016-09-01T17:32:01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d v="2014-03-26T18:38:13"/>
    <d v="2014-04-25T18:38:1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d v="2013-11-05T02:00:56"/>
    <d v="2013-12-10T02:00: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d v="2012-07-10T03:48:47"/>
    <d v="2012-07-14T03:02:00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d v="2011-09-09T19:41:01"/>
    <d v="2011-10-09T19:41: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d v="2015-02-07T14:46:29"/>
    <d v="2015-02-22T11:30:00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d v="2011-04-15T18:11:26"/>
    <d v="2011-05-15T18:11:26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d v="2011-08-24T03:00:37"/>
    <d v="2011-09-23T03:00:37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d v="2015-10-14T13:20:45"/>
    <d v="2015-12-27T14:20:45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d v="2010-05-24T12:56:43"/>
    <d v="2010-06-03T01:41:00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d v="2014-05-27T15:48:51"/>
    <d v="2014-06-22T15:48:51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d v="2013-05-08T18:03:12"/>
    <d v="2013-06-02T18:03:12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d v="2011-06-12T07:08:19"/>
    <d v="2011-07-12T07:08:19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d v="2011-03-17T09:39:24"/>
    <d v="2011-05-17T09:39:24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d v="2016-12-17T04:46:23"/>
    <d v="2017-02-01T08:00:00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d v="2012-06-05T20:35:37"/>
    <d v="2012-07-03T21:00:00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d v="2014-03-18T17:13:42"/>
    <d v="2014-04-07T17:13:4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d v="2012-01-27T00:07:21"/>
    <d v="2012-02-26T00:07:21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d v="2010-05-26T15:54:01"/>
    <d v="2010-08-01T03:00:00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d v="2011-06-12T03:14:42"/>
    <d v="2011-07-12T03:14:42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d v="2012-11-01T19:04:34"/>
    <d v="2012-12-07T23:30:00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d v="2013-12-23T21:39:59"/>
    <d v="2014-01-22T21:39:59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d v="2012-10-15T18:04:46"/>
    <d v="2012-11-04T19:04:46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d v="2012-12-31T18:38:30"/>
    <d v="2013-01-24T18:38:3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d v="2010-11-23T03:08:53"/>
    <d v="2010-12-23T03:08:53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d v="2014-02-12T19:20:30"/>
    <d v="2014-03-07T19:20:30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d v="2011-03-10T16:41:06"/>
    <d v="2011-04-03T01:00:0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d v="2016-04-25T17:23:40"/>
    <d v="2016-05-14T00:00:00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d v="2012-03-19T18:38:21"/>
    <d v="2012-04-02T18:38:2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d v="2011-04-02T23:34:47"/>
    <d v="2011-04-24T23:34:4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d v="2013-04-01T14:42:50"/>
    <d v="2013-05-31T14:42:50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d v="2011-01-27T00:37:10"/>
    <d v="2011-02-26T00:37:10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d v="2013-10-10T22:47:33"/>
    <d v="2013-11-14T05:59:00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d v="2015-05-01T07:59:47"/>
    <d v="2015-05-31T07:59:47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d v="2014-03-20T01:01:58"/>
    <d v="2014-04-13T02:00:00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d v="2011-07-29T18:12:08"/>
    <d v="2011-08-06T15:00:0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d v="2011-11-14T06:34:48"/>
    <d v="2012-01-13T06:34:48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d v="2012-01-10T17:44:04"/>
    <d v="2012-02-04T17:44:04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d v="2011-02-21T11:55:55"/>
    <d v="2011-04-08T10:55:55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d v="2010-03-11T20:02:24"/>
    <d v="2010-06-09T19:00:00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d v="2011-06-29T01:17:16"/>
    <d v="2011-07-29T01:17:16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d v="2011-07-15T01:39:46"/>
    <d v="2011-08-13T23:00:00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d v="2016-09-03T01:11:47"/>
    <d v="2016-10-03T01:11:47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d v="2015-04-02T16:55:10"/>
    <d v="2015-04-18T10:16:00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d v="2016-08-11T10:21:47"/>
    <d v="2016-10-10T10:21:47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d v="2014-09-22T18:46:04"/>
    <d v="2014-10-28T22:00:00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d v="2015-04-20T22:17:22"/>
    <d v="2015-05-15T22:17:22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d v="2016-12-05T23:51:20"/>
    <d v="2017-02-03T23:51:20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d v="2015-05-11T14:08:57"/>
    <d v="2015-06-11T02:00:00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d v="2015-03-04T14:59:01"/>
    <d v="2015-04-03T13:59:01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d v="2016-09-15T05:28:13"/>
    <d v="2016-10-20T05:28:13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d v="2014-08-31T22:29:43"/>
    <d v="2014-10-30T22:29:43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d v="2014-05-19T21:58:12"/>
    <d v="2014-06-16T20:16: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d v="2016-06-20T20:06:01"/>
    <d v="2016-07-06T00:00: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d v="2014-09-23T19:30:07"/>
    <d v="2014-11-07T20:30:07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d v="2016-05-01T19:23:04"/>
    <d v="2016-05-31T17:31: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d v="2015-08-05T21:50:18"/>
    <d v="2015-09-04T17:00: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d v="2014-05-29T09:09:57"/>
    <d v="2014-07-01T19:00:00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d v="2015-04-02T09:50:34"/>
    <d v="2015-05-16T10:16: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d v="2015-08-23T13:46:33"/>
    <d v="2015-10-12T13:46:33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d v="2015-07-01T06:10:41"/>
    <d v="2015-08-01T04:59:00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d v="2015-07-02T22:06:12"/>
    <d v="2015-07-12T22:06:12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d v="2015-02-18T04:45:32"/>
    <d v="2015-03-20T03:45:32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d v="2015-04-16T03:40:23"/>
    <d v="2015-05-31T03:40:23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d v="2014-10-26T21:26:18"/>
    <d v="2014-11-16T22:26:18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d v="2016-07-08T01:32:22"/>
    <d v="2016-09-03T05:55: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d v="2015-02-12T18:17:52"/>
    <d v="2015-04-13T17:17:52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d v="2015-07-15T13:00:52"/>
    <d v="2015-08-11T13:00:52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d v="2016-11-19T00:23:18"/>
    <d v="2017-01-18T00:23:1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d v="2014-11-26T18:25:40"/>
    <d v="2015-01-08T18:18: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d v="2016-01-28T06:45:36"/>
    <d v="2016-02-27T06:45:36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d v="2014-11-25T04:07:50"/>
    <d v="2014-12-25T08:00:00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d v="2015-03-27T03:53:02"/>
    <d v="2015-05-26T03:53:0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d v="2015-04-19T13:13:11"/>
    <d v="2015-06-18T13:13:11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d v="2014-08-24T01:51:40"/>
    <d v="2014-09-23T01:51:40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d v="2014-10-21T14:04:04"/>
    <d v="2014-12-02T15:04:04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d v="2015-04-21T13:08:15"/>
    <d v="2015-06-03T13:08:15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d v="2015-06-13T13:25:35"/>
    <d v="2015-07-23T13:25:3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d v="2014-06-04T02:59:56"/>
    <d v="2014-08-03T02:59:5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d v="2016-01-27T21:52:52"/>
    <d v="2016-02-26T21:52:52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d v="2014-09-22T01:50:28"/>
    <d v="2014-10-22T01:50:28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d v="2016-05-24T10:25:45"/>
    <d v="2016-07-03T10:25:45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d v="2015-06-16T21:54:51"/>
    <d v="2015-08-15T21:54:51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d v="2014-06-02T16:29:55"/>
    <d v="2014-07-02T16:29:5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d v="2014-07-15T03:02:36"/>
    <d v="2014-08-16T23:42:00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d v="2015-08-27T23:04:14"/>
    <d v="2015-10-01T00:00: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d v="2014-07-21T18:18:21"/>
    <d v="2014-09-19T18:18:2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d v="2015-12-13T15:48:44"/>
    <d v="2016-01-12T15:48:44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d v="2016-12-17T01:49:22"/>
    <d v="2017-01-16T01:49:22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d v="2015-06-05T22:15:35"/>
    <d v="2015-08-04T22:15:3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d v="2015-02-17T20:02:50"/>
    <d v="2015-03-19T19:02:50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d v="2014-09-18T12:07:39"/>
    <d v="2014-10-18T12:07:39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d v="2015-07-31T23:28:03"/>
    <d v="2015-08-30T05:28:00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d v="2016-06-13T04:20:14"/>
    <d v="2016-08-12T04:20:14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d v="2015-02-12T09:28:43"/>
    <d v="2015-03-19T08:28:43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d v="2015-01-29T13:45:08"/>
    <d v="2015-02-28T13:45:08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d v="2015-03-09T18:12:56"/>
    <d v="2015-05-08T18:12:56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d v="2014-08-04T18:40:11"/>
    <d v="2014-08-29T18:40:11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d v="2015-07-06T19:46:39"/>
    <d v="2015-08-05T19:46:39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d v="2015-03-07T01:08:46"/>
    <d v="2015-03-24T00:08:4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d v="2015-10-27T22:55:45"/>
    <d v="2015-11-26T23:55:45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d v="2016-02-03T01:55:55"/>
    <d v="2016-03-04T01:55:55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d v="2015-03-04T23:47:23"/>
    <d v="2015-04-13T19:00:00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d v="2015-05-23T17:48:15"/>
    <d v="2015-06-22T17:48:1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d v="2016-12-08T00:17:12"/>
    <d v="2017-01-07T00:17:12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d v="2014-10-27T19:26:50"/>
    <d v="2014-11-26T20:26:50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d v="2014-07-05T18:59:22"/>
    <d v="2014-09-01T03:59:00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d v="2016-07-19T21:52:19"/>
    <d v="2016-08-18T21:52:19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d v="2017-02-01T19:30:34"/>
    <d v="2017-03-03T20:00: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d v="2015-06-27T05:37:37"/>
    <d v="2015-07-21T06:59:0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d v="2014-08-06T04:23:35"/>
    <d v="2014-09-05T04:23:35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d v="2016-07-05T16:34:37"/>
    <d v="2016-09-03T16:34:37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d v="2016-06-06T15:37:26"/>
    <d v="2016-06-16T15:37:26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d v="2015-08-23T10:35:38"/>
    <d v="2015-10-02T10:35:38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d v="2014-09-17T19:00:32"/>
    <d v="2014-10-17T19:00:32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d v="2014-09-29T22:26:06"/>
    <d v="2014-11-28T23:26:06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d v="2016-01-06T23:55:31"/>
    <d v="2016-03-06T23:55:3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d v="2015-05-11T16:05:32"/>
    <d v="2015-07-10T16:05:32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d v="2015-09-12T13:01:38"/>
    <d v="2015-10-10T21:00:00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d v="2017-01-06T20:21:40"/>
    <d v="2017-02-17T21:00:00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d v="2014-09-05T09:12:02"/>
    <d v="2014-10-05T09:12:02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d v="2016-08-02T02:58:22"/>
    <d v="2016-09-01T02:58:22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d v="2014-08-16T02:00:03"/>
    <d v="2014-09-15T02:00: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d v="2015-01-19T19:38:49"/>
    <d v="2015-02-08T19:38:4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d v="2015-09-08T22:16:04"/>
    <d v="2015-10-08T20:59: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d v="2014-11-30T20:21:04"/>
    <d v="2015-01-29T20:21:0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d v="2016-07-05T14:00:03"/>
    <d v="2016-08-04T14:00:03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d v="2015-09-01T15:10:22"/>
    <d v="2015-10-06T15:10:22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d v="2016-07-16T00:06:23"/>
    <d v="2016-08-06T00:06:23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d v="2014-12-05T04:43:58"/>
    <d v="2015-01-04T04:43:58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d v="2014-11-16T08:52:47"/>
    <d v="2014-12-16T08:52:47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d v="2015-06-10T22:08:55"/>
    <d v="2015-07-10T22:08:55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d v="2015-09-02T01:33:12"/>
    <d v="2015-10-01T05:00:00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d v="2015-08-20T03:50:17"/>
    <d v="2015-09-19T03:50:17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d v="2016-02-16T21:08:40"/>
    <d v="2016-04-16T20:08:40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d v="2015-07-17T14:15:47"/>
    <d v="2015-08-16T14:06:41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d v="2015-01-05T15:22:29"/>
    <d v="2015-03-06T15:22:29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d v="2016-01-06T05:31:22"/>
    <d v="2016-02-17T23:59:0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d v="2015-03-03T23:00:37"/>
    <d v="2015-04-22T22:00:37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d v="2014-11-27T15:22:29"/>
    <d v="2014-12-28T15:22:29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d v="2015-03-16T15:04:49"/>
    <d v="2015-05-15T15:04:49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d v="2016-02-29T07:50:25"/>
    <d v="2016-04-01T06:59:00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d v="2015-07-10T15:27:10"/>
    <d v="2015-08-20T20:06:0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d v="2015-01-27T20:06:04"/>
    <d v="2015-03-28T19:06:04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d v="2015-01-27T18:28:38"/>
    <d v="2015-03-27T02:39:00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d v="2016-04-22T01:09:10"/>
    <d v="2016-05-22T01:05: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d v="2015-05-11T05:38:46"/>
    <d v="2015-07-10T05:38:46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d v="2016-03-09T23:04:14"/>
    <d v="2016-04-08T22:04:14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d v="2015-04-12T15:59:04"/>
    <d v="2015-05-31T09:29:00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d v="2015-06-09T21:27:21"/>
    <d v="2015-07-09T21:27:21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d v="2015-04-02T16:28:25"/>
    <d v="2015-06-01T16:28:25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d v="2016-01-14T22:24:57"/>
    <d v="2016-02-13T22:24:57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d v="2015-05-05T18:39:11"/>
    <d v="2015-06-04T18:39:11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d v="2015-12-03T23:00:51"/>
    <d v="2016-01-02T23:00:51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d v="2015-01-28T19:49:06"/>
    <d v="2015-02-27T19:49:0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d v="2016-08-30T21:52:52"/>
    <d v="2016-09-29T21:52:52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d v="2015-05-12T00:50:59"/>
    <d v="2015-06-21T00:50:59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d v="2015-06-09T21:48:17"/>
    <d v="2015-07-09T21:48:17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d v="2015-11-13T02:01:39"/>
    <d v="2016-01-05T00:00: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d v="2016-01-08T13:51:09"/>
    <d v="2016-03-08T13:51:09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d v="2016-12-09T23:06:00"/>
    <d v="2016-12-30T09:00: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d v="2015-10-20T02:38:50"/>
    <d v="2015-11-08T12:00:0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d v="2013-03-21T17:00:11"/>
    <d v="2013-05-05T17:00:1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d v="2014-11-06T16:45:04"/>
    <d v="2014-12-21T16:45: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d v="2011-11-15T11:49:50"/>
    <d v="2011-12-20T11:49:50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d v="2014-01-23T01:08:24"/>
    <d v="2014-02-22T01:08:24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d v="2010-02-04T07:45:59"/>
    <d v="2010-03-16T07:06:00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d v="2012-07-17T01:16:25"/>
    <d v="2012-08-16T01:16:25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d v="2010-10-29T08:43:25"/>
    <d v="2010-12-18T09:43:2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d v="2010-09-09T14:30:14"/>
    <d v="2010-10-16T03:39:00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d v="2011-11-23T18:35:09"/>
    <d v="2012-01-07T18:35:09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d v="2010-06-03T22:10:20"/>
    <d v="2010-08-22T17:40:00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d v="2013-05-07T13:34:51"/>
    <d v="2013-06-06T13:34:51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d v="2012-04-14T18:54:06"/>
    <d v="2012-05-16T19:00:00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d v="2010-03-29T15:54:18"/>
    <d v="2010-06-01T03:59:00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d v="2012-01-16T15:37:15"/>
    <d v="2012-02-15T15:37:1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d v="2015-09-16T22:51:50"/>
    <d v="2015-10-17T02:00:00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d v="2011-02-14T12:38:02"/>
    <d v="2011-03-16T11:38:0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d v="2013-02-14T18:27:47"/>
    <d v="2013-03-16T18:27:47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d v="2016-04-19T15:02:42"/>
    <d v="2016-05-19T15:02:4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d v="2011-05-19T01:14:26"/>
    <d v="2011-06-18T01:14:2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d v="2015-03-09T17:42:49"/>
    <d v="2015-04-08T17:42:49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d v="2010-06-01T18:07:59"/>
    <d v="2010-07-17T09:59:00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d v="2012-04-18T21:15:04"/>
    <d v="2012-06-07T14:55:00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d v="2011-01-12T05:57:08"/>
    <d v="2011-02-26T05:57:0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d v="2012-08-28T22:54:54"/>
    <d v="2012-09-27T22:54:54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d v="2012-04-11T14:53:15"/>
    <d v="2012-05-11T14:53:1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d v="2010-03-30T05:53:50"/>
    <d v="2010-05-10T20:16:00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d v="2010-01-27T04:11:47"/>
    <d v="2010-04-23T03:51:0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d v="2014-05-26T10:51:39"/>
    <d v="2014-06-25T10:51:3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d v="2011-09-23T03:39:38"/>
    <d v="2011-11-07T04:39:3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d v="2017-01-23T04:43:42"/>
    <d v="2017-02-22T04:43:4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d v="2011-04-04T20:47:50"/>
    <d v="2011-05-25T04:00:00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d v="2013-12-04T02:24:21"/>
    <d v="2014-01-02T08:00:00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d v="2010-02-26T21:36:31"/>
    <d v="2010-04-28T18:49:00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d v="2011-06-03T11:57:46"/>
    <d v="2011-07-03T11:57: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d v="2012-03-01T21:53:49"/>
    <d v="2012-04-05T06:59:00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d v="2012-10-11T00:46:06"/>
    <d v="2012-11-10T01:46:06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d v="2012-02-28T01:57:54"/>
    <d v="2012-04-28T00:57:54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d v="2015-04-23T21:23:39"/>
    <d v="2015-05-23T21:23:39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d v="2012-09-12T00:58:59"/>
    <d v="2012-10-12T00:58:59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d v="2017-01-24T05:51:36"/>
    <d v="2017-02-27T02:01:00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d v="2014-04-15T14:10:35"/>
    <d v="2014-05-30T14:10:3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d v="2009-05-17T03:55:13"/>
    <d v="2009-08-10T19:26:00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d v="2010-01-16T22:04:52"/>
    <d v="2010-02-22T22:00:00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d v="2011-05-12T17:02:24"/>
    <d v="2011-06-01T04:59:00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d v="2011-12-27T17:43:00"/>
    <d v="2012-01-21T17:43:00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d v="2013-08-20T18:08:48"/>
    <d v="2013-09-19T18:08:48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d v="2013-02-08T19:35:24"/>
    <d v="2013-03-25T18:35:24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d v="2012-10-02T06:40:18"/>
    <d v="2012-11-02T04:00:00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d v="2012-05-22T04:03:13"/>
    <d v="2012-06-26T04:03: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d v="2013-10-03T10:57:14"/>
    <d v="2013-11-02T10:57:14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d v="2010-12-14T08:51:37"/>
    <d v="2011-02-02T07:59:00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d v="2013-04-12T18:27:26"/>
    <d v="2013-05-01T00:01:00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d v="2011-09-26T19:16:39"/>
    <d v="2011-10-29T03:59:00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d v="2014-03-21T16:01:54"/>
    <d v="2014-04-20T16:01:54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d v="2010-06-14T02:01:34"/>
    <d v="2010-07-19T16:00: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d v="2013-09-02T00:06:49"/>
    <d v="2013-11-01T00:00: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d v="2012-08-13T11:24:43"/>
    <d v="2012-09-07T11:24:43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d v="2015-03-26T17:28:21"/>
    <d v="2015-05-01T03:59:00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d v="2014-03-11T11:07:28"/>
    <d v="2014-05-09T21:00:00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d v="2010-10-18T05:24:20"/>
    <d v="2010-11-17T06:24:20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d v="2011-03-24T23:02:18"/>
    <d v="2011-04-24T23:02:18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d v="2013-02-07T17:42:15"/>
    <d v="2013-03-19T16:42:1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d v="2012-01-25T20:33:58"/>
    <d v="2012-02-24T20:33:58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d v="2012-05-03T01:42:26"/>
    <d v="2012-06-02T01:42:26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d v="2012-07-24T02:16:37"/>
    <d v="2012-09-01T02:00:00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d v="2012-02-09T15:07:29"/>
    <d v="2012-03-10T15:07:29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d v="2013-02-28T20:05:33"/>
    <d v="2013-03-20T19:05:33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d v="2013-01-08T22:40:01"/>
    <d v="2013-02-07T22:40:01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d v="2011-01-24T16:40:10"/>
    <d v="2011-03-10T16:40:10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d v="2012-08-13T18:02:14"/>
    <d v="2012-09-03T18:02:14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d v="2011-10-05T04:23:43"/>
    <d v="2011-10-20T02:00:00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d v="2011-11-21T05:16:32"/>
    <d v="2012-01-01T07:59:00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d v="2013-03-15T21:03:52"/>
    <d v="2013-04-14T21:03:52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d v="2010-06-28T05:28:14"/>
    <d v="2010-08-11T15:59:0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d v="2013-01-30T19:59:48"/>
    <d v="2013-03-01T19:59:48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d v="2012-07-23T18:32:14"/>
    <d v="2012-08-22T18:32:14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d v="2014-11-07T22:09:57"/>
    <d v="2014-12-11T04:59:00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d v="2013-11-11T16:14:43"/>
    <d v="2013-12-11T16:14:4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d v="2013-02-25T00:55:51"/>
    <d v="2013-03-26T23:55:51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d v="2009-11-06T20:07:09"/>
    <d v="2010-02-02T07:59:0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d v="2015-11-23T13:13:53"/>
    <d v="2015-12-22T23:00:00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d v="2016-10-04T10:43:06"/>
    <d v="2016-11-08T11:43:06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d v="2016-04-13T13:40:48"/>
    <d v="2016-05-13T13:40:48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d v="2016-11-23T07:42:46"/>
    <d v="2016-12-21T07:59:00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d v="2015-06-29T15:01:48"/>
    <d v="2015-08-01T15:01:48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d v="2016-11-15T04:30:33"/>
    <d v="2016-12-20T04:30:33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d v="2017-02-09T07:33:26"/>
    <d v="2017-03-14T22:57:00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d v="2015-02-23T05:38:49"/>
    <d v="2015-03-22T08:00:0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d v="2015-10-01T22:43:08"/>
    <d v="2015-11-01T04:00:00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d v="2015-10-14T11:12:07"/>
    <d v="2015-11-07T04:00:00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d v="2013-04-15T12:22:43"/>
    <d v="2013-05-17T03:59:00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d v="2016-05-17T13:57:14"/>
    <d v="2016-06-17T13:57:14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d v="2015-09-16T16:19:37"/>
    <d v="2015-10-28T08:00:00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d v="2016-03-08T15:16:31"/>
    <d v="2016-04-07T14:16: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d v="2015-04-07T16:22:37"/>
    <d v="2015-05-15T19:00:00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d v="2015-04-07T17:41:55"/>
    <d v="2015-05-08T22:00:00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d v="2015-10-14T14:18:38"/>
    <d v="2015-11-13T15:18:3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d v="2015-02-12T03:05:08"/>
    <d v="2015-03-14T02:05:0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d v="2016-07-08T18:08:10"/>
    <d v="2016-09-03T01:00:0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d v="2015-03-30T18:14:28"/>
    <d v="2015-04-29T18:14:28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d v="2017-02-06T16:03:27"/>
    <d v="2017-03-08T21:00:00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d v="2014-09-12T21:06:38"/>
    <d v="2014-10-01T03:59:00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d v="2016-03-30T18:44:25"/>
    <d v="2016-04-29T18:44:2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d v="2014-10-14T17:42:25"/>
    <d v="2014-11-14T03:00:00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d v="2015-04-17T23:18:14"/>
    <d v="2015-06-01T02:20:0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d v="2015-04-20T22:39:50"/>
    <d v="2015-05-20T22:39:5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d v="2015-09-14T12:00:21"/>
    <d v="2015-10-14T12:00:2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d v="2015-10-15T11:53:29"/>
    <d v="2015-11-14T12:53:2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d v="2015-07-22T14:05:16"/>
    <d v="2015-08-21T14:05:16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d v="2017-01-25T11:58:28"/>
    <d v="2017-02-24T11:58:28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d v="2016-08-04T01:35:09"/>
    <d v="2016-09-11T03:59:0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d v="2016-02-27T23:09:14"/>
    <d v="2016-04-07T22:09:14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d v="2014-09-08T04:01:08"/>
    <d v="2014-10-08T04:01:08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d v="2015-10-20T19:00:19"/>
    <d v="2015-11-19T20:00:19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d v="2016-03-09T19:52:01"/>
    <d v="2016-04-08T18:52:01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d v="2014-10-31T07:03:14"/>
    <d v="2014-12-01T08:03:14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d v="2016-02-15T19:16:33"/>
    <d v="2016-03-16T18:16:33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d v="2015-03-15T05:19:57"/>
    <d v="2015-04-24T05:19:57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d v="2016-05-17T20:38:41"/>
    <d v="2016-06-15T15:00:00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d v="2014-10-23T01:41:30"/>
    <d v="2014-11-14T05:12:00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d v="2015-06-08T21:33:00"/>
    <d v="2015-07-23T03:11:0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d v="2014-10-24T00:01:46"/>
    <d v="2014-11-23T01:01:46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d v="2014-07-17T05:03:11"/>
    <d v="2014-08-08T00:00:0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d v="2010-03-18T17:52:16"/>
    <d v="2010-05-02T19:22:00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d v="2014-05-21T20:37:52"/>
    <d v="2014-06-21T03:59:00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d v="2014-01-29T14:33:19"/>
    <d v="2014-02-28T14:33:19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d v="2012-04-20T19:01:58"/>
    <d v="2012-05-20T19:01:58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d v="2013-03-22T13:51:18"/>
    <d v="2013-05-01T04:59:00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d v="2015-02-08T14:32:02"/>
    <d v="2015-03-15T13:32:0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d v="2011-12-16T13:14:29"/>
    <d v="2012-01-15T13:14:29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d v="2016-12-07T19:05:00"/>
    <d v="2017-01-06T19:05:00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d v="2012-12-18T18:25:39"/>
    <d v="2013-02-01T18:25:39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d v="2016-02-25T13:50:44"/>
    <d v="2016-04-05T16:00:00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d v="2012-06-18T21:53:18"/>
    <d v="2012-07-18T21:53:18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d v="2011-08-02T21:20:31"/>
    <d v="2011-09-16T21:20:31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d v="2014-01-18T23:38:31"/>
    <d v="2014-03-01T17:18:0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d v="2016-07-25T10:51:56"/>
    <d v="2016-08-25T10:51:5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d v="2015-10-15T06:01:08"/>
    <d v="2015-11-14T07:01:00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d v="2016-01-01T13:43:28"/>
    <d v="2016-01-25T23:52:0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d v="2012-03-19T16:31:12"/>
    <d v="2012-05-03T16:31:12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d v="2015-12-29T17:16:32"/>
    <d v="2016-01-23T17:16:32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d v="2012-06-25T16:45:17"/>
    <d v="2012-07-30T05:00:00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d v="2012-08-23T17:01:40"/>
    <d v="2012-09-06T17:01:4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d v="2014-04-26T02:49:19"/>
    <d v="2014-05-19T02:49:19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d v="2014-12-07T18:45:47"/>
    <d v="2015-01-06T18:45:47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d v="2014-10-22T14:01:41"/>
    <d v="2014-11-21T15:01:41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d v="2015-07-26T22:49:51"/>
    <d v="2015-08-10T22:49:51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d v="2015-07-15T16:14:18"/>
    <d v="2015-08-15T06:00:00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d v="2016-06-28T01:49:40"/>
    <d v="2016-07-28T01:49:40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d v="2014-02-04T01:30:50"/>
    <d v="2014-03-07T22:59:00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d v="2015-04-18T00:52:52"/>
    <d v="2015-05-08T00:52:52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d v="2011-11-18T01:00:51"/>
    <d v="2011-12-18T00:59:00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d v="2011-08-08T17:12:51"/>
    <d v="2011-09-08T03:00:00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d v="2013-09-09T17:00:52"/>
    <d v="2013-10-10T17:00:5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d v="2016-02-17T19:38:02"/>
    <d v="2016-04-17T18:38:02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d v="2012-03-22T21:49:20"/>
    <d v="2012-04-27T21:32:00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d v="2012-06-22T13:33:26"/>
    <d v="2012-07-07T13:33:26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d v="2010-07-20T18:38:04"/>
    <d v="2010-09-01T03:44:00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d v="2015-03-15T19:02:06"/>
    <d v="2015-04-29T19:02:06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d v="2016-11-13T21:01:07"/>
    <d v="2016-12-14T12:00:00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d v="2014-04-16T15:15:47"/>
    <d v="2014-05-17T03:30:00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d v="2011-07-08T20:12:50"/>
    <d v="2011-08-07T20:12:50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d v="2015-10-15T12:56:57"/>
    <d v="2015-11-05T13:56:57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d v="2011-06-24T07:27:21"/>
    <d v="2011-08-10T07:08:00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d v="2014-01-07T15:04:22"/>
    <d v="2014-02-05T23:04:00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d v="2014-02-04T02:02:19"/>
    <d v="2014-03-06T02:02:19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d v="2011-04-05T03:53:57"/>
    <d v="2011-05-09T05:59:00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d v="2011-09-20T20:54:10"/>
    <d v="2011-11-19T21:54:10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d v="2013-09-26T17:39:50"/>
    <d v="2013-11-05T18:39:5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d v="2016-06-22T20:42:24"/>
    <d v="2016-07-22T20:42:24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d v="2015-04-19T23:33:17"/>
    <d v="2015-06-18T23:33:17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d v="2013-11-20T04:13:24"/>
    <d v="2013-12-22T05:00:00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d v="2012-07-09T17:49:38"/>
    <d v="2012-07-25T17:49:3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d v="2012-06-19T21:03:31"/>
    <d v="2012-07-19T21:03:31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d v="2013-09-12T01:31:05"/>
    <d v="2013-10-12T01:31:05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d v="2014-09-22T20:26:42"/>
    <d v="2014-10-17T12:00:00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d v="2014-01-09T09:30:31"/>
    <d v="2014-02-08T09:30:3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d v="2013-03-27T23:17:40"/>
    <d v="2013-04-08T04:33:00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d v="2015-06-23T06:46:37"/>
    <d v="2015-07-23T06:46:3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d v="2013-04-30T20:13:07"/>
    <d v="2013-06-29T20:13: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d v="2014-02-12T05:40:31"/>
    <d v="2014-03-14T04:40:31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d v="2015-06-22T11:47:36"/>
    <d v="2015-08-21T11:47:36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d v="2014-08-12T06:14:57"/>
    <d v="2014-09-11T06:14:57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d v="2013-05-06T22:13:50"/>
    <d v="2013-06-05T22:13:50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d v="2012-01-26T09:01:39"/>
    <d v="2012-03-26T08:01:39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d v="2015-09-28T20:40:04"/>
    <d v="2015-11-27T21:40:04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d v="2016-01-31T17:05:14"/>
    <d v="2016-03-01T17:05:14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d v="2015-10-08T21:49:00"/>
    <d v="2015-10-22T18:59: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d v="2014-05-19T18:24:05"/>
    <d v="2014-06-16T22:00:00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d v="2009-09-14T21:38:02"/>
    <d v="2009-11-27T04:59: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d v="2013-08-27T02:34:27"/>
    <d v="2013-09-11T02:34:27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d v="2016-06-05T20:54:43"/>
    <d v="2016-07-05T20:54:43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d v="2015-08-22T17:26:21"/>
    <d v="2015-10-21T17:26:2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d v="2015-08-12T15:07:02"/>
    <d v="2015-10-11T15:07:02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d v="2013-10-29T20:01:42"/>
    <d v="2013-12-01T21:01:42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d v="2013-08-14T17:56:20"/>
    <d v="2013-09-13T17:56:20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d v="2013-07-01T08:41:53"/>
    <d v="2013-07-31T08:41:53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d v="2016-08-09T07:38:46"/>
    <d v="2016-10-08T07:38:46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d v="2015-10-19T06:15:58"/>
    <d v="2015-11-18T07:15:58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d v="2014-10-07T18:16:58"/>
    <d v="2014-10-17T18:16:58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d v="2016-02-23T23:39:13"/>
    <d v="2016-03-24T22:39:13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d v="2013-10-03T19:03:16"/>
    <d v="2013-11-02T19:03:16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d v="2015-01-20T21:19:43"/>
    <d v="2015-02-19T21:19:43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d v="2014-01-11T00:21:41"/>
    <d v="2014-02-10T00:21:4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d v="2011-12-17T21:46:01"/>
    <d v="2012-02-15T21:46:01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d v="2015-05-06T08:02:55"/>
    <d v="2015-05-21T08:02:55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d v="2015-02-02T02:00:20"/>
    <d v="2015-03-04T02:00:20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d v="2013-02-26T13:19:23"/>
    <d v="2013-03-23T12:19:23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d v="2014-04-24T18:11:35"/>
    <d v="2014-05-14T18:11:3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d v="2013-09-17T13:38:05"/>
    <d v="2013-10-17T13:38:0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d v="2014-01-15T22:43:20"/>
    <d v="2014-02-14T22:43:20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d v="2013-12-26T17:09:51"/>
    <d v="2014-01-25T17:09:51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d v="2015-04-13T16:53:35"/>
    <d v="2015-05-13T16:53:35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d v="2015-02-03T19:47:59"/>
    <d v="2015-02-19T19:47:59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d v="2014-10-26T17:12:51"/>
    <d v="2014-11-26T13:14:00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d v="2012-03-03T00:03:42"/>
    <d v="2012-04-17T00:31:00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d v="2013-09-30T16:40:01"/>
    <d v="2013-10-22T03:59:0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d v="2014-07-17T18:25:12"/>
    <d v="2014-08-16T18:25:12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d v="2013-04-14T16:47:40"/>
    <d v="2013-05-14T16:47:40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d v="2011-09-14T15:22:07"/>
    <d v="2011-11-13T16:22:07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d v="2014-04-30T13:01:15"/>
    <d v="2014-06-01T04:00:00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d v="2013-05-13T20:19:27"/>
    <d v="2013-06-02T20:19:27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d v="2011-06-11T03:02:21"/>
    <d v="2011-08-10T03:02:21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d v="2011-07-26T17:02:33"/>
    <d v="2011-09-24T17:02:33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d v="2016-04-28T20:22:15"/>
    <d v="2016-05-18T20:22:15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d v="2014-06-11T02:52:54"/>
    <d v="2014-06-27T02:52:54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d v="2012-08-08T22:37:44"/>
    <d v="2012-09-07T22:37:44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d v="2012-08-14T16:18:54"/>
    <d v="2012-09-28T16:18:5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d v="2012-05-12T04:01:23"/>
    <d v="2012-07-11T03:51:05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d v="2014-07-07T23:45:24"/>
    <d v="2014-09-05T23:45:24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d v="2013-11-27T04:01:29"/>
    <d v="2014-01-16T04:00:00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d v="2014-03-05T17:19:39"/>
    <d v="2014-04-19T16:19:39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d v="2014-07-24T22:08:38"/>
    <d v="2014-08-23T22:08:3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d v="2014-08-18T16:45:19"/>
    <d v="2014-09-17T16:45:19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d v="2017-01-18T07:53:49"/>
    <d v="2017-02-17T07:53:49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d v="2015-04-06T02:04:03"/>
    <d v="2015-05-06T02:04:03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d v="2014-04-28T23:24:01"/>
    <d v="2014-06-03T03:59:0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d v="2012-03-19T20:02:14"/>
    <d v="2012-05-18T20:02:14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d v="2015-03-02T21:51:49"/>
    <d v="2015-04-01T20:51:49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d v="2014-09-22T09:47:15"/>
    <d v="2014-11-21T10:47:15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d v="2013-07-10T12:00:15"/>
    <d v="2013-08-09T12:00:1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d v="2012-09-10T16:08:09"/>
    <d v="2012-10-10T16:08:0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d v="2016-03-18T21:31:30"/>
    <d v="2016-04-14T14:34:0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d v="2012-11-30T04:44:32"/>
    <d v="2013-01-29T04:44:3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d v="2015-09-25T22:32:52"/>
    <d v="2015-11-05T23:32:52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d v="2013-04-17T12:08:19"/>
    <d v="2013-05-17T12:08:19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d v="2014-05-02T22:37:19"/>
    <d v="2014-06-01T22:37:19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d v="2016-10-26T14:16:34"/>
    <d v="2016-12-25T15:16:34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d v="2016-12-10T01:18:20"/>
    <d v="2017-01-09T01:18:2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d v="2011-12-05T11:33:36"/>
    <d v="2012-01-05T11:33:00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d v="2012-07-23T23:14:45"/>
    <d v="2012-08-22T23:14:45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d v="2015-12-28T23:34:59"/>
    <d v="2016-01-27T23:34:59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d v="2016-08-14T00:50:30"/>
    <d v="2016-10-13T00:50:3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d v="2015-04-20T17:25:38"/>
    <d v="2015-05-20T17:25:38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d v="2014-06-09T19:56:05"/>
    <d v="2014-07-03T03:00:0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d v="2015-06-16T19:51:45"/>
    <d v="2015-07-16T19:51:45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d v="2013-12-12T22:21:14"/>
    <d v="2014-02-10T22:21:14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d v="2014-11-02T00:54:25"/>
    <d v="2014-12-25T05:00:0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d v="2011-11-11T18:17:29"/>
    <d v="2011-12-23T18:17:2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d v="2009-08-18T21:29:28"/>
    <d v="2009-10-12T20:59:00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d v="2010-03-10T21:15:51"/>
    <d v="2010-05-08T22:16:00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d v="2011-06-09T05:37:31"/>
    <d v="2011-07-09T05:37:31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d v="2012-02-17T13:17:05"/>
    <d v="2012-03-18T12:17:0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d v="2014-12-18T12:38:23"/>
    <d v="2015-01-17T12:38:2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d v="2012-02-10T23:36:27"/>
    <d v="2012-04-10T22:36:2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d v="2015-11-10T02:21:26"/>
    <d v="2015-12-25T02:21:26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d v="2013-07-11T13:15:20"/>
    <d v="2013-08-10T13:15:2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d v="2012-09-04T23:00:57"/>
    <d v="2012-10-19T23:00:57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d v="2012-03-27T00:35:01"/>
    <d v="2012-05-25T14:14:00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d v="2015-05-29T15:09:30"/>
    <d v="2015-06-28T15:09:3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d v="2016-01-31T04:13:59"/>
    <d v="2016-03-01T04:13:59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d v="2013-03-07T07:16:22"/>
    <d v="2013-04-06T06:16:22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d v="2016-10-06T17:48:47"/>
    <d v="2016-11-20T18:48:47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d v="2016-07-01T15:41:45"/>
    <d v="2016-08-15T07:00:00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d v="2014-07-10T14:44:07"/>
    <d v="2014-08-09T14:44:0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d v="2015-11-19T11:46:41"/>
    <d v="2015-12-29T11:46:41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d v="2015-03-28T18:41:20"/>
    <d v="2015-05-27T18:41:2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d v="2017-01-03T14:46:01"/>
    <d v="2017-02-02T14:46:01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d v="2015-08-07T14:47:04"/>
    <d v="2015-09-06T14:46: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d v="2012-11-05T09:23:41"/>
    <d v="2012-12-05T09:23:41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d v="2015-11-10T16:51:01"/>
    <d v="2015-12-10T16:51:0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d v="2016-10-03T02:13:39"/>
    <d v="2016-11-01T04:59:00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d v="2016-03-01T00:58:45"/>
    <d v="2016-03-20T23:58:45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d v="2015-08-22T03:11:16"/>
    <d v="2015-09-21T03:11:1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d v="2016-05-02T17:12:49"/>
    <d v="2016-06-01T17:12:4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d v="2014-07-30T09:37:21"/>
    <d v="2014-09-13T09:37:21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d v="2015-07-07T14:12:24"/>
    <d v="2015-08-07T17:00:00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d v="2017-01-18T04:56:06"/>
    <d v="2017-02-17T16:05:00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d v="2015-05-31T22:05:07"/>
    <d v="2015-06-21T21:20:00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d v="2016-12-21T00:44:54"/>
    <d v="2017-01-11T05:00:00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d v="2015-06-02T14:11:08"/>
    <d v="2015-06-24T02:00:00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d v="2016-11-02T01:33:49"/>
    <d v="2016-12-17T06:59: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d v="2016-04-13T00:10:08"/>
    <d v="2016-05-13T00:10:08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d v="2016-04-22T10:26:05"/>
    <d v="2016-05-16T10:26:05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d v="2015-09-23T19:27:50"/>
    <d v="2015-11-01T23:00:00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d v="2016-12-07T13:05:05"/>
    <d v="2017-01-06T13:05:0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d v="2015-06-24T08:16:47"/>
    <d v="2015-08-03T18:00: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d v="2015-10-05T18:26:31"/>
    <d v="2015-11-04T19:26:3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d v="2016-04-13T19:04:23"/>
    <d v="2016-05-13T19:04:23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d v="2016-06-14T01:11:47"/>
    <d v="2016-07-05T01:11:47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d v="2015-01-05T19:36:46"/>
    <d v="2015-02-04T19:36:46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d v="2015-09-29T01:07:14"/>
    <d v="2015-10-29T01:07:14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d v="2016-03-04T17:41:56"/>
    <d v="2016-05-03T16:41:56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d v="2014-10-02T02:12:42"/>
    <d v="2014-11-01T02:12:42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d v="2016-06-04T15:46:00"/>
    <d v="2016-07-04T15:46:00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d v="2015-10-06T14:13:09"/>
    <d v="2015-11-15T15:13:09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d v="2015-09-02T16:01:55"/>
    <d v="2015-10-17T16:01:55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d v="2016-01-11T16:42:44"/>
    <d v="2016-02-10T16:42:44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d v="2015-09-29T21:40:48"/>
    <d v="2015-10-29T21:40:48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d v="2015-06-08T15:17:02"/>
    <d v="2015-07-08T15:17:02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d v="2017-01-18T16:17:25"/>
    <d v="2017-01-31T05:00:00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d v="2015-06-18T06:37:04"/>
    <d v="2015-08-01T17:53:00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d v="2015-11-10T14:48:16"/>
    <d v="2016-01-09T14:48:16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d v="2014-10-15T17:16:31"/>
    <d v="2014-11-14T18:16:3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d v="2014-09-19T16:26:12"/>
    <d v="2014-10-19T16:26:12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d v="2016-05-13T08:29:03"/>
    <d v="2016-06-12T08:29:03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d v="2015-12-07T20:38:37"/>
    <d v="2016-01-06T20:38:37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d v="2016-11-02T22:36:43"/>
    <d v="2016-12-02T23:36:4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d v="2015-02-22T21:11:45"/>
    <d v="2015-03-24T20:11:45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d v="2015-11-13T06:47:40"/>
    <d v="2015-12-13T06:47:4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d v="2014-11-17T18:30:45"/>
    <d v="2014-12-17T18:30:45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d v="2015-09-21T15:48:33"/>
    <d v="2015-10-26T15:48:33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d v="2016-11-18T09:20:15"/>
    <d v="2016-12-18T09:20:15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d v="2015-01-18T01:40:47"/>
    <d v="2015-02-17T01:40:47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d v="2016-02-11T22:37:55"/>
    <d v="2016-03-12T22:37:55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d v="2015-06-10T18:50:49"/>
    <d v="2015-07-10T18:50:49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d v="2016-06-14T16:25:33"/>
    <d v="2016-07-14T16:25:33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d v="2014-12-02T20:13:14"/>
    <d v="2015-01-01T20:13:14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d v="2015-12-10T22:07:03"/>
    <d v="2016-01-16T11:00:00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d v="2015-12-02T20:20:12"/>
    <d v="2016-01-01T20:20:12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d v="2016-01-19T19:09:29"/>
    <d v="2016-02-18T19:09:29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d v="2015-07-07T19:35:23"/>
    <d v="2015-07-27T03:59:00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d v="2015-10-05T17:11:28"/>
    <d v="2015-11-04T18:11:28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d v="2014-11-20T01:12:11"/>
    <d v="2015-01-18T01:12:00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d v="2016-09-19T10:38:27"/>
    <d v="2016-10-19T10:38:2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d v="2015-05-14T16:37:23"/>
    <d v="2015-06-13T16:37:23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d v="2015-01-27T11:19:12"/>
    <d v="2015-03-28T10:19:12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d v="2016-03-21T14:08:22"/>
    <d v="2016-05-20T14:08:2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d v="2015-08-14T13:53:13"/>
    <d v="2015-09-07T13:53:13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d v="2014-11-25T20:27:03"/>
    <d v="2014-12-25T20:27:0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d v="2016-08-23T21:47:47"/>
    <d v="2016-09-22T21:47:47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d v="2015-07-03T00:18:24"/>
    <d v="2015-08-02T00:18:24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d v="2015-02-20T17:45:19"/>
    <d v="2015-03-15T18:00: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d v="2015-02-17T22:31:27"/>
    <d v="2015-03-19T21:31:27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d v="2015-02-14T17:11:56"/>
    <d v="2015-03-16T16:11:56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d v="2015-10-06T09:22:57"/>
    <d v="2015-12-01T00:00: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d v="2015-01-16T20:30:07"/>
    <d v="2015-02-15T20:30:07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d v="2015-03-17T18:10:33"/>
    <d v="2015-04-16T18:10:33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d v="2016-09-18T18:28:06"/>
    <d v="2016-11-17T19:28:06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d v="2015-06-23T14:44:59"/>
    <d v="2015-07-08T14:44:59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d v="2016-01-08T13:18:51"/>
    <d v="2016-02-08T13:01:00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d v="2015-06-22T13:02:10"/>
    <d v="2015-07-22T13:02:10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d v="2014-11-03T05:34:20"/>
    <d v="2014-12-03T05:34:2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d v="2015-03-07T16:15:45"/>
    <d v="2015-04-06T15:15:45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d v="2016-03-17T18:43:26"/>
    <d v="2016-04-16T18:43:26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d v="2015-03-20T01:40:38"/>
    <d v="2015-05-04T01:40:38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d v="2016-10-03T21:31:32"/>
    <d v="2016-11-02T21:31:32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d v="2016-06-24T16:55:35"/>
    <d v="2016-07-31T16:00:0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d v="2014-11-05T00:03:01"/>
    <d v="2014-12-05T00:03:0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d v="2015-02-12T19:30:02"/>
    <d v="2015-03-08T15:16:00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d v="2015-03-10T19:09:22"/>
    <d v="2015-05-09T19:09:2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d v="2014-11-26T20:35:39"/>
    <d v="2014-12-26T20:35:39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d v="2015-05-19T19:03:35"/>
    <d v="2015-06-18T19:03:35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d v="2014-07-15T15:20:23"/>
    <d v="2014-08-14T15:20:23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d v="2014-07-29T00:50:56"/>
    <d v="2014-08-28T00:50:56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d v="2015-07-09T08:35:08"/>
    <d v="2015-08-23T08:35:0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d v="2015-04-08T15:36:49"/>
    <d v="2015-05-24T15:00:0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d v="2015-10-23T19:48:56"/>
    <d v="2015-11-22T20:48:56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d v="2015-05-16T22:06:20"/>
    <d v="2015-06-15T22:06:20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d v="2015-10-30T00:49:04"/>
    <d v="2015-11-29T01:49:04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d v="2015-03-23T19:56:26"/>
    <d v="2015-04-22T19:56:26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d v="2015-11-20T13:27:17"/>
    <d v="2016-01-19T13:27:17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d v="2016-08-03T00:45:46"/>
    <d v="2016-09-02T00:45:46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d v="2015-08-31T11:55:20"/>
    <d v="2015-10-01T04:59:00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d v="2016-05-25T01:29:00"/>
    <d v="2016-06-24T01:29: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d v="2015-08-26T02:55:59"/>
    <d v="2015-09-25T02:55:59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d v="2017-01-26T09:01:47"/>
    <d v="2017-02-25T09:01:47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d v="2015-03-24T08:14:03"/>
    <d v="2015-05-08T08:14:0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d v="2015-11-09T19:26:43"/>
    <d v="2015-12-09T19:26:43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d v="2014-09-26T15:36:30"/>
    <d v="2014-11-25T16:36:30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d v="2014-07-11T17:12:18"/>
    <d v="2014-08-25T17:12:18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d v="2016-06-07T23:42:17"/>
    <d v="2016-07-07T23:42:1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d v="2016-06-11T18:35:38"/>
    <d v="2016-07-01T18:35: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d v="2015-04-28T00:13:17"/>
    <d v="2015-05-28T00:13:17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d v="2015-04-14T23:44:01"/>
    <d v="2015-05-14T23:44:01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d v="2017-02-24T21:29:37"/>
    <d v="2017-03-26T20:29:37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d v="2015-07-13T13:25:39"/>
    <d v="2015-08-15T13:22:00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d v="2016-01-15T07:21:51"/>
    <d v="2016-03-14T23:00:0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d v="2014-06-13T16:37:37"/>
    <d v="2014-07-13T16:37:37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d v="2016-04-14T15:18:28"/>
    <d v="2016-05-14T15:18:28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d v="2015-08-07T14:52:01"/>
    <d v="2015-09-06T05:10:0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d v="2016-04-29T18:32:09"/>
    <d v="2016-05-28T18:32:09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d v="2015-10-26T15:49:25"/>
    <d v="2015-11-25T16:49:25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d v="2016-05-17T07:11:02"/>
    <d v="2016-06-17T23:00:0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d v="2015-01-27T22:17:09"/>
    <d v="2015-02-26T22:17:09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d v="2015-03-13T02:12:42"/>
    <d v="2015-04-12T02:12:4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d v="2015-05-07T10:55:50"/>
    <d v="2015-06-06T10:47:00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d v="2017-01-27T23:05:18"/>
    <d v="2017-02-25T23:04: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d v="2017-01-24T14:14:22"/>
    <d v="2017-03-25T13:14:22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d v="2014-08-14T13:59:55"/>
    <d v="2014-10-13T13:59:5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d v="2016-11-09T10:05:15"/>
    <d v="2016-11-24T23:00:00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d v="2015-07-14T13:40:48"/>
    <d v="2015-08-13T13:40:48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d v="2015-07-14T15:37:54"/>
    <d v="2015-08-19T15:37:5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d v="2015-04-06T15:24:35"/>
    <d v="2015-05-31T15:24:35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d v="2014-09-16T15:58:59"/>
    <d v="2014-10-29T01:00:00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d v="2016-07-13T00:37:54"/>
    <d v="2016-08-12T00:37:5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d v="2014-07-12T20:27:47"/>
    <d v="2014-08-11T20:27:4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d v="2016-02-16T18:25:49"/>
    <d v="2016-03-17T17:25:49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d v="2014-09-09T16:38:28"/>
    <d v="2014-10-14T16:38:28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d v="2014-08-26T21:53:33"/>
    <d v="2014-09-16T21:53:3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d v="2014-10-20T00:53:04"/>
    <d v="2014-12-19T01:53:0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d v="2014-11-13T00:25:11"/>
    <d v="2014-12-13T00:25:11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d v="2016-11-01T16:34:10"/>
    <d v="2016-12-01T17:34:10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d v="2015-07-14T14:50:40"/>
    <d v="2015-08-20T14:50:40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d v="2015-06-08T22:58:33"/>
    <d v="2015-07-08T22:58:33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d v="2015-02-10T22:58:32"/>
    <d v="2015-03-12T21:58:32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d v="2016-02-17T19:18:39"/>
    <d v="2016-04-17T18:18:39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d v="2015-11-23T20:17:52"/>
    <d v="2015-12-23T20:17:52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d v="2015-06-24T03:51:29"/>
    <d v="2015-07-26T18:00:00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d v="2015-07-24T14:14:55"/>
    <d v="2015-08-23T14:14:55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d v="2014-10-10T17:47:59"/>
    <d v="2014-11-09T18:47:59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d v="2016-09-23T15:29:19"/>
    <d v="2016-10-23T15:29:19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d v="2014-12-17T10:30:47"/>
    <d v="2015-01-16T10:30:47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d v="2015-06-18T20:14:16"/>
    <d v="2015-07-18T20:14:16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d v="2015-03-14T15:59:35"/>
    <d v="2015-04-13T15:59:35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d v="2016-11-14T17:04:21"/>
    <d v="2017-01-13T17:04:2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d v="2014-07-18T19:58:18"/>
    <d v="2014-08-17T19:58:18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d v="2016-09-19T08:57:43"/>
    <d v="2016-10-29T08:57:4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d v="2015-03-27T19:57:02"/>
    <d v="2015-05-11T19:57:02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d v="2016-06-06T15:00:58"/>
    <d v="2016-07-06T15:00:58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d v="2016-05-16T17:02:00"/>
    <d v="2016-06-19T08:10:00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d v="2014-12-11T16:37:32"/>
    <d v="2015-01-14T04:00:00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d v="2014-12-01T05:16:04"/>
    <d v="2015-01-01T04:59:0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d v="2014-07-18T20:10:17"/>
    <d v="2014-09-01T20:10:17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d v="2014-06-13T02:47:07"/>
    <d v="2014-08-12T02:47:07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d v="2014-12-02T22:20:04"/>
    <d v="2015-01-01T06:59:00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d v="2015-01-08T18:26:21"/>
    <d v="2015-02-07T18:26:2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d v="2016-05-14T09:41:35"/>
    <d v="2016-06-28T09:41:3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d v="2016-04-21T09:02:18"/>
    <d v="2016-05-21T09:02:18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d v="2016-07-05T16:41:49"/>
    <d v="2016-09-03T16:41:4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d v="2014-08-13T12:02:11"/>
    <d v="2014-09-17T12:02:1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d v="2016-09-26T19:20:04"/>
    <d v="2016-10-26T19:20: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d v="2017-02-12T18:22:02"/>
    <d v="2017-03-14T17:22:02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d v="2016-09-21T21:36:04"/>
    <d v="2016-10-31T21:36:04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d v="2014-06-19T11:21:31"/>
    <d v="2014-07-25T03:00:00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d v="2014-11-28T20:47:52"/>
    <d v="2015-01-12T20:47:5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d v="2015-07-04T16:09:30"/>
    <d v="2015-08-03T16:09:3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d v="2016-12-07T18:00:53"/>
    <d v="2017-02-05T18:00:5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d v="2015-09-15T02:30:53"/>
    <d v="2015-10-15T02:30:53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d v="2016-11-01T16:01:37"/>
    <d v="2016-12-08T04:59:00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d v="2016-07-28T15:14:01"/>
    <d v="2016-09-09T06:00:00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d v="2015-06-03T00:40:46"/>
    <d v="2015-07-01T00:40:4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d v="2016-11-22T09:01:03"/>
    <d v="2016-12-22T09:01:03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d v="2015-03-31T19:23:47"/>
    <d v="2015-04-30T19:23:47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d v="2017-01-02T15:55:59"/>
    <d v="2017-02-01T15:55:5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d v="2014-10-01T12:30:20"/>
    <d v="2014-10-31T12:30:20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d v="2014-06-25T22:15:02"/>
    <d v="2014-07-25T22:15:02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d v="2016-01-19T12:33:09"/>
    <d v="2016-02-03T12:33:09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d v="2014-08-15T22:20:45"/>
    <d v="2014-09-18T02:00:00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d v="2013-10-16T11:39:08"/>
    <d v="2013-11-22T16:00:0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d v="2016-12-11T16:31:21"/>
    <d v="2017-01-10T16:31:21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d v="2014-06-23T15:54:40"/>
    <d v="2014-07-23T15:54:40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d v="2016-10-25T17:26:27"/>
    <d v="2016-11-24T18:26:27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d v="2016-12-07T22:49:09"/>
    <d v="2017-01-31T23:32:0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d v="2016-12-22T04:37:48"/>
    <d v="2017-02-20T04:37:48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d v="2016-12-22T11:47:58"/>
    <d v="2017-01-21T11:47:58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d v="2016-11-02T23:53:03"/>
    <d v="2016-12-14T18:39: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d v="2016-11-22T15:55:27"/>
    <d v="2017-01-01T15:55:2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d v="2014-07-15T13:56:40"/>
    <d v="2014-09-13T13:56:40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d v="2014-11-05T00:59:19"/>
    <d v="2014-12-05T00:59:19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d v="2014-07-17T23:38:22"/>
    <d v="2014-08-20T00:44: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d v="2016-11-04T11:01:08"/>
    <d v="2016-12-14T12:01:08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d v="2016-01-15T16:20:32"/>
    <d v="2016-02-14T16:20:32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d v="2016-05-06T12:42:12"/>
    <d v="2016-06-05T12:42:12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d v="2016-12-30T18:54:42"/>
    <d v="2017-02-28T18:54:42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d v="2015-09-26T02:10:40"/>
    <d v="2015-11-05T03:10:40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d v="2014-10-28T15:48:27"/>
    <d v="2014-12-01T00:00:00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d v="2014-08-06T20:30:02"/>
    <d v="2014-09-05T20:30:02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d v="2017-01-17T20:17:27"/>
    <d v="2017-02-18T05:59:00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d v="2016-02-09T00:57:56"/>
    <d v="2016-02-23T00:57:56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d v="2012-01-01T15:34:51"/>
    <d v="2012-01-29T15:34:51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d v="2014-06-17T13:43:27"/>
    <d v="2014-08-01T13:43:27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d v="2012-03-09T19:19:38"/>
    <d v="2012-04-08T18:19:38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d v="2015-06-29T19:35:49"/>
    <d v="2015-07-30T03:59:00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d v="2011-05-31T15:19:23"/>
    <d v="2011-06-30T15:19:2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d v="2015-11-13T15:01:52"/>
    <d v="2015-12-13T15:01:52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d v="2013-03-13T01:01:27"/>
    <d v="2013-04-12T01:01:2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d v="2012-12-04T00:29:09"/>
    <d v="2013-01-14T21:20:00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d v="2011-07-07T20:05:57"/>
    <d v="2011-08-21T20:05:57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d v="2012-07-21T04:27:41"/>
    <d v="2012-09-19T04:27:41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d v="2011-11-07T17:53:11"/>
    <d v="2011-12-07T17:53:11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d v="2011-12-02T19:05:47"/>
    <d v="2012-01-22T06:00:00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d v="2013-07-31T10:11:01"/>
    <d v="2013-09-29T10:11:01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d v="2013-11-20T10:04:52"/>
    <d v="2013-12-20T10:04:5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d v="2015-04-08T03:57:00"/>
    <d v="2015-05-09T05:00:00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d v="2014-11-03T00:42:26"/>
    <d v="2014-12-04T00:39:00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d v="2013-11-01T17:37:20"/>
    <d v="2013-11-21T04:59:00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d v="2014-01-28T06:36:27"/>
    <d v="2014-02-14T20:00:00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d v="2014-10-31T14:29:54"/>
    <d v="2014-12-01T04:59:00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d v="2014-07-09T12:03:49"/>
    <d v="2014-08-11T12:03:49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d v="2015-06-07T03:31:22"/>
    <d v="2015-06-21T03:31:22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d v="2013-05-07T15:33:26"/>
    <d v="2013-06-11T15:33:26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d v="2014-02-19T22:01:52"/>
    <d v="2014-03-21T21:01:5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d v="2012-03-22T17:01:25"/>
    <d v="2012-04-16T21:00:00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d v="2012-11-13T22:58:23"/>
    <d v="2012-12-13T22:58:2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d v="2013-04-03T13:44:05"/>
    <d v="2013-05-03T13:44:05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d v="2012-09-05T01:01:49"/>
    <d v="2012-09-23T03:59:00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d v="2014-12-15T13:10:19"/>
    <d v="2015-01-15T10:54:00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d v="2014-07-11T20:19:26"/>
    <d v="2014-08-10T20:19:2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d v="2016-12-29T22:35:30"/>
    <d v="2017-01-28T22:35:30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d v="2013-01-25T21:04:32"/>
    <d v="2013-02-24T21:04:32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d v="2011-06-19T15:07:55"/>
    <d v="2011-08-04T15:07:5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d v="2016-09-26T10:06:57"/>
    <d v="2016-10-16T11:00:00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d v="2015-01-15T14:09:51"/>
    <d v="2015-02-14T14:09:5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d v="2012-12-06T17:58:41"/>
    <d v="2013-01-05T17:58:4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d v="2013-04-19T14:31:17"/>
    <d v="2013-05-20T00:41:00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d v="2011-02-16T18:24:19"/>
    <d v="2011-04-18T17:24:19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d v="2012-11-22T01:18:34"/>
    <d v="2012-12-06T01:18:34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d v="2010-09-08T20:04:28"/>
    <d v="2010-10-08T20:04:2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d v="2014-05-30T07:55:39"/>
    <d v="2014-07-09T07:55:39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d v="2016-10-27T18:20:13"/>
    <d v="2016-11-26T19:20:13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d v="2014-01-03T18:02:06"/>
    <d v="2014-02-02T18:02:06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d v="2016-11-16T20:36:10"/>
    <d v="2016-12-04T06:00: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d v="2013-07-16T10:43:28"/>
    <d v="2013-08-15T10:43:28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d v="2015-08-11T04:09:21"/>
    <d v="2015-09-10T04:09:21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d v="2014-09-19T13:01:24"/>
    <d v="2014-10-19T13:01:24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d v="2015-01-17T18:48:03"/>
    <d v="2015-02-16T18:48:03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d v="2015-04-21T03:26:50"/>
    <d v="2015-05-21T03:26:50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d v="2013-11-16T04:58:10"/>
    <d v="2013-12-16T04:58:1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d v="2013-11-26T23:54:54"/>
    <d v="2013-12-26T23:54:5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d v="2013-01-15T23:59:29"/>
    <d v="2013-02-24T23:59:29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d v="2015-12-11T19:46:42"/>
    <d v="2016-01-30T19:46:4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d v="2009-09-12T01:21:59"/>
    <d v="2009-11-01T03:59:0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d v="2015-04-06T17:39:45"/>
    <d v="2015-05-10T23:01:00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d v="2014-01-24T18:43:38"/>
    <d v="2014-02-23T18:43:38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d v="2011-11-16T01:26:35"/>
    <d v="2011-12-16T01:26:35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d v="2015-09-03T16:27:25"/>
    <d v="2015-10-11T05:00:00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d v="2013-07-01T23:32:57"/>
    <d v="2013-07-31T23:32:5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d v="2014-03-31T16:51:20"/>
    <d v="2014-04-30T16:51:20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d v="2010-09-15T16:25:05"/>
    <d v="2010-10-15T04:00:00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d v="2011-04-03T16:10:25"/>
    <d v="2011-05-03T16:10:25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d v="2013-05-09T00:01:14"/>
    <d v="2013-06-08T00:01:14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d v="2012-07-26T18:11:42"/>
    <d v="2012-08-25T18:11:42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d v="2012-03-19T18:34:09"/>
    <d v="2012-04-27T22:00:00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d v="2014-02-05T03:35:19"/>
    <d v="2014-03-17T02:35:1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d v="2013-01-29T14:15:15"/>
    <d v="2013-02-28T14:15:1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d v="2012-03-15T01:20:34"/>
    <d v="2012-05-11T15:47:00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d v="2013-10-02T15:03:46"/>
    <d v="2013-11-01T15:03:4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d v="2012-05-30T00:09:48"/>
    <d v="2012-07-07T03:59:0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d v="2013-01-03T04:28:00"/>
    <d v="2013-01-21T07:59:00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d v="2013-01-02T01:08:59"/>
    <d v="2013-02-01T01:08:5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d v="2013-10-10T18:44:06"/>
    <d v="2013-11-13T05:59:00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d v="2013-10-08T20:58:03"/>
    <d v="2013-11-07T21:58:03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d v="2013-06-17T17:47:24"/>
    <d v="2013-07-03T04:59:00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d v="2011-07-12T02:45:37"/>
    <d v="2011-09-05T17:06:00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d v="2012-02-24T14:42:46"/>
    <d v="2012-04-07T04:59:00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d v="2013-08-16T21:11:25"/>
    <d v="2013-09-15T21:10:00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d v="2012-03-28T23:51:28"/>
    <d v="2012-04-29T04:00:00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d v="2014-08-31T14:09:47"/>
    <d v="2014-09-30T14:09:47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d v="2012-03-28T16:00:46"/>
    <d v="2012-04-27T16:00:4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d v="2014-08-12T10:24:14"/>
    <d v="2014-09-11T10:24:14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d v="2011-06-01T19:05:20"/>
    <d v="2011-07-01T19:05:20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d v="2012-08-02T00:32:04"/>
    <d v="2012-09-17T04:05:00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d v="2011-05-02T22:47:58"/>
    <d v="2011-05-29T01:00:00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d v="2011-07-06T02:32:06"/>
    <d v="2011-07-23T03:59: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d v="2011-05-27T19:45:12"/>
    <d v="2011-07-16T23:00:00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d v="2011-08-08T16:35:39"/>
    <d v="2011-09-07T16:35:39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d v="2017-01-24T15:05:11"/>
    <d v="2017-03-01T02:00:00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d v="2014-11-19T02:24:46"/>
    <d v="2014-12-22T04:59: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d v="2013-12-20T20:00:30"/>
    <d v="2014-01-19T20:00:3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d v="2012-08-02T01:21:02"/>
    <d v="2012-09-01T01:21:02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d v="2013-06-18T15:26:42"/>
    <d v="2013-07-10T16:52:00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d v="2013-01-08T00:25:52"/>
    <d v="2013-03-01T13:58:00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d v="2012-06-20T23:02:45"/>
    <d v="2012-07-20T23:02:4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d v="2011-05-16T17:50:01"/>
    <d v="2011-05-31T18:04:00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d v="2014-10-02T22:01:43"/>
    <d v="2014-11-01T22:01:4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d v="2013-03-08T20:54:03"/>
    <d v="2013-04-09T06:30:00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d v="2012-01-17T14:23:31"/>
    <d v="2012-03-11T04:59:00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d v="2012-07-30T21:11:21"/>
    <d v="2012-08-07T17:01:00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d v="2013-12-11T23:57:34"/>
    <d v="2013-12-21T04:44:00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d v="2014-05-09T20:12:22"/>
    <d v="2014-06-09T05:00:00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d v="2015-03-30T22:07:45"/>
    <d v="2015-05-04T04:01: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d v="2012-09-05T22:44:10"/>
    <d v="2012-10-05T22:44:10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d v="2015-02-20T23:20:52"/>
    <d v="2015-03-22T22:20: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d v="2010-03-13T05:48:38"/>
    <d v="2010-04-18T06:59:0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d v="2012-10-04T07:21:24"/>
    <d v="2012-10-29T07:21:24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d v="2012-03-05T00:55:30"/>
    <d v="2012-03-25T23:55:30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d v="2012-01-19T11:21:47"/>
    <d v="2012-02-14T19:49:00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d v="2012-06-13T01:13:02"/>
    <d v="2012-06-25T16:24:00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d v="2016-05-14T19:14:00"/>
    <d v="2016-07-13T19:14:00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d v="2013-02-20T12:37:05"/>
    <d v="2013-03-22T11:37:0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d v="2012-03-28T15:31:34"/>
    <d v="2012-04-27T15:31: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d v="2011-11-22T16:12:15"/>
    <d v="2012-01-21T08:13:00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d v="2014-03-20T21:04:35"/>
    <d v="2014-04-19T21:04:3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d v="2013-05-28T19:44:52"/>
    <d v="2013-07-01T03:59:00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d v="2012-04-06T10:59:18"/>
    <d v="2012-05-19T03:00:00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d v="2013-09-07T01:21:58"/>
    <d v="2013-10-07T01:21:58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d v="2014-04-01T23:57:42"/>
    <d v="2014-05-01T23:57:42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d v="2011-12-18T21:33:05"/>
    <d v="2012-01-17T21:33:05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d v="2012-08-23T18:19:16"/>
    <d v="2012-09-22T18:19:16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d v="2016-08-25T05:26:27"/>
    <d v="2016-09-24T05:26:27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d v="2014-10-11T20:07:43"/>
    <d v="2014-11-10T21:07:43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d v="2013-09-09T14:13:03"/>
    <d v="2013-10-14T03:59:00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d v="2016-11-21T06:11:20"/>
    <d v="2016-12-08T08:00:00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d v="2014-09-23T16:25:52"/>
    <d v="2014-11-01T04:59:00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d v="2016-07-27T04:56:36"/>
    <d v="2016-09-05T03:59:00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d v="2014-02-24T09:24:15"/>
    <d v="2014-03-10T14:00:00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d v="2015-06-10T19:09:36"/>
    <d v="2015-07-10T19:09:36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d v="2015-03-15T19:00:33"/>
    <d v="2015-04-14T19:00:33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d v="2015-02-16T03:34:24"/>
    <d v="2015-03-16T02:34:24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d v="2016-03-23T19:51:57"/>
    <d v="2016-04-25T04:59:00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d v="2016-06-01T21:07:33"/>
    <d v="2016-07-31T19:45:00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d v="2016-10-13T19:19:55"/>
    <d v="2016-10-24T21:00:00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d v="2015-01-17T19:58:29"/>
    <d v="2015-02-16T19:58:29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d v="2016-11-28T05:05:46"/>
    <d v="2016-12-28T05:05:4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d v="2016-06-24T03:00:17"/>
    <d v="2016-07-24T03:00:1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d v="2016-08-27T07:29:16"/>
    <d v="2016-10-25T19:00:00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d v="2015-10-14T13:57:11"/>
    <d v="2015-11-25T14:57:11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d v="2015-03-16T17:53:38"/>
    <d v="2015-04-15T22:59:00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d v="2015-05-04T19:41:08"/>
    <d v="2015-06-04T00:00:00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d v="2013-10-23T11:35:13"/>
    <d v="2013-11-22T12:35:1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d v="2016-08-17T23:10:04"/>
    <d v="2016-09-16T23:10:04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d v="2013-10-12T13:19:08"/>
    <d v="2013-11-11T14:19:08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d v="2012-01-13T02:49:26"/>
    <d v="2012-02-12T02:49:26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d v="2013-09-24T02:33:58"/>
    <d v="2013-10-16T09:59:00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d v="2012-11-17T18:33:17"/>
    <d v="2013-01-16T18:33:17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d v="2015-01-21T15:18:38"/>
    <d v="2015-02-28T15:10:00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d v="2009-10-02T02:31:46"/>
    <d v="2009-12-01T04:59:00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d v="2013-12-08T00:39:58"/>
    <d v="2014-01-07T00:39:58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d v="2013-03-09T20:17:37"/>
    <d v="2013-04-08T19:17:3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d v="2013-08-02T00:32:03"/>
    <d v="2013-09-01T00:32:03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d v="2013-10-30T13:28:15"/>
    <d v="2013-11-29T14:28:15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d v="2011-01-24T19:48:47"/>
    <d v="2011-03-10T19:48:47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d v="2012-10-02T04:00:40"/>
    <d v="2012-11-11T05:00:40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d v="2013-04-04T14:00:34"/>
    <d v="2013-05-04T14:00:34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d v="2015-09-01T17:22:11"/>
    <d v="2015-09-21T17:22:11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d v="2013-01-02T11:55:27"/>
    <d v="2013-02-04T11:55:27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d v="2013-11-19T18:56:00"/>
    <d v="2013-12-19T18:56:00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d v="2010-11-23T05:35:24"/>
    <d v="2010-12-23T05:35:24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d v="2012-05-08T19:55:05"/>
    <d v="2012-05-29T19:55:0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d v="2012-09-27T07:42:18"/>
    <d v="2012-10-30T07:42:18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d v="2011-11-30T06:01:26"/>
    <d v="2012-01-14T06:01:26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d v="2011-08-04T20:39:10"/>
    <d v="2011-09-06T20:39:10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d v="2016-01-02T22:27:15"/>
    <d v="2016-03-02T22:27:1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d v="2012-03-13T19:15:46"/>
    <d v="2012-05-12T02:31:0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d v="2016-12-09T22:35:11"/>
    <d v="2016-12-30T22:35:1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d v="2016-08-21T20:53:33"/>
    <d v="2016-09-15T20:53:33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d v="2012-04-27T23:00:55"/>
    <d v="2012-05-27T23:00:55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d v="2011-07-27T18:04:45"/>
    <d v="2011-09-01T06:00:00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d v="2014-09-05T18:49:03"/>
    <d v="2014-10-05T18:49:03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d v="2013-10-22T16:46:19"/>
    <d v="2013-11-21T17:46:19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d v="2014-07-22T00:45:30"/>
    <d v="2014-08-21T00:45:30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d v="2010-05-06T04:48:03"/>
    <d v="2010-08-01T04:00:00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d v="2015-03-02T21:32:43"/>
    <d v="2015-04-01T20:32:43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d v="2016-05-06T23:33:30"/>
    <d v="2016-06-05T23:33:30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d v="2010-09-10T03:03:49"/>
    <d v="2010-10-25T03:03:49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d v="2015-08-02T20:57:06"/>
    <d v="2015-08-28T04:00:0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d v="2012-10-29T16:31:48"/>
    <d v="2012-11-28T17:31:48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d v="2011-12-01T18:11:50"/>
    <d v="2012-01-15T18:11:50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d v="2011-04-13T02:22:42"/>
    <d v="2011-05-28T02:22:42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d v="2016-02-29T20:23:22"/>
    <d v="2016-03-30T19:23:2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d v="2010-04-23T19:28:34"/>
    <d v="2010-06-08T19:11: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d v="2014-07-09T23:10:22"/>
    <d v="2014-08-30T15:30:0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d v="2012-08-28T19:06:20"/>
    <d v="2012-09-23T02:25:0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d v="2015-12-04T01:55:37"/>
    <d v="2016-01-03T01:55:37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d v="2010-11-25T05:45:26"/>
    <d v="2011-01-24T05:45:26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d v="2014-02-11T04:33:10"/>
    <d v="2014-03-13T03:33:1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d v="2011-08-12T04:37:03"/>
    <d v="2011-09-11T04:37:03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d v="2010-06-11T19:14:15"/>
    <d v="2010-07-27T04:59: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d v="2012-06-21T16:34:00"/>
    <d v="2012-07-23T04:00:00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d v="2017-01-02T13:05:19"/>
    <d v="2017-03-03T13:05:19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d v="2014-01-03T00:07:25"/>
    <d v="2014-01-24T00:07:25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d v="2012-10-12T02:37:27"/>
    <d v="2012-12-11T03:37:27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d v="2012-04-05T03:20:19"/>
    <d v="2012-05-05T03:20:1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d v="2012-07-26T18:19:07"/>
    <d v="2012-08-25T18:19:07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d v="2012-01-29T16:18:34"/>
    <d v="2012-03-01T04:59:00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d v="2010-09-13T20:28:54"/>
    <d v="2010-10-22T05:00: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d v="2014-06-12T22:38:50"/>
    <d v="2014-07-14T02:30:0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d v="2014-11-01T21:59:21"/>
    <d v="2014-12-01T22:59:2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d v="2012-11-14T15:24:05"/>
    <d v="2012-12-19T15:24:0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d v="2013-10-15T16:07:02"/>
    <d v="2013-11-14T17:07:02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d v="2011-10-31T04:06:16"/>
    <d v="2011-12-12T05:06:16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d v="2014-08-27T12:43:13"/>
    <d v="2014-10-01T12:43:1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d v="2014-10-22T23:02:03"/>
    <d v="2014-11-22T00:02:03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d v="2013-01-14T22:37:49"/>
    <d v="2013-02-13T22:37:4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d v="2013-10-28T21:08:31"/>
    <d v="2013-11-27T22:08:31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d v="2010-06-09T00:28:50"/>
    <d v="2010-07-08T22:40: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d v="2012-04-14T19:44:55"/>
    <d v="2012-05-14T19:44:55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d v="2012-09-28T20:41:53"/>
    <d v="2012-11-18T00:00:00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d v="2012-03-10T05:42:49"/>
    <d v="2012-04-09T04:42:49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d v="2010-05-14T21:58:26"/>
    <d v="2010-06-25T21:32:00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d v="2014-02-10T08:38:22"/>
    <d v="2014-03-16T22:00:00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d v="2013-02-05T23:15:45"/>
    <d v="2013-03-22T22:15:45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d v="2014-03-13T04:03:29"/>
    <d v="2014-05-12T04:03:29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d v="2014-04-04T17:41:24"/>
    <d v="2014-05-04T06:00:00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d v="2015-12-30T08:00:29"/>
    <d v="2016-01-29T08:00:29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d v="2011-12-06T00:34:49"/>
    <d v="2012-01-18T20:00: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d v="2013-10-04T19:09:17"/>
    <d v="2013-11-03T20:09:17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d v="2012-08-03T11:30:48"/>
    <d v="2012-09-02T11:30:48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d v="2013-05-22T18:18:58"/>
    <d v="2013-06-30T19:58:0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d v="2015-06-27T00:12:06"/>
    <d v="2015-08-11T00:12:06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d v="2017-01-11T02:19:05"/>
    <d v="2017-02-10T02:19:05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d v="2016-01-13T20:14:20"/>
    <d v="2016-02-18T20:14:20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d v="2016-10-30T16:01:45"/>
    <d v="2016-11-29T17:01:45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d v="2016-03-15T14:00:50"/>
    <d v="2016-04-18T14:00:00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d v="2016-12-28T20:57:06"/>
    <d v="2017-02-18T23:59:00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d v="2016-08-10T18:00:48"/>
    <d v="2016-09-09T18:00:48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d v="2016-05-01T18:45:06"/>
    <d v="2016-06-30T18:45:06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d v="2016-02-11T19:52:44"/>
    <d v="2016-03-12T19:52:44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d v="2015-12-23T01:02:56"/>
    <d v="2016-02-21T01:02:56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d v="2015-12-18T18:01:01"/>
    <d v="2016-01-17T18:01:01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d v="2016-04-20T15:41:12"/>
    <d v="2016-06-04T15:41:12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d v="2016-10-19T14:43:32"/>
    <d v="2016-11-18T15:43:32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d v="2014-12-26T03:56:39"/>
    <d v="2015-01-25T03:56:39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d v="2015-07-09T20:00:39"/>
    <d v="2015-08-20T20:00:3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d v="2016-08-04T07:05:00"/>
    <d v="2016-09-13T07:05:00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d v="2015-02-25T21:55:59"/>
    <d v="2015-04-26T20:55:59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d v="2016-10-17T13:15:33"/>
    <d v="2016-11-17T14:15: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d v="2015-03-19T19:16:03"/>
    <d v="2015-04-10T04:59:00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d v="2014-12-20T04:11:05"/>
    <d v="2015-01-19T04:11: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d v="2017-01-31T15:02:35"/>
    <d v="2017-03-14T14:02:35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d v="2017-01-05T16:38:55"/>
    <d v="2017-02-20T19:00:00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d v="2016-01-04T17:05:53"/>
    <d v="2016-02-11T17:05:53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d v="2016-09-12T15:15:19"/>
    <d v="2016-10-17T15:15:1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d v="2015-07-23T15:05:19"/>
    <d v="2015-09-01T15:05:19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d v="2016-09-24T00:24:06"/>
    <d v="2016-10-26T03:59:0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d v="2016-09-06T15:15:32"/>
    <d v="2016-10-06T15:15:3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d v="2016-02-22T06:06:14"/>
    <d v="2016-04-22T05:06:1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d v="2014-07-16T20:20:34"/>
    <d v="2014-08-15T20:20:34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d v="2017-01-07T07:16:47"/>
    <d v="2017-02-09T07:16:4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d v="2016-12-17T05:17:33"/>
    <d v="2017-01-23T04:59:00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d v="2015-04-17T17:01:00"/>
    <d v="2015-06-01T17:01:00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d v="2014-08-05T20:46:38"/>
    <d v="2014-09-04T06:59:00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d v="2015-09-10T00:21:33"/>
    <d v="2015-11-09T01:21:33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d v="2016-02-24T17:59:16"/>
    <d v="2016-03-25T16:59:16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d v="2016-04-29T16:43:05"/>
    <d v="2016-06-28T16:43:0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d v="2015-06-30T01:24:57"/>
    <d v="2015-08-14T01:24:57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d v="2016-01-22T22:36:37"/>
    <d v="2016-02-21T22:36:37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d v="2016-01-26T07:25:01"/>
    <d v="2016-02-25T07:25:0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d v="2016-05-16T10:00:28"/>
    <d v="2016-06-20T18:59:00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d v="2014-10-16T21:42:02"/>
    <d v="2014-11-30T22:42:02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d v="2014-07-10T22:43:42"/>
    <d v="2014-08-09T22:43:4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d v="2016-09-02T18:04:46"/>
    <d v="2016-10-02T18:04:46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d v="2016-07-23T16:01:25"/>
    <d v="2016-08-23T20:54:00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d v="2015-02-26T02:46:48"/>
    <d v="2015-03-28T01:46:48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d v="2015-12-01T23:13:30"/>
    <d v="2015-12-31T23:00:00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d v="2015-11-16T18:25:00"/>
    <d v="2016-01-10T00:00:00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d v="2014-05-14T07:04:10"/>
    <d v="2014-06-23T07:04:10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d v="2016-09-01T08:33:45"/>
    <d v="2016-10-01T08:33:45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d v="2016-08-29T22:24:55"/>
    <d v="2016-09-28T22:24:5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d v="2014-08-04T18:49:24"/>
    <d v="2014-09-03T18:49:2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d v="2016-06-17T18:09:48"/>
    <d v="2016-07-12T18:51:0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d v="2016-03-08T22:11:59"/>
    <d v="2016-05-07T21:11:59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d v="2016-10-09T23:09:28"/>
    <d v="2016-11-12T05:00:0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d v="2014-10-09T06:18:50"/>
    <d v="2014-11-30T22:59:00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d v="2014-11-04T22:34:40"/>
    <d v="2014-11-29T16:00:00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d v="2014-06-27T20:47:40"/>
    <d v="2014-07-27T15:27:00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d v="2014-10-29T02:28:17"/>
    <d v="2014-11-28T03:28:17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d v="2015-10-05T04:03:21"/>
    <d v="2015-11-19T05:03:21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d v="2014-10-14T07:11:30"/>
    <d v="2014-11-13T08:02:00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d v="2017-01-14T01:26:00"/>
    <d v="2017-03-15T00:26:00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d v="2016-12-16T17:16:53"/>
    <d v="2017-01-30T17:16:53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d v="2015-11-17T16:25:14"/>
    <d v="2015-12-17T05:59:00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d v="2017-02-14T17:01:01"/>
    <d v="2017-03-16T16:01:01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d v="2016-01-19T17:00:27"/>
    <d v="2016-02-18T17:00:27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d v="2015-09-29T14:59:43"/>
    <d v="2015-10-30T14:59:43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d v="2014-12-04T00:57:52"/>
    <d v="2014-12-12T07:11:00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d v="2016-11-02T14:00:23"/>
    <d v="2016-12-14T15:00:2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d v="2016-11-28T19:25:15"/>
    <d v="2016-12-28T19:25:15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d v="2016-05-20T14:30:46"/>
    <d v="2016-06-19T14:30:46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d v="2016-07-10T19:54:22"/>
    <d v="2016-09-05T02:59:00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d v="2014-11-03T21:33:15"/>
    <d v="2014-12-18T21:33:1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d v="2016-12-10T10:34:12"/>
    <d v="2017-01-24T10:34:1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d v="2015-12-01T20:00:56"/>
    <d v="2015-12-29T20:00:00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d v="2014-11-12T00:03:35"/>
    <d v="2015-01-01T00:03:3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d v="2015-10-26T21:04:55"/>
    <d v="2015-11-25T22:04:55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d v="2016-02-22T02:34:16"/>
    <d v="2016-04-07T01:34:1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d v="2015-10-12T16:12:15"/>
    <d v="2015-11-21T17:12:15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d v="2016-06-14T11:48:53"/>
    <d v="2016-07-14T11:48:53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d v="2015-01-05T23:22:29"/>
    <d v="2015-02-04T23:22:29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d v="2015-05-03T01:40:09"/>
    <d v="2015-06-02T00:47:00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d v="2015-09-24T06:02:51"/>
    <d v="2015-10-17T04:00:00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d v="2015-04-17T15:31:17"/>
    <d v="2015-05-17T15:31:17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d v="2015-05-21T22:04:21"/>
    <d v="2015-06-20T22:04: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d v="2016-01-01T13:56:03"/>
    <d v="2016-01-31T13:56:03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d v="2015-02-14T20:00:37"/>
    <d v="2015-03-16T19:00:37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d v="2016-02-26T09:46:56"/>
    <d v="2016-03-31T08:46:56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d v="2014-09-23T00:49:07"/>
    <d v="2014-10-23T00:49:0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d v="2017-01-20T15:03:25"/>
    <d v="2017-03-06T20:00:00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d v="2015-02-09T17:05:07"/>
    <d v="2015-04-04T21:59:00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d v="2016-08-29T11:35:49"/>
    <d v="2016-09-12T11:35:49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d v="2015-11-16T18:20:10"/>
    <d v="2015-12-16T18:20:10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d v="2016-05-24T16:00:25"/>
    <d v="2016-06-23T16:00:2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d v="2016-11-14T17:34:40"/>
    <d v="2016-12-12T17:34:40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d v="2016-07-04T04:00:04"/>
    <d v="2016-08-05T03:59:00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d v="2015-01-12T15:23:40"/>
    <d v="2015-02-11T15:23:40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d v="2012-12-06T10:46:30"/>
    <d v="2013-01-07T08:00:00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d v="2015-04-25T19:44:22"/>
    <d v="2015-05-18T05:00:00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d v="2016-02-18T05:33:43"/>
    <d v="2016-03-19T04:33:43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d v="2016-11-18T02:37:26"/>
    <d v="2016-12-13T07:59:00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d v="2016-07-28T17:00:09"/>
    <d v="2016-08-27T17:00:09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d v="2014-07-11T01:26:32"/>
    <d v="2014-07-31T01:26:32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d v="2014-07-31T16:42:28"/>
    <d v="2014-09-12T10:00:0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d v="2015-04-20T06:04:15"/>
    <d v="2015-05-20T06:04:15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d v="2015-01-07T22:13:21"/>
    <d v="2015-03-05T20:27:00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d v="2014-07-24T20:59:10"/>
    <d v="2014-08-23T20:59:10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d v="2015-11-11T20:26:00"/>
    <d v="2015-12-26T20:26: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d v="2014-10-06T19:38:35"/>
    <d v="2014-11-05T20:38:3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d v="2016-08-16T01:16:29"/>
    <d v="2016-09-25T01:16:29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d v="2016-01-13T10:20:45"/>
    <d v="2016-02-12T10:20:45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d v="2015-08-15T19:07:57"/>
    <d v="2015-09-14T19:07:57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d v="2014-07-30T00:20:25"/>
    <d v="2014-08-27T00:20:25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d v="2016-04-23T19:08:15"/>
    <d v="2016-06-06T20:09: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d v="2017-02-09T04:08:52"/>
    <d v="2017-03-06T04:08:52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d v="2014-07-11T20:26:39"/>
    <d v="2014-08-10T22:00: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d v="2016-02-06T23:49:05"/>
    <d v="2016-03-07T23:49:05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d v="2015-02-23T17:16:17"/>
    <d v="2015-04-24T16:16:17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d v="2016-11-04T20:54:43"/>
    <d v="2016-12-04T21:54:43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d v="2015-02-12T21:37:23"/>
    <d v="2015-03-26T00:00: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d v="2015-02-11T18:57:36"/>
    <d v="2015-03-13T17:57:36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d v="2015-03-16T21:54:53"/>
    <d v="2015-04-15T21:54:53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d v="2016-03-03T06:38:28"/>
    <d v="2016-05-02T01:00: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d v="2016-07-05T19:22:21"/>
    <d v="2016-07-12T19:22:21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d v="2016-08-01T00:44:22"/>
    <d v="2016-08-31T00:44:22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d v="2013-05-23T05:28:23"/>
    <d v="2013-07-07T05:28:23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d v="2014-01-22T09:08:42"/>
    <d v="2014-02-19T09:08:4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d v="2013-06-20T23:06:22"/>
    <d v="2013-08-04T23:06:22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d v="2013-11-21T20:32:11"/>
    <d v="2013-12-21T20:32:11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d v="2016-03-11T08:54:24"/>
    <d v="2016-04-10T07:54:24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d v="2013-10-25T05:30:59"/>
    <d v="2013-11-26T06:30:59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d v="2012-09-11T00:17:02"/>
    <d v="2012-10-01T00:17:02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d v="2015-10-18T18:04:53"/>
    <d v="2015-11-17T19:04:53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d v="2014-01-06T19:58:17"/>
    <d v="2014-02-05T19:58:17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d v="2011-09-16T23:09:01"/>
    <d v="2011-10-16T23:09:01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d v="2013-12-05T04:09:05"/>
    <d v="2014-01-04T04:09:0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d v="2012-04-06T21:41:56"/>
    <d v="2012-05-06T21:41:56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d v="2014-07-18T09:04:10"/>
    <d v="2014-09-11T09:04:10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d v="2015-12-15T04:00:11"/>
    <d v="2016-01-14T04:00:1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d v="2011-06-07T04:42:01"/>
    <d v="2011-07-22T04:42:01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d v="2016-04-19T13:35:36"/>
    <d v="2016-05-14T13:35:36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d v="2014-04-11T03:18:53"/>
    <d v="2014-05-11T03:18:53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d v="2014-12-29T22:14:52"/>
    <d v="2015-01-28T22:14:5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d v="2012-07-11T21:44:48"/>
    <d v="2012-08-10T21:44:4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d v="2014-06-03T15:49:43"/>
    <d v="2014-08-02T15:49:43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d v="2014-07-09T21:53:24"/>
    <d v="2014-08-08T21:53:24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d v="2016-02-13T16:06:15"/>
    <d v="2016-03-14T15:06:15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d v="2014-07-25T20:48:11"/>
    <d v="2014-08-24T20:48:11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d v="2014-05-16T17:08:07"/>
    <d v="2014-06-15T17:08:07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d v="2014-03-25T19:11:07"/>
    <d v="2014-04-24T19:11:0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d v="2015-05-27T04:32:55"/>
    <d v="2015-06-26T04:32:55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d v="2015-04-29T04:27:33"/>
    <d v="2015-05-29T04:27:33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d v="2016-03-11T19:41:12"/>
    <d v="2016-04-10T18:41:12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d v="2012-12-07T00:37:18"/>
    <d v="2013-01-06T00:37:18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d v="2016-01-27T23:22:17"/>
    <d v="2016-02-11T23:22:17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d v="2011-09-09T17:07:13"/>
    <d v="2011-10-09T17:07:13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d v="2013-07-31T12:53:40"/>
    <d v="2013-08-30T12:53:40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d v="2014-09-03T12:25:54"/>
    <d v="2014-10-04T03:30:00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d v="2014-01-21T19:01:17"/>
    <d v="2014-03-02T19:01:1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d v="2014-03-14T18:18:15"/>
    <d v="2014-04-13T18:18:1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d v="2015-04-13T20:04:28"/>
    <d v="2015-05-13T20:04:28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d v="2016-01-15T02:39:31"/>
    <d v="2016-02-14T02:39:31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d v="2016-06-17T18:32:18"/>
    <d v="2016-07-14T18:12:00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d v="2013-10-30T01:05:25"/>
    <d v="2013-12-09T05:59:00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d v="2016-04-19T05:19:50"/>
    <d v="2016-06-18T05:19:50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d v="2014-05-12T09:50:21"/>
    <d v="2014-06-11T09:50:2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d v="2014-02-22T03:15:27"/>
    <d v="2014-03-24T02:15:27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d v="2012-03-05T17:46:15"/>
    <d v="2012-04-04T16:46:1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d v="2014-06-23T20:40:24"/>
    <d v="2014-07-23T20:40:24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d v="2012-02-13T15:17:15"/>
    <d v="2012-04-13T14:17:1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d v="2016-10-19T18:03:10"/>
    <d v="2016-11-18T19:03:10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d v="2012-11-07T22:23:42"/>
    <d v="2012-12-07T22:23:42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d v="2015-12-09T04:53:10"/>
    <d v="2016-01-08T04:53:10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d v="2014-11-20T18:13:31"/>
    <d v="2015-01-19T08:30: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d v="2014-07-15T23:27:00"/>
    <d v="2014-08-14T23:27:00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d v="2013-09-09T08:18:07"/>
    <d v="2013-10-09T08:18:07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d v="2016-02-29T16:41:35"/>
    <d v="2016-03-30T15:41:3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d v="2012-04-10T20:20:08"/>
    <d v="2012-06-09T20:20:0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d v="2015-11-25T14:21:53"/>
    <d v="2015-12-25T14:21:53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d v="2014-03-06T03:59:39"/>
    <d v="2014-04-05T02:59:39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d v="2014-03-24T19:01:04"/>
    <d v="2014-04-06T19:01:04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d v="2011-09-13T20:56:40"/>
    <d v="2011-10-28T20:56:4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d v="2016-02-12T22:25:16"/>
    <d v="2016-03-13T21:25:1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d v="2013-05-16T16:53:45"/>
    <d v="2013-05-30T16:53:45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d v="2014-03-20T12:34:08"/>
    <d v="2014-04-19T12:34:08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d v="2015-03-31T16:00:51"/>
    <d v="2015-04-30T16:00:5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d v="2015-07-27T14:58:50"/>
    <d v="2015-09-25T14:58:5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d v="2016-06-14T07:51:34"/>
    <d v="2016-07-14T07:51:34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d v="2014-10-14T20:30:00"/>
    <d v="2014-11-14T21:30:00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d v="2014-07-08T15:35:17"/>
    <d v="2014-08-07T15:35:17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d v="2016-05-06T06:21:33"/>
    <d v="2016-06-05T06:21:33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d v="2014-09-26T23:55:00"/>
    <d v="2014-11-26T00:55:00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d v="2015-11-24T21:47:48"/>
    <d v="2015-12-24T21:47:48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d v="2016-12-02T02:46:11"/>
    <d v="2017-01-01T02:46: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d v="2014-07-01T09:46:21"/>
    <d v="2014-07-31T09:46:21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d v="2014-11-15T06:50:28"/>
    <d v="2014-11-29T04:33:00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d v="2016-07-07T23:44:54"/>
    <d v="2016-08-06T23:44:54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d v="2015-11-19T16:07:09"/>
    <d v="2015-12-19T16:07:09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d v="2016-03-24T19:40:21"/>
    <d v="2016-04-23T19:40: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d v="2017-01-01T21:45:31"/>
    <d v="2017-01-21T21:45: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d v="2014-12-02T08:20:26"/>
    <d v="2015-01-01T08:20:26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d v="2015-07-07T11:05:21"/>
    <d v="2015-08-06T11:05:21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d v="2015-06-09T16:47:30"/>
    <d v="2015-07-09T16:47:3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d v="2015-01-18T00:08:47"/>
    <d v="2015-02-17T00:08:47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d v="2015-11-17T04:38:46"/>
    <d v="2015-12-17T04:38:46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d v="2015-03-30T04:22:00"/>
    <d v="2015-04-29T04:22: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d v="2014-08-03T17:56:32"/>
    <d v="2014-10-02T17:56:32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d v="2014-03-25T22:52:53"/>
    <d v="2014-05-02T22:52:53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d v="2014-08-20T23:19:43"/>
    <d v="2014-10-19T23:19:43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d v="2016-11-01T04:06:21"/>
    <d v="2016-12-01T05:06:21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d v="2016-05-17T17:02:46"/>
    <d v="2016-06-16T17:02:46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d v="2015-11-09T22:54:35"/>
    <d v="2016-01-08T22:54:35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d v="2015-08-08T02:27:43"/>
    <d v="2015-09-07T02:27:43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d v="2015-04-15T17:01:52"/>
    <d v="2015-05-15T17:01:52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d v="2015-05-19T17:08:25"/>
    <d v="2015-06-18T17:08: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d v="2015-08-07T02:36:46"/>
    <d v="2015-09-06T02:36:46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d v="2014-07-15T18:20:08"/>
    <d v="2014-08-14T18:20:08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d v="2015-01-25T01:42:42"/>
    <d v="2015-02-24T01:42:42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d v="2014-10-06T15:04:40"/>
    <d v="2014-12-05T16:04:4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d v="2014-11-09T02:12:08"/>
    <d v="2014-12-09T02:12:08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d v="2015-05-30T17:26:05"/>
    <d v="2015-06-30T15:45: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d v="2015-02-26T03:43:06"/>
    <d v="2015-03-28T02:43:06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d v="2015-04-28T15:06:29"/>
    <d v="2015-05-19T15:06:29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d v="2014-08-25T16:24:24"/>
    <d v="2014-09-25T16:24:24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d v="2014-07-10T17:22:00"/>
    <d v="2014-08-09T17:22: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d v="2016-05-19T17:23:02"/>
    <d v="2016-06-18T17:23:02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d v="2014-06-02T05:08:50"/>
    <d v="2014-07-06T05:08:50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d v="2015-05-26T11:39:02"/>
    <d v="2015-06-26T04:00:00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d v="2014-08-12T17:38:15"/>
    <d v="2014-09-12T17:38:1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d v="2016-08-23T01:17:45"/>
    <d v="2016-09-22T01:17:45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d v="2015-01-23T08:29:23"/>
    <d v="2015-02-22T08:29:23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d v="2015-04-30T21:26:11"/>
    <d v="2015-05-30T21:26:11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d v="2014-10-26T19:18:47"/>
    <d v="2014-11-13T20:18:47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d v="2014-07-21T16:22:32"/>
    <d v="2014-08-20T16:22:32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d v="2015-06-29T04:27:37"/>
    <d v="2015-08-03T04:27:37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d v="2016-04-08T20:12:07"/>
    <d v="2016-05-08T20:12:0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d v="2015-06-15T17:28:59"/>
    <d v="2015-07-15T17:28:59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d v="2017-01-11T00:28:18"/>
    <d v="2017-03-06T13:00:0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d v="2014-09-15T15:51:36"/>
    <d v="2014-10-15T15:51:36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d v="2014-07-17T21:44:12"/>
    <d v="2014-08-16T21:44:12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d v="2015-09-28T17:17:07"/>
    <d v="2015-10-28T17:17:07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d v="2014-05-22T19:21:54"/>
    <d v="2014-06-28T19:21:54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d v="2015-01-30T08:08:41"/>
    <d v="2015-03-01T08:08:4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d v="2016-12-24T19:51:28"/>
    <d v="2017-01-12T16:42:00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d v="2016-10-13T20:40:23"/>
    <d v="2016-11-02T03:59:00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d v="2017-01-06T14:23:31"/>
    <d v="2017-02-06T14:23:31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d v="2015-05-06T20:45:49"/>
    <d v="2015-06-08T04:00:00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d v="2015-04-29T20:43:15"/>
    <d v="2015-06-01T22:42:00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d v="2015-04-15T21:28:43"/>
    <d v="2015-05-17T18:00:0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d v="2016-12-07T16:49:00"/>
    <d v="2016-12-28T16:49:00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d v="2016-06-08T23:29:55"/>
    <d v="2016-06-29T23:29:55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d v="2014-08-01T15:58:45"/>
    <d v="2014-08-31T15:58:4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d v="2016-02-19T14:29:20"/>
    <d v="2016-03-20T13:29:20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d v="2017-01-12T12:09:38"/>
    <d v="2017-02-11T12:09:3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d v="2016-02-09T18:37:33"/>
    <d v="2016-04-09T17:37:33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d v="2015-03-09T11:42:59"/>
    <d v="2015-04-08T11:42:59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d v="2015-10-21T08:20:53"/>
    <d v="2015-12-20T09:00:00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d v="2015-11-18T19:38:59"/>
    <d v="2015-12-18T19:38:59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d v="2016-05-13T15:57:14"/>
    <d v="2016-06-13T05:59:00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d v="2015-11-25T14:51:26"/>
    <d v="2015-12-31T03:00:00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d v="2015-06-06T18:30:00"/>
    <d v="2015-07-08T18:30:00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d v="2015-03-26T11:27:36"/>
    <d v="2015-04-16T11:27:36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d v="2016-06-15T14:34:06"/>
    <d v="2016-07-15T14:34:06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d v="2015-05-28T06:55:54"/>
    <d v="2015-06-27T06:55:5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d v="2015-05-01T14:45:27"/>
    <d v="2015-05-31T14:45:27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d v="2015-10-20T17:57:13"/>
    <d v="2015-12-04T05:00:00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d v="2015-05-14T12:09:11"/>
    <d v="2015-06-13T12:09: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d v="2017-02-06T18:37:33"/>
    <d v="2017-03-11T13:29:00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d v="2016-03-01T10:19:33"/>
    <d v="2016-03-31T10:00:00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d v="2016-02-23T17:01:04"/>
    <d v="2016-03-24T16:01:04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d v="2017-01-26T20:18:25"/>
    <d v="2017-02-25T20:18:25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d v="2015-05-08T22:36:12"/>
    <d v="2015-05-31T21:00:00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d v="2016-05-25T20:47:41"/>
    <d v="2016-06-09T20:47:4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d v="2015-11-10T22:48:15"/>
    <d v="2015-11-27T01:00:00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d v="2016-12-27T18:08:20"/>
    <d v="2017-01-31T18:08:20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d v="2015-04-10T20:10:05"/>
    <d v="2015-06-09T20:10: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d v="2014-04-30T22:09:16"/>
    <d v="2014-05-30T22:09:16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d v="2015-08-31T14:47:37"/>
    <d v="2015-10-02T23:03:00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d v="2016-06-14T19:25:40"/>
    <d v="2016-07-14T19:25:40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d v="2015-10-01T15:53:20"/>
    <d v="2015-11-01T03:00:00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d v="2016-09-20T11:05:13"/>
    <d v="2016-10-20T11:05:1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d v="2015-07-26T15:05:12"/>
    <d v="2015-08-25T15:05:12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d v="2016-11-06T11:24:48"/>
    <d v="2016-12-04T00:00:00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d v="2016-03-01T17:17:27"/>
    <d v="2016-04-01T04:00:00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d v="2016-10-11T04:15:09"/>
    <d v="2016-11-10T05:15:09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d v="2014-04-07T13:11:42"/>
    <d v="2014-06-06T13:11:42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d v="2013-08-23T21:44:38"/>
    <d v="2013-10-22T21:44:38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d v="2014-03-17T20:59:41"/>
    <d v="2014-04-21T01:00:00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d v="2014-07-07T22:03:36"/>
    <d v="2014-08-07T07:00: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d v="2011-07-30T17:30:08"/>
    <d v="2011-09-28T17:30:08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d v="2012-03-17T11:02:07"/>
    <d v="2012-04-16T16:00:00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d v="2011-01-25T23:20:30"/>
    <d v="2011-02-24T23:20:3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d v="2015-07-08T22:36:08"/>
    <d v="2015-08-28T01:00: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d v="2013-08-20T20:21:10"/>
    <d v="2013-10-06T20:21:1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d v="2012-01-31T22:46:14"/>
    <d v="2012-02-21T22:46:14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d v="2015-01-03T18:55:42"/>
    <d v="2015-02-02T18:55:42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d v="2013-11-05T03:14:59"/>
    <d v="2013-12-15T03:14:5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d v="2012-07-20T16:19:24"/>
    <d v="2012-07-28T16:00: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d v="2012-08-04T06:47:45"/>
    <d v="2012-08-24T06:47:45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d v="2011-07-07T14:38:56"/>
    <d v="2011-08-06T14:38:5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d v="2011-12-06T23:06:07"/>
    <d v="2012-01-05T23:06:07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d v="2013-05-15T00:57:37"/>
    <d v="2013-07-12T21:51:0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d v="2014-10-11T20:06:20"/>
    <d v="2014-11-03T05:59:00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d v="2011-08-27T03:58:22"/>
    <d v="2011-09-11T13:18:00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d v="2011-05-08T21:06:11"/>
    <d v="2011-07-08T21:00:00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d v="2013-03-22T19:48:43"/>
    <d v="2013-04-22T21:00:00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d v="2014-05-15T14:23:54"/>
    <d v="2014-06-14T14:23:54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d v="2011-10-22T01:02:29"/>
    <d v="2011-12-06T02:02:29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d v="2013-04-06T07:00:55"/>
    <d v="2013-05-06T07:00:5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d v="2014-05-08T15:45:53"/>
    <d v="2014-06-13T06:59:00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d v="2012-06-07T17:46:51"/>
    <d v="2012-07-07T17:46:51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d v="2014-07-23T15:25:31"/>
    <d v="2014-09-06T15:25: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d v="2011-07-27T19:32:47"/>
    <d v="2011-09-25T19:32: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d v="2013-09-26T23:42:49"/>
    <d v="2013-10-24T23:42:49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d v="2014-08-04T18:48:27"/>
    <d v="2014-09-03T18:48:27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d v="2010-11-05T14:54:46"/>
    <d v="2011-01-01T04:59:00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d v="2013-11-01T20:17:32"/>
    <d v="2013-12-01T21:17:32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d v="2012-01-13T22:03:51"/>
    <d v="2012-02-12T22:03:51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d v="2011-02-13T02:03:10"/>
    <d v="2011-04-03T01:03:10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d v="2013-08-01T14:40:12"/>
    <d v="2013-08-31T14:40:12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d v="2014-05-07T23:17:44"/>
    <d v="2014-06-09T03:59:00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d v="2014-01-27T20:13:40"/>
    <d v="2014-02-26T20:13:40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d v="2013-12-30T08:13:47"/>
    <d v="2014-01-29T08:13:47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d v="2014-01-17T18:18:12"/>
    <d v="2014-02-16T18:18:1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d v="2014-02-22T02:01:10"/>
    <d v="2014-03-29T01:00:00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d v="2013-09-30T15:54:43"/>
    <d v="2013-10-29T15:54:43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d v="2010-10-14T15:43:35"/>
    <d v="2010-11-30T15:43:35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d v="2013-12-12T21:02:25"/>
    <d v="2014-01-11T21:02:25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d v="2013-06-24T14:02:38"/>
    <d v="2013-07-24T14:02:3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d v="2013-08-21T20:17:27"/>
    <d v="2013-09-20T20:17:2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d v="2016-03-16T19:45:12"/>
    <d v="2016-04-16T00:00:00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d v="2012-01-25T20:34:02"/>
    <d v="2012-03-25T19:34:0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d v="2013-10-14T16:24:19"/>
    <d v="2013-11-13T17:24:1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d v="2010-04-06T17:52:59"/>
    <d v="2010-06-15T04:00:00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d v="2014-08-01T17:31:31"/>
    <d v="2014-08-31T17:31:3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d v="2012-07-26T16:33:45"/>
    <d v="2012-08-30T16:33:45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d v="2013-07-03T20:49:47"/>
    <d v="2013-08-07T20:49:47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d v="2009-07-13T16:54:07"/>
    <d v="2009-09-01T04:00:00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d v="2012-07-31T13:29:07"/>
    <d v="2012-09-04T13:29:07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d v="2014-05-27T13:19:26"/>
    <d v="2014-06-25T02:00:00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d v="2014-02-12T02:22:50"/>
    <d v="2014-03-24T01:22:50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d v="2010-12-01T18:10:54"/>
    <d v="2011-03-01T18:10:54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d v="2013-07-08T17:50:36"/>
    <d v="2013-07-28T17:50:36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d v="2013-11-08T11:24:15"/>
    <d v="2013-12-09T04:59:00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d v="2013-02-15T17:13:09"/>
    <d v="2013-03-11T04:00:00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d v="2016-12-08T05:38:02"/>
    <d v="2016-12-31T16:59:00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d v="2015-06-05T13:59:35"/>
    <d v="2015-06-20T13:59:35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d v="2015-02-04T09:13:47"/>
    <d v="2015-02-17T14:00:00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d v="2015-04-13T14:54:16"/>
    <d v="2015-06-12T14:54:16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d v="2016-07-10T03:42:43"/>
    <d v="2016-08-10T04:00:00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d v="2016-12-05T03:14:05"/>
    <d v="2017-01-04T03:14:05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d v="2015-03-23T14:45:31"/>
    <d v="2015-04-23T06:59:00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d v="2015-03-01T15:39:51"/>
    <d v="2015-04-07T07:00:00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d v="2015-09-09T18:20:28"/>
    <d v="2015-10-06T22:59:00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d v="2015-10-15T16:49:31"/>
    <d v="2015-11-14T17:49:31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d v="2015-10-01T10:53:17"/>
    <d v="2015-10-19T11:00:00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d v="2015-06-29T13:44:57"/>
    <d v="2015-07-29T17:00:0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d v="2016-02-23T01:12:53"/>
    <d v="2016-03-14T00:12: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d v="2016-04-01T17:55:58"/>
    <d v="2016-05-01T17:55:5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d v="2016-03-29T16:20:32"/>
    <d v="2016-04-28T16:20:3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d v="2015-06-14T19:32:39"/>
    <d v="2015-07-14T19:32:39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d v="2016-04-23T16:12:18"/>
    <d v="2016-06-01T18:57:00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d v="2015-07-10T17:59:38"/>
    <d v="2015-07-21T03:00:00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d v="2016-11-01T01:23:31"/>
    <d v="2016-12-01T02:23:31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d v="2016-07-15T10:35:20"/>
    <d v="2016-07-31T11:00:00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d v="2017-01-12T04:40:05"/>
    <d v="2017-03-13T03:40:0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d v="2016-06-22T15:58:28"/>
    <d v="2016-07-21T17:30:00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d v="2014-11-04T10:58:54"/>
    <d v="2014-12-04T10:58:5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d v="2016-01-18T12:04:39"/>
    <d v="2016-02-17T12:04:39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d v="2016-08-29T14:43:32"/>
    <d v="2016-10-08T14:43:32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d v="2015-09-10T21:11:08"/>
    <d v="2015-10-15T21:11:0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d v="2016-07-05T16:00:50"/>
    <d v="2016-08-19T16:00:50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d v="2016-10-26T19:15:19"/>
    <d v="2016-11-30T20:15:1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d v="2015-03-19T16:52:02"/>
    <d v="2015-04-18T16:52:02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d v="2016-02-02T17:01:54"/>
    <d v="2016-03-03T17:01:54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d v="2016-08-22T16:04:20"/>
    <d v="2016-10-21T16:04:20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d v="2015-10-01T11:57:28"/>
    <d v="2015-11-06T01:00:00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d v="2016-01-24T23:05:09"/>
    <d v="2016-02-28T23:05:09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d v="2016-05-30T05:39:06"/>
    <d v="2016-07-21T14:00:00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d v="2014-12-12T01:02:52"/>
    <d v="2015-01-11T01:02:52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d v="2014-06-26T19:29:25"/>
    <d v="2014-07-11T16:00:00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d v="2016-12-01T16:34:06"/>
    <d v="2016-12-30T23:00:00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d v="2016-11-23T17:58:57"/>
    <d v="2016-12-23T17:58:57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d v="2015-04-21T15:45:25"/>
    <d v="2015-05-21T15:45:2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d v="2016-03-22T16:45:46"/>
    <d v="2016-04-26T06:55:0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d v="2016-09-13T15:12:32"/>
    <d v="2016-10-13T15:12:32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d v="2016-11-30T02:03:55"/>
    <d v="2016-12-30T02:03:5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d v="2014-12-01T19:00:28"/>
    <d v="2015-01-15T19:00:28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d v="2015-04-29T16:17:15"/>
    <d v="2015-05-29T16:17:1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d v="2016-08-30T15:25:34"/>
    <d v="2016-10-14T15:25:34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d v="2014-10-23T05:19:05"/>
    <d v="2014-12-02T06:19:0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d v="2016-06-01T06:38:29"/>
    <d v="2016-07-02T04:00:00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d v="2016-07-18T12:05:54"/>
    <d v="2016-08-17T12:05:54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d v="2016-12-28T01:26:48"/>
    <d v="2017-01-27T01:26:48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d v="2014-06-16T02:33:45"/>
    <d v="2014-07-16T02:33:45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d v="2016-02-10T18:34:47"/>
    <d v="2016-03-11T18:34:47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d v="2015-11-05T22:28:22"/>
    <d v="2015-12-05T22:28:22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d v="2014-11-12T20:43:48"/>
    <d v="2014-12-17T20:43:48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d v="2017-02-01T13:51:19"/>
    <d v="2017-03-03T13:51:19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d v="2015-07-03T19:17:13"/>
    <d v="2015-08-02T19:17:1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d v="2014-10-24T15:31:55"/>
    <d v="2014-12-08T16:31:5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d v="2014-07-16T14:17:33"/>
    <d v="2014-08-15T14:17:33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d v="2016-08-30T14:58:37"/>
    <d v="2016-10-01T14:58:37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d v="2015-06-17T19:35:39"/>
    <d v="2015-07-17T19:35:39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d v="2016-06-21T12:38:03"/>
    <d v="2016-08-19T03:59:00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d v="2016-06-01T18:57:19"/>
    <d v="2016-06-30T18:57:19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d v="2014-06-09T19:32:39"/>
    <d v="2014-07-14T19:32:3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d v="2013-05-28T01:49:11"/>
    <d v="2013-06-27T01:49:1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d v="2015-02-05T15:18:45"/>
    <d v="2015-03-07T15:18:45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d v="2014-11-20T12:08:53"/>
    <d v="2014-12-18T12:08:53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d v="2015-11-09T07:58:55"/>
    <d v="2015-12-16T06:59:00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d v="2015-11-26T00:18:54"/>
    <d v="2015-12-26T00:18:54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d v="2016-01-13T17:45:44"/>
    <d v="2016-02-12T17:45:44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d v="2015-07-15T13:52:46"/>
    <d v="2015-09-05T03:59:0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d v="2013-02-04T02:49:48"/>
    <d v="2013-03-11T00:00:00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d v="2016-05-12T19:22:59"/>
    <d v="2016-06-11T19:22:59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d v="2012-10-31T06:06:45"/>
    <d v="2012-11-30T10:00:00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d v="2013-06-05T00:56:00"/>
    <d v="2013-07-05T00:56:00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d v="2013-01-30T23:05:37"/>
    <d v="2013-03-01T05:59:00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d v="2011-05-26T13:42:03"/>
    <d v="2011-06-25T13:42:03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d v="2011-05-05T19:33:10"/>
    <d v="2011-07-06T19:33:1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d v="2012-07-05T21:37:00"/>
    <d v="2012-08-02T21:37:00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d v="2014-05-22T17:12:52"/>
    <d v="2014-06-21T17:12:52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d v="2013-07-09T22:25:31"/>
    <d v="2013-09-07T22:25:3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d v="2016-01-27T20:15:27"/>
    <d v="2016-02-15T07:59: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d v="2014-11-08T16:41:46"/>
    <d v="2015-01-07T16:41: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d v="2015-02-14T17:35:52"/>
    <d v="2015-03-16T16:35:5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d v="2014-10-12T23:54:23"/>
    <d v="2014-11-27T00:54:23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d v="2015-10-15T00:04:10"/>
    <d v="2015-11-14T01:04:10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d v="2015-05-22T04:34:54"/>
    <d v="2015-06-15T04:34:5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d v="2014-03-12T14:15:46"/>
    <d v="2014-04-11T14:15:46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d v="2013-10-01T00:04:50"/>
    <d v="2013-10-16T00:04:50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d v="2015-04-07T18:12:22"/>
    <d v="2015-05-07T18:12:22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d v="2012-06-12T17:45:32"/>
    <d v="2012-07-12T17:45:32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d v="2016-11-30T22:50:33"/>
    <d v="2016-12-30T22:50:33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d v="2016-02-24T03:53:08"/>
    <d v="2016-03-25T02:53:08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d v="2016-12-16T01:35:19"/>
    <d v="2017-01-15T01:35:1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d v="2016-11-03T16:03:26"/>
    <d v="2016-12-03T17:03:2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d v="2017-01-12T05:16:10"/>
    <d v="2017-02-03T04:11:00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d v="2016-07-17T18:13:30"/>
    <d v="2016-08-01T18:13:30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d v="2015-05-06T11:47:56"/>
    <d v="2015-06-05T11:47:56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d v="2015-05-17T18:18:26"/>
    <d v="2015-06-09T02:00:00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d v="2016-11-29T05:08:45"/>
    <d v="2016-12-29T05:08:45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d v="2013-04-06T19:12:16"/>
    <d v="2013-05-06T19:12:1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d v="2016-12-03T01:47:58"/>
    <d v="2016-12-23T01:47:58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d v="2015-06-05T17:38:42"/>
    <d v="2015-07-05T17:38:42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d v="2016-03-04T16:32:01"/>
    <d v="2016-04-29T12:11:00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d v="2015-06-29T15:31:29"/>
    <d v="2015-07-29T15:31:29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d v="2015-05-02T22:06:35"/>
    <d v="2015-06-03T04:30:0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d v="2016-09-21T14:45:17"/>
    <d v="2016-10-17T16:14:0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d v="2016-07-14T11:32:37"/>
    <d v="2016-08-13T11:32:37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d v="2015-03-24T19:16:46"/>
    <d v="2015-04-27T17:12:00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d v="2015-07-08T15:36:58"/>
    <d v="2015-08-22T04:59:00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d v="2016-02-01T03:43:06"/>
    <d v="2016-03-03T03:43:06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d v="2016-07-02T16:22:03"/>
    <d v="2016-08-01T16:22:0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d v="2017-01-17T03:28:46"/>
    <d v="2017-03-01T03:00:00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d v="2016-12-15T21:48:01"/>
    <d v="2017-01-14T21:48:0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d v="2015-01-14T23:58:02"/>
    <d v="2015-02-13T23:58:02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d v="2016-09-27T22:01:50"/>
    <d v="2016-10-27T21:19:00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d v="2016-06-05T20:58:54"/>
    <d v="2016-07-05T20:58:5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d v="2014-09-07T00:06:13"/>
    <d v="2014-10-07T00:06:1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d v="2016-05-08T08:11:13"/>
    <d v="2016-06-12T05:30:00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d v="2013-05-05T23:54:34"/>
    <d v="2013-05-26T23:54:3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d v="2015-03-02T01:16:51"/>
    <d v="2015-05-01T00:16:51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d v="2013-06-26T01:30:35"/>
    <d v="2013-07-26T01:30:35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d v="2015-01-28T12:14:45"/>
    <d v="2015-02-22T12:14:45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d v="2014-10-29T16:20:01"/>
    <d v="2014-11-28T17:20:01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d v="2015-10-20T10:23:27"/>
    <d v="2015-12-12T10:00:00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d v="2014-07-18T12:52:58"/>
    <d v="2014-08-12T12:52:5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d v="2015-10-14T20:55:56"/>
    <d v="2015-11-13T21:55:56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d v="2014-11-02T03:12:15"/>
    <d v="2015-01-01T04:12:15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d v="2016-04-19T07:38:40"/>
    <d v="2016-06-03T07:38:40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d v="2015-01-09T01:25:00"/>
    <d v="2015-02-06T01:25:00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d v="2014-11-04T01:31:39"/>
    <d v="2014-12-04T01:31:39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d v="2015-12-22T10:29:30"/>
    <d v="2016-02-20T10:29:3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d v="2016-12-04T06:04:27"/>
    <d v="2017-01-03T06:04:27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d v="2015-07-07T16:13:11"/>
    <d v="2015-08-16T16:13:11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d v="2015-10-22T22:13:39"/>
    <d v="2015-11-21T23:13:39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d v="2015-08-16T03:36:14"/>
    <d v="2015-09-15T11:11:00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d v="2016-01-26T10:57:14"/>
    <d v="2016-02-25T10:57:14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d v="2016-09-09T10:56:59"/>
    <d v="2016-10-09T10:56:59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d v="2016-06-03T16:01:26"/>
    <d v="2016-06-28T16:01:26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d v="2015-01-09T21:58:29"/>
    <d v="2015-02-08T21:58:29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d v="2016-08-22T05:45:04"/>
    <d v="2016-09-21T05:45: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d v="2015-12-02T08:38:51"/>
    <d v="2016-01-01T08:38:51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d v="2016-11-02T17:13:22"/>
    <d v="2016-11-15T18:13:22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d v="2015-03-30T03:09:19"/>
    <d v="2015-04-29T03:09:19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d v="2015-06-25T09:22:00"/>
    <d v="2015-08-24T09:22: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d v="2016-08-19T20:26:25"/>
    <d v="2016-09-18T20:26:2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d v="2016-03-03T09:06:57"/>
    <d v="2016-04-02T08:06:57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d v="2015-03-11T01:27:22"/>
    <d v="2015-04-10T01:27:22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d v="2014-11-18T19:31:28"/>
    <d v="2014-12-19T19:31:28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d v="2015-10-27T05:03:36"/>
    <d v="2015-11-26T06:03:3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d v="2015-06-20T18:43:48"/>
    <d v="2015-07-20T18:43:48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d v="2016-10-30T15:01:15"/>
    <d v="2016-12-10T11:00:00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d v="2015-05-18T18:24:38"/>
    <d v="2015-06-08T15:00:00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d v="2015-09-11T18:43:40"/>
    <d v="2015-10-11T18:43:40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d v="2016-01-22T08:24:17"/>
    <d v="2016-02-21T08:24:1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d v="2014-06-06T12:45:39"/>
    <d v="2014-07-13T04:59:00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d v="2016-03-28T20:54:59"/>
    <d v="2016-04-27T13:55:00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d v="2015-02-05T19:55:01"/>
    <d v="2015-03-07T19:55:01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d v="2016-04-26T17:57:43"/>
    <d v="2016-05-26T17:57:4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d v="2015-07-13T18:22:49"/>
    <d v="2015-09-11T18:22:49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d v="2016-04-25T15:29:18"/>
    <d v="2016-05-25T15:29:18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d v="2016-12-03T22:13:29"/>
    <d v="2017-01-02T22:13:29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d v="2015-07-14T20:57:42"/>
    <d v="2015-09-12T20:57:42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d v="2015-05-15T13:00:55"/>
    <d v="2015-06-14T13:00:55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d v="2016-04-01T10:44:38"/>
    <d v="2016-04-21T10:44:38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d v="2016-06-08T17:32:14"/>
    <d v="2016-07-08T17:32:14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d v="2015-04-21T22:28:38"/>
    <d v="2015-05-22T05:25: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d v="2015-03-23T19:28:25"/>
    <d v="2015-05-10T19:28:25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d v="2016-01-21T04:06:37"/>
    <d v="2016-02-20T04:06:37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d v="2014-10-19T23:00:59"/>
    <d v="2014-11-19T00:00:59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d v="2014-06-28T16:52:43"/>
    <d v="2014-07-28T16:52:43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d v="2017-03-01T16:42:27"/>
    <d v="2017-04-15T15:42:27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d v="2016-04-03T20:48:00"/>
    <d v="2016-04-24T21:59:00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d v="2014-07-12T16:08:40"/>
    <d v="2014-09-05T13:39:00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d v="2016-12-04T16:02:45"/>
    <d v="2017-01-03T16:02:45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d v="2015-10-12T21:30:44"/>
    <d v="2015-11-11T22:30:44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d v="2014-07-11T16:56:00"/>
    <d v="2014-08-11T04:00: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d v="2015-11-04T04:54:56"/>
    <d v="2015-12-02T17:25: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d v="2014-10-03T21:31:38"/>
    <d v="2014-11-30T23:45: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d v="2014-09-17T15:29:14"/>
    <d v="2014-10-21T00:00:00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d v="2013-03-11T15:54:31"/>
    <d v="2013-04-10T15:54:31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d v="2013-02-21T21:52:18"/>
    <d v="2013-04-07T20:52:18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d v="2013-01-17T15:52:38"/>
    <d v="2013-02-16T15:52:38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d v="2012-02-20T17:37:32"/>
    <d v="2012-03-22T03:00:00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d v="2015-12-02T04:07:46"/>
    <d v="2016-01-12T05:00:0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d v="2012-01-25T19:14:45"/>
    <d v="2012-03-25T18:14:45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d v="2011-04-13T00:20:49"/>
    <d v="2011-06-12T00:20:4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d v="2013-01-16T14:21:49"/>
    <d v="2013-02-15T14:21: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d v="2012-12-07T19:51:03"/>
    <d v="2012-12-28T19:51:0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d v="2015-03-10T22:58:54"/>
    <d v="2015-04-09T22:58:54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d v="2013-09-16T13:01:43"/>
    <d v="2013-10-16T13:01:4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d v="2012-01-31T23:30:39"/>
    <d v="2012-03-01T23:30:39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d v="2013-08-14T17:28:12"/>
    <d v="2013-09-13T17:28: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d v="2014-11-17T17:21:03"/>
    <d v="2014-12-20T04:59:00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d v="2011-08-11T01:00:22"/>
    <d v="2011-09-10T01:00:2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d v="2011-10-24T14:46:44"/>
    <d v="2011-12-23T03:00:0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d v="2013-04-30T20:55:13"/>
    <d v="2013-05-14T20:55:1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d v="2014-04-25T17:53:09"/>
    <d v="2014-05-10T03:59:00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d v="2013-07-09T22:24:59"/>
    <d v="2013-07-26T17:00:00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d v="2013-10-03T22:09:05"/>
    <d v="2013-11-02T22:09:0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d v="2012-08-15T20:35:36"/>
    <d v="2012-09-07T07:51:00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d v="2016-06-27T04:37:55"/>
    <d v="2016-07-22T04:37:5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d v="2012-05-24T04:49:23"/>
    <d v="2012-07-21T14:51: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d v="2015-05-06T19:06:13"/>
    <d v="2015-06-20T19:06:13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d v="2015-01-28T04:02:41"/>
    <d v="2015-02-27T04:02:41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d v="2016-07-03T22:01:11"/>
    <d v="2016-08-02T22:01:11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d v="2013-12-06T13:31:00"/>
    <d v="2014-01-05T13:31:0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d v="2012-10-16T14:40:52"/>
    <d v="2012-11-15T15:40:52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d v="2013-09-03T13:27:54"/>
    <d v="2013-10-02T13:27:5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d v="2014-12-18T17:07:23"/>
    <d v="2015-02-15T15:38: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d v="2011-05-19T21:14:06"/>
    <d v="2011-06-18T21:14:06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d v="2013-05-17T20:47:55"/>
    <d v="2013-06-16T20:47:55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d v="2015-03-04T17:20:13"/>
    <d v="2015-04-03T15:38:0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d v="2011-07-28T18:57:11"/>
    <d v="2011-08-27T18:57:11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d v="2014-07-18T11:24:19"/>
    <d v="2014-09-16T11:24:19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d v="2013-06-19T15:25:22"/>
    <d v="2013-07-31T19:43:00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d v="2014-07-20T23:36:18"/>
    <d v="2014-09-03T23:36:18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d v="2016-06-06T00:10:33"/>
    <d v="2016-08-05T00:10:33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d v="2013-04-01T21:42:37"/>
    <d v="2013-05-01T21:42:3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d v="2015-06-08T14:00:23"/>
    <d v="2015-07-08T14:00:2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d v="2016-02-26T13:01:20"/>
    <d v="2016-03-25T22:00:00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d v="2016-08-24T08:20:01"/>
    <d v="2016-10-23T08:20:01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d v="2014-05-13T15:47:04"/>
    <d v="2014-06-10T08:33:00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d v="2016-02-14T10:38:23"/>
    <d v="2016-03-22T20:01:00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d v="2014-06-24T18:51:44"/>
    <d v="2014-07-24T18:51:4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d v="2010-03-17T10:48:29"/>
    <d v="2010-05-15T08:10:00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d v="2014-05-27T14:44:41"/>
    <d v="2014-06-27T14:44:4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d v="2017-01-16T12:48:05"/>
    <d v="2017-02-14T22:59:0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d v="2014-06-19T09:14:38"/>
    <d v="2014-07-19T09:14:38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d v="2015-10-19T14:00:04"/>
    <d v="2015-11-18T15:00:0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d v="2017-01-06T16:25:39"/>
    <d v="2017-02-05T16:25: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d v="2014-06-16T15:17:46"/>
    <d v="2014-07-16T15:17:4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d v="2015-08-18T14:20:40"/>
    <d v="2015-09-27T14:20:40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d v="2016-02-15T06:04:57"/>
    <d v="2016-03-16T05:04:5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d v="2016-09-06T11:11:32"/>
    <d v="2016-10-06T14:00:00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d v="2014-11-05T13:35:53"/>
    <d v="2014-12-06T06:00:0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d v="2014-05-01T19:40:52"/>
    <d v="2014-05-31T19:40:52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d v="2014-05-23T17:48:03"/>
    <d v="2014-06-20T21:59:00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d v="2014-11-12T20:35:13"/>
    <d v="2014-12-19T04:00:00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d v="2016-05-03T04:01:31"/>
    <d v="2016-06-07T04:01: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d v="2014-09-17T19:55:39"/>
    <d v="2014-10-17T19:55:39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d v="2014-11-21T18:01:56"/>
    <d v="2014-12-23T00:00:00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d v="2017-01-21T12:01:30"/>
    <d v="2017-02-20T12:01:30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d v="2016-07-19T16:52:18"/>
    <d v="2016-08-18T16:52:1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d v="2015-12-01T06:37:27"/>
    <d v="2016-01-19T06:37:27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d v="2017-02-14T14:24:46"/>
    <d v="2017-03-14T13:24:46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d v="2017-01-01T17:35:22"/>
    <d v="2017-02-01T00:00:00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d v="2015-02-17T15:05:20"/>
    <d v="2015-03-19T14:05:20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d v="2015-09-28T18:24:55"/>
    <d v="2015-10-23T18:24:55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d v="2014-10-29T19:15:26"/>
    <d v="2014-12-01T03:00:00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d v="2016-01-22T11:24:25"/>
    <d v="2016-02-15T15:00:00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d v="2016-03-14T00:02:57"/>
    <d v="2016-05-02T03:59:00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d v="2015-08-05T16:11:02"/>
    <d v="2015-09-04T16:11:02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d v="2016-04-24T19:53:51"/>
    <d v="2016-05-23T22:00:00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d v="2015-07-28T19:15:10"/>
    <d v="2015-08-27T19:15:10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d v="2016-07-01T07:33:47"/>
    <d v="2016-08-06T18:00:00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d v="2014-12-08T18:46:10"/>
    <d v="2015-01-22T18:46:10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d v="2016-12-01T22:03:39"/>
    <d v="2017-01-03T22:03:3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d v="2014-10-27T00:10:16"/>
    <d v="2014-11-26T01:15:0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d v="2014-12-01T17:05:38"/>
    <d v="2014-12-31T17:05:38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d v="2015-06-15T23:55:00"/>
    <d v="2015-06-30T23:55:0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d v="2014-10-23T12:13:54"/>
    <d v="2014-11-22T13:13:54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d v="2015-02-18T01:13:44"/>
    <d v="2015-04-01T00:18: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d v="2015-01-27T21:13:54"/>
    <d v="2015-03-02T21:16:00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d v="2014-07-19T05:06:39"/>
    <d v="2014-09-17T05:06:3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d v="2017-02-16T10:14:42"/>
    <d v="2017-02-23T10:14:42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d v="2015-10-09T21:10:20"/>
    <d v="2015-11-08T22:10:2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d v="2015-10-04T03:15:59"/>
    <d v="2015-11-03T04:15:59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d v="2016-04-12T10:47:14"/>
    <d v="2016-05-12T10:47: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d v="2015-04-27T19:47:19"/>
    <d v="2015-05-27T19:47:19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d v="2014-09-10T16:31:48"/>
    <d v="2014-10-01T03:59:00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d v="2015-08-03T06:47:27"/>
    <d v="2015-09-02T06:47:27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d v="2015-07-03T06:03:10"/>
    <d v="2015-08-02T06:03:1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d v="2015-08-25T14:43:52"/>
    <d v="2015-09-17T17:00: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d v="2016-06-04T03:40:24"/>
    <d v="2016-07-04T03:40:2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d v="2014-08-20T15:40:33"/>
    <d v="2014-09-20T15:40:33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d v="2015-06-30T09:32:39"/>
    <d v="2015-08-28T12:12:00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d v="2015-04-14T01:16:39"/>
    <d v="2015-04-29T01:16:39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d v="2014-10-24T00:29:53"/>
    <d v="2014-11-13T01:29:53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d v="2013-10-08T01:00:03"/>
    <d v="2013-11-07T02:00:03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d v="2009-09-23T13:35:16"/>
    <d v="2009-12-02T00:50: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d v="2014-01-13T17:49:11"/>
    <d v="2014-03-14T16:49:11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d v="2015-04-27T08:48:29"/>
    <d v="2015-05-28T20:05:0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d v="2011-05-09T17:31:01"/>
    <d v="2011-06-08T17:31:01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d v="2016-06-28T22:00:04"/>
    <d v="2016-07-27T22:00:00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d v="2014-02-01T22:29:05"/>
    <d v="2014-02-17T00:00:00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d v="2014-11-19T01:29:45"/>
    <d v="2014-12-24T01:29:4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d v="2013-04-25T16:18:34"/>
    <d v="2013-05-25T16:18:34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d v="2016-03-09T19:31:22"/>
    <d v="2016-04-08T18:31:22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d v="2015-05-20T18:28:03"/>
    <d v="2015-06-19T18:28:03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d v="2016-02-04T00:47:39"/>
    <d v="2016-02-28T23:59:00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d v="2017-02-20T00:00:02"/>
    <d v="2017-04-01T03:59:00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d v="2015-01-13T22:15:29"/>
    <d v="2015-02-17T22:15: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d v="2014-06-09T12:34:56"/>
    <d v="2014-07-09T12:34: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d v="2015-05-16T21:06:08"/>
    <d v="2015-06-30T21:06:08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d v="2012-05-25T20:20:48"/>
    <d v="2012-07-24T20:20:4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d v="2010-08-09T01:34:51"/>
    <d v="2010-09-02T02:00:00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d v="2013-07-26T23:54:51"/>
    <d v="2013-08-28T23:54:51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d v="2012-03-22T01:12:06"/>
    <d v="2012-05-21T01:12:06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d v="2015-11-17T10:46:30"/>
    <d v="2015-12-19T10:46:30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d v="2015-08-30T18:57:33"/>
    <d v="2015-10-26T21:20:00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d v="2014-08-26T21:43:11"/>
    <d v="2014-09-25T21:43:11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d v="2014-05-20T15:35:01"/>
    <d v="2014-05-30T15:35:01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d v="2016-12-03T21:29:28"/>
    <d v="2016-12-25T11:00:00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d v="2015-03-06T02:30:22"/>
    <d v="2015-04-05T01:30:22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d v="2014-11-13T22:49:25"/>
    <d v="2014-12-13T22:49:25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d v="2015-01-01T05:59:59"/>
    <d v="2015-01-31T20:12: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d v="2015-09-09T23:38:06"/>
    <d v="2015-10-09T23:38:06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d v="2015-08-24T20:34:24"/>
    <d v="2015-09-23T20:34:24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d v="2016-03-04T17:25:41"/>
    <d v="2016-04-03T16:25:41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d v="2015-02-11T01:44:45"/>
    <d v="2015-03-28T00:44:45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d v="2015-01-29T20:17:35"/>
    <d v="2015-02-28T20:17:35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d v="2016-03-16T17:06:22"/>
    <d v="2016-05-15T16:21:00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d v="2014-05-21T01:12:08"/>
    <d v="2014-06-18T20:13:0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d v="2014-10-29T10:19:29"/>
    <d v="2014-12-13T11:19:2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d v="2016-08-21T08:29:57"/>
    <d v="2016-09-20T08:29:57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d v="2015-05-27T16:00:58"/>
    <d v="2015-07-26T16:00:58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d v="2016-03-09T12:56:16"/>
    <d v="2016-04-08T11:56:16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d v="2014-06-01T01:22:32"/>
    <d v="2014-07-15T05:11:00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d v="2011-04-05T02:13:53"/>
    <d v="2011-05-05T02:13:5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d v="2011-09-02T07:08:37"/>
    <d v="2011-10-14T23:00:00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d v="2011-11-29T04:04:19"/>
    <d v="2012-01-28T04:04:1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d v="2012-02-06T20:17:15"/>
    <d v="2012-03-17T19:17:15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d v="2011-07-23T00:18:33"/>
    <d v="2011-08-01T07:00:00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d v="2010-12-24T02:40:38"/>
    <d v="2011-03-24T01:40:3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d v="2012-05-24T19:24:11"/>
    <d v="2012-06-14T19:24:1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d v="2013-11-29T19:56:26"/>
    <d v="2014-01-01T05:26:00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d v="2011-09-10T00:01:49"/>
    <d v="2011-11-02T08:00:00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d v="2012-11-15T22:11:50"/>
    <d v="2012-12-15T22:11:50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d v="2013-05-15T00:00:32"/>
    <d v="2013-06-05T00:00:32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d v="2012-12-03T20:59:44"/>
    <d v="2013-01-02T20:59:44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d v="2012-06-22T01:40:02"/>
    <d v="2012-07-22T01:40:02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d v="2014-06-04T23:32:49"/>
    <d v="2014-08-03T17:00:00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d v="2011-10-29T01:13:16"/>
    <d v="2011-12-13T02:13:16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d v="2012-10-12T17:10:21"/>
    <d v="2012-11-22T22:00:00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d v="2013-09-29T15:56:28"/>
    <d v="2013-11-01T19:00:00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d v="2013-01-27T15:42:15"/>
    <d v="2013-03-08T15:42:15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d v="2014-08-25T04:28:06"/>
    <d v="2014-09-15T04:28:0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d v="2013-02-16T08:09:00"/>
    <d v="2013-02-23T08:09:00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d v="2012-04-04T14:33:35"/>
    <d v="2012-05-28T03:59:00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d v="2014-11-07T07:04:34"/>
    <d v="2014-12-17T07:59:00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d v="2013-06-28T16:31:29"/>
    <d v="2013-08-27T16:31:29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d v="2012-11-30T08:48:55"/>
    <d v="2013-01-09T08:48:55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d v="2012-08-14T16:47:33"/>
    <d v="2012-09-11T16:47:33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d v="2013-11-01T20:21:07"/>
    <d v="2013-12-01T21:21:07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d v="2012-10-23T16:58:09"/>
    <d v="2012-11-26T04:59:00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d v="2014-05-15T17:41:22"/>
    <d v="2014-06-17T17:41:22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d v="2014-01-06T20:48:53"/>
    <d v="2014-02-20T20:48:53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d v="2012-01-31T20:06:15"/>
    <d v="2012-03-02T06:59:00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d v="2012-09-12T20:37:41"/>
    <d v="2012-10-12T20:37:4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d v="2011-07-26T08:10:54"/>
    <d v="2011-09-24T08:10:54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d v="2011-12-19T21:12:36"/>
    <d v="2012-01-16T05:00: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d v="2011-04-25T04:33:21"/>
    <d v="2011-06-02T05:59:00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d v="2016-05-12T20:51:01"/>
    <d v="2016-07-11T20:51:01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d v="2011-04-30T02:04:48"/>
    <d v="2011-06-12T04:00:00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d v="2009-11-05T18:02:20"/>
    <d v="2009-12-31T23:39:00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d v="2013-01-14T16:29:28"/>
    <d v="2013-02-28T21:25:00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d v="2012-02-02T15:39:25"/>
    <d v="2012-03-03T15:39:2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d v="2010-07-20T05:32:35"/>
    <d v="2010-08-03T01:59:0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d v="2014-11-19T14:19:04"/>
    <d v="2014-12-19T14:19:0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d v="2011-05-25T00:35:27"/>
    <d v="2011-06-14T00:35:27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d v="2012-08-25T19:46:52"/>
    <d v="2012-09-24T19:46: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d v="2012-09-23T01:26:00"/>
    <d v="2012-11-22T02:26:00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d v="2013-09-04T14:49:00"/>
    <d v="2013-09-18T14:49:00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d v="2014-07-13T10:48:23"/>
    <d v="2014-08-14T18:11:00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d v="2012-05-10T09:49:37"/>
    <d v="2012-06-09T09:49:37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d v="2011-02-18T16:54:42"/>
    <d v="2011-03-20T15:54:4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d v="2014-04-08T16:25:55"/>
    <d v="2014-05-23T16:25:55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d v="2013-09-09T10:27:17"/>
    <d v="2013-10-09T10:27:1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d v="2011-03-23T21:37:00"/>
    <d v="2011-04-26T06:59:00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d v="2013-10-25T11:49:53"/>
    <d v="2013-11-24T12:49:53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d v="2011-03-24T20:01:36"/>
    <d v="2011-04-24T20:01:3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d v="2012-03-19T21:22:40"/>
    <d v="2012-04-18T21:22:40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d v="2012-03-06T19:00:20"/>
    <d v="2012-04-05T18:00:20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d v="2012-11-13T22:17:32"/>
    <d v="2012-12-13T22:17:32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d v="2012-04-24T18:46:08"/>
    <d v="2012-05-24T18:46:08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d v="2012-11-10T05:19:27"/>
    <d v="2012-12-18T14:20:00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d v="2013-11-18T21:55:21"/>
    <d v="2013-12-17T12:00:00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d v="2016-03-30T16:39:10"/>
    <d v="2016-04-30T21:59:00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d v="2015-12-05T23:57:11"/>
    <d v="2016-01-17T21:00:0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d v="2011-11-01T04:45:36"/>
    <d v="2011-12-31T05:45:36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d v="2015-01-02T00:31:47"/>
    <d v="2015-02-01T00:31:47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d v="2012-01-31T18:16:58"/>
    <d v="2012-03-16T03:59:00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d v="2011-01-21T15:35:13"/>
    <d v="2011-02-22T03:00:00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d v="2013-02-26T06:04:33"/>
    <d v="2013-03-28T05:04:33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d v="2014-02-12T01:41:38"/>
    <d v="2014-03-11T06:59:00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d v="2011-10-29T03:35:39"/>
    <d v="2011-11-28T04:35:39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d v="2016-04-01T21:14:36"/>
    <d v="2016-05-31T21:14:36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d v="2010-05-15T22:19:59"/>
    <d v="2010-07-05T04:00:00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d v="2016-07-02T13:03:34"/>
    <d v="2016-08-01T13:03:34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d v="2012-05-05T15:45:30"/>
    <d v="2012-06-04T15:45:30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d v="2015-02-04T21:04:52"/>
    <d v="2015-03-06T21:04: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d v="2016-07-18T14:31:46"/>
    <d v="2016-08-18T06:59:00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d v="2011-09-16T17:35:40"/>
    <d v="2011-10-16T22:03:0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d v="2012-03-05T17:25:47"/>
    <d v="2012-04-21T03:59:00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d v="2016-02-16T09:46:16"/>
    <d v="2016-04-16T05:59:0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d v="2014-01-23T20:31:11"/>
    <d v="2014-02-06T20:31:11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d v="2011-06-29T01:39:05"/>
    <d v="2011-07-22T01:39:0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d v="2014-06-12T18:11:07"/>
    <d v="2014-07-12T18:11:0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d v="2017-02-08T02:54:44"/>
    <d v="2017-03-29T02:00:00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d v="2017-02-13T05:07:40"/>
    <d v="2017-04-14T04:07:4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d v="2017-03-14T18:45:38"/>
    <d v="2017-04-07T18:45:38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d v="2017-02-17T19:34:01"/>
    <d v="2017-03-17T18:34:01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d v="2017-02-22T06:00:23"/>
    <d v="2017-03-24T05:00:23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d v="2017-02-26T20:15:19"/>
    <d v="2017-04-27T19:15:19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d v="2017-03-08T01:07:25"/>
    <d v="2017-04-10T20:15:0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d v="2017-03-10T12:49:54"/>
    <d v="2017-04-09T11:49:5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d v="2017-02-14T22:37:10"/>
    <d v="2017-03-16T21:37:1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d v="2017-03-07T10:20:42"/>
    <d v="2017-04-06T09:20:42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d v="2017-03-01T16:50:08"/>
    <d v="2017-04-03T01:00:00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d v="2017-02-22T03:37:47"/>
    <d v="2017-03-26T23:59:00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d v="2017-03-09T22:05:12"/>
    <d v="2017-04-09T20:00:00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d v="2017-02-25T16:04:34"/>
    <d v="2017-03-27T04:36:00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d v="2017-03-07T00:45:14"/>
    <d v="2017-04-10T01:00:00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d v="2017-03-02T01:40:11"/>
    <d v="2017-04-01T00:40:11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d v="2017-03-11T00:47:28"/>
    <d v="2017-04-09T23:47:28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d v="2017-03-02T04:59:20"/>
    <d v="2017-03-26T03:33: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d v="2017-03-12T20:44:05"/>
    <d v="2017-04-11T20:44:0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d v="2017-03-02T01:43:10"/>
    <d v="2017-04-01T04:00:00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d v="2014-12-16T15:56:45"/>
    <d v="2015-01-15T15:56:4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d v="2015-02-28T20:52:30"/>
    <d v="2015-03-30T19:52:30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d v="2015-07-02T06:45:37"/>
    <d v="2015-08-31T06:45:37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d v="2015-01-17T03:21:13"/>
    <d v="2015-02-16T03:21:13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d v="2015-08-29T00:24:06"/>
    <d v="2015-09-09T16:00: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d v="2015-06-24T07:21:12"/>
    <d v="2015-08-23T07:21:12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d v="2016-02-27T17:18:15"/>
    <d v="2016-03-28T16:18:15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d v="2016-03-22T20:48:26"/>
    <d v="2016-05-01T20:48:26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d v="2014-07-21T13:31:54"/>
    <d v="2014-08-31T19:39:00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d v="2015-12-03T14:11:28"/>
    <d v="2016-01-18T13:00:00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d v="2014-08-01T15:30:34"/>
    <d v="2014-09-01T15:30:34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d v="2015-05-01T21:55:53"/>
    <d v="2015-06-30T21:55:53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d v="2014-09-05T19:13:32"/>
    <d v="2014-10-05T19:13:32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d v="2015-04-01T22:02:41"/>
    <d v="2015-05-01T22:02:4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d v="2015-03-01T05:13:05"/>
    <d v="2015-03-31T03:22:00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d v="2016-10-30T13:51:39"/>
    <d v="2016-12-09T14:51:39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d v="2016-03-31T23:33:58"/>
    <d v="2016-04-21T04:00:00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d v="2016-03-31T14:39:09"/>
    <d v="2016-05-14T04:59:00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d v="2014-08-18T12:49:51"/>
    <d v="2014-09-17T12:49:5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d v="2014-10-10T18:47:51"/>
    <d v="2014-11-09T19:47:51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d v="2015-11-11T11:04:23"/>
    <d v="2015-12-11T11:04:23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d v="2016-02-25T23:03:49"/>
    <d v="2016-04-03T00:10:00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d v="2015-05-05T19:48:35"/>
    <d v="2015-07-01T06:00:00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d v="2014-09-30T22:22:42"/>
    <d v="2014-10-30T22:22:42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d v="2014-07-25T23:14:09"/>
    <d v="2014-08-24T23:14:09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d v="2014-05-29T22:04:24"/>
    <d v="2014-06-27T22:04:24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d v="2015-02-09T22:16:17"/>
    <d v="2015-04-05T11:00:00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d v="2015-09-21T15:01:14"/>
    <d v="2015-10-21T15:01: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d v="2016-04-11T01:15:06"/>
    <d v="2016-06-10T01:15:06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d v="2015-09-25T02:06:23"/>
    <d v="2015-10-25T02:06:23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d v="2015-05-28T21:45:52"/>
    <d v="2015-06-11T15:00: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d v="2015-11-17T16:24:41"/>
    <d v="2016-01-16T05:00: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d v="2016-09-01T16:12:54"/>
    <d v="2016-09-13T21:30: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d v="2015-04-08T00:52:36"/>
    <d v="2015-05-08T00:52:36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d v="2016-07-08T19:32:25"/>
    <d v="2016-08-07T19:32:2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d v="2015-10-09T20:40:33"/>
    <d v="2015-11-08T21:40:33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d v="2015-06-20T22:46:32"/>
    <d v="2015-07-20T22:46:32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d v="2014-09-02T20:59:02"/>
    <d v="2014-10-02T20:59:02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d v="2016-03-06T20:58:52"/>
    <d v="2016-05-04T19:58:52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d v="2015-06-16T19:37:02"/>
    <d v="2015-07-16T19:37:02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d v="2015-04-26T15:04:31"/>
    <d v="2015-06-10T15:04:31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d v="2016-12-06T21:02:50"/>
    <d v="2017-01-07T21:00:00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d v="2016-08-04T22:12:55"/>
    <d v="2016-08-27T03:59:0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d v="2015-01-22T14:31:17"/>
    <d v="2015-03-08T13:31:1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d v="2016-11-16T06:13:58"/>
    <d v="2016-12-22T02:00:0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d v="2016-10-25T04:14:27"/>
    <d v="2016-11-24T02:00:00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d v="2015-10-15T10:27:10"/>
    <d v="2015-11-13T15:00:00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d v="2015-08-03T22:49:03"/>
    <d v="2015-09-02T22:49:03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d v="2017-01-23T23:25:21"/>
    <d v="2017-03-01T19:00:00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d v="2016-03-25T20:05:04"/>
    <d v="2016-04-19T20:05:04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d v="2015-02-17T18:45:23"/>
    <d v="2015-03-19T17:45:23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d v="2016-09-14T06:04:42"/>
    <d v="2016-10-14T06:04:42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d v="2016-02-20T17:59:28"/>
    <d v="2016-03-21T16:59:2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d v="2015-03-04T21:02:33"/>
    <d v="2015-04-03T20:02:33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d v="2015-09-05T18:56:01"/>
    <d v="2015-10-05T18:56:01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d v="2016-07-20T04:01:09"/>
    <d v="2016-08-29T04:01:09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d v="2016-12-29T19:51:23"/>
    <d v="2017-01-28T19:29:00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d v="2016-05-15T22:56:32"/>
    <d v="2016-07-14T22:56:3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d v="2015-03-05T19:53:49"/>
    <d v="2015-03-25T18:53:4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d v="2016-02-05T16:08:33"/>
    <d v="2016-02-25T16:08:33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d v="2015-07-24T13:37:40"/>
    <d v="2015-09-12T13:37:40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d v="2016-02-10T23:34:05"/>
    <d v="2016-03-11T23:34:0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d v="2016-09-23T20:50:40"/>
    <d v="2016-10-23T20:50:40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d v="2014-07-05T11:39:39"/>
    <d v="2014-08-03T11:39:39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d v="2014-07-14T23:31:52"/>
    <d v="2014-08-13T23:31:5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d v="2014-08-04T20:38:08"/>
    <d v="2014-08-25T20:38:08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d v="2014-07-04T15:48:04"/>
    <d v="2014-08-03T15:48:04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d v="2014-07-29T13:27:24"/>
    <d v="2014-09-27T13:27:2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d v="2014-12-14T19:39:19"/>
    <d v="2015-01-13T19:39:1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d v="2014-09-09T18:43:14"/>
    <d v="2014-10-14T18:43:14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d v="2014-09-23T23:30:40"/>
    <d v="2014-10-23T23:30:40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d v="2014-05-07T17:13:56"/>
    <d v="2014-07-06T17:13:5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d v="2014-12-05T18:14:58"/>
    <d v="2015-01-19T18:14:58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d v="2014-10-18T05:14:52"/>
    <d v="2014-11-29T14:59:00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d v="2014-09-09T23:26:00"/>
    <d v="2014-10-24T23:26:00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d v="2014-09-23T22:57:51"/>
    <d v="2014-10-29T22:57:51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d v="2015-01-21T08:34:13"/>
    <d v="2015-02-20T08:34:13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d v="2015-02-10T20:43:15"/>
    <d v="2015-03-27T19:43:15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d v="2016-08-03T16:36:20"/>
    <d v="2016-09-02T16:36:20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d v="2016-05-03T14:25:10"/>
    <d v="2016-07-02T14:25:10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d v="2016-08-15T14:49:05"/>
    <d v="2016-09-15T14:49:0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d v="2016-01-19T13:48:09"/>
    <d v="2016-02-21T13:48:0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d v="2015-04-21T22:47:58"/>
    <d v="2015-05-21T22:47:58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d v="2014-12-30T15:44:00"/>
    <d v="2015-01-31T03:25:0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d v="2014-09-15T03:14:15"/>
    <d v="2014-10-16T00:00:00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d v="2014-11-15T13:12:57"/>
    <d v="2014-12-15T13:12:57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d v="2015-03-05T15:43:57"/>
    <d v="2015-04-04T14:43:57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d v="2014-10-01T22:45:42"/>
    <d v="2014-10-31T22:45:42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d v="2014-11-13T06:00:03"/>
    <d v="2015-01-12T06:00:03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d v="2015-01-06T16:11:18"/>
    <d v="2015-02-05T16:11:1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d v="2014-11-30T17:46:05"/>
    <d v="2015-01-29T17:46:0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d v="2015-07-04T00:44:42"/>
    <d v="2015-08-10T06:59:0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d v="2014-10-28T21:24:00"/>
    <d v="2014-11-27T22:24:0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d v="2015-01-07T13:13:42"/>
    <d v="2015-02-11T13:13:42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d v="2016-09-15T06:55:41"/>
    <d v="2016-10-14T16:00:00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d v="2016-05-25T10:32:46"/>
    <d v="2016-07-24T10:32:46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d v="2016-11-15T13:39:49"/>
    <d v="2016-12-15T13:39:49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d v="2015-12-06T07:50:33"/>
    <d v="2016-02-04T07:50:33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d v="2014-10-22T20:13:28"/>
    <d v="2014-11-11T21:13:28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d v="2016-09-10T14:32:50"/>
    <d v="2016-10-10T14:32:50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d v="2015-11-13T15:51:08"/>
    <d v="2015-12-15T12:10:00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d v="2015-06-04T11:20:30"/>
    <d v="2015-06-27T21:59:00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d v="2015-01-14T01:43:02"/>
    <d v="2015-02-14T01:43:0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d v="2015-10-05T16:16:44"/>
    <d v="2015-11-14T17:16:4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d v="2015-08-31T19:17:38"/>
    <d v="2015-10-02T18:00:00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d v="2014-08-26T15:19:09"/>
    <d v="2014-09-30T15:19:09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d v="2014-08-29T01:38:33"/>
    <d v="2014-09-28T01:38:3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d v="2017-01-07T16:20:30"/>
    <d v="2017-02-11T16:20:30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d v="2015-01-25T21:47:19"/>
    <d v="2015-03-01T21:47:19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d v="2014-08-09T21:50:26"/>
    <d v="2014-08-21T21:50:26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d v="2014-08-25T10:24:30"/>
    <d v="2014-10-24T04:00:00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d v="2016-06-03T07:38:56"/>
    <d v="2016-07-03T07:38:56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d v="2014-07-09T21:20:12"/>
    <d v="2014-08-08T21:20:12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d v="2015-01-29T07:32:16"/>
    <d v="2015-02-28T07:32: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d v="2015-06-17T21:45:37"/>
    <d v="2015-07-01T21:45:37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d v="2016-06-27T21:01:43"/>
    <d v="2016-07-25T19:00:00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d v="2016-12-01T15:53:27"/>
    <d v="2017-01-30T06:59:00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d v="2015-03-04T05:37:30"/>
    <d v="2015-04-03T04:37:3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d v="2014-06-30T18:03:16"/>
    <d v="2014-07-30T18:03:1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d v="2015-03-02T02:01:30"/>
    <d v="2015-04-01T01:01:30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d v="2012-01-18T07:39:27"/>
    <d v="2012-03-03T07:39:27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d v="2013-12-26T19:07:42"/>
    <d v="2014-01-31T19:01: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d v="2012-09-24T16:26:16"/>
    <d v="2012-10-24T16:26:1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d v="2013-12-18T21:59:27"/>
    <d v="2014-01-08T02:08:00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d v="2013-06-18T20:01:43"/>
    <d v="2013-07-11T20:01:43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d v="2014-01-18T22:10:17"/>
    <d v="2014-02-17T22:10:17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d v="2011-01-12T07:49:21"/>
    <d v="2011-03-03T07:49:2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d v="2014-04-07T21:35:30"/>
    <d v="2014-05-09T22:00:00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d v="2010-12-04T02:06:11"/>
    <d v="2011-01-21T22:00:00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d v="2014-01-25T16:25:07"/>
    <d v="2014-02-24T16:25:0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d v="2012-04-27T23:54:23"/>
    <d v="2012-05-12T23:54:2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d v="2011-02-02T12:57:07"/>
    <d v="2011-03-04T12:57:07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d v="2013-01-29T01:03:23"/>
    <d v="2013-03-02T07:59:00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d v="2014-12-15T23:08:15"/>
    <d v="2015-01-24T23:08:15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d v="2016-03-01T16:51:11"/>
    <d v="2016-03-31T15:51:11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d v="2013-01-31T19:25:29"/>
    <d v="2013-02-17T19:25:29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d v="2012-01-18T01:08:55"/>
    <d v="2012-03-18T00:08:55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d v="2011-09-02T18:52:37"/>
    <d v="2011-10-01T03:00:00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d v="2016-09-01T17:19:42"/>
    <d v="2016-10-01T17:19:4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d v="2013-04-18T02:18:30"/>
    <d v="2013-05-07T04:59:00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d v="2014-04-16T20:17:25"/>
    <d v="2014-05-20T04:59:00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d v="2015-01-27T15:09:41"/>
    <d v="2015-03-02T05:59:00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d v="2011-01-21T23:52:34"/>
    <d v="2011-02-20T23:52:3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d v="2011-05-03T23:21:54"/>
    <d v="2011-06-11T03:00:00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d v="2016-06-02T07:59:58"/>
    <d v="2016-06-17T04:55: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d v="2012-11-15T15:36:17"/>
    <d v="2012-12-15T15:36:17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d v="2015-03-31T05:40:32"/>
    <d v="2015-04-21T05:40:32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d v="2011-05-28T18:54:48"/>
    <d v="2011-07-31T06:59:00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d v="2012-09-17T20:17:39"/>
    <d v="2012-10-17T20:17:39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d v="2014-06-10T23:01:40"/>
    <d v="2014-07-10T23:01:40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d v="2014-07-07T21:45:38"/>
    <d v="2014-07-28T01:00:0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d v="2015-03-18T18:30:52"/>
    <d v="2015-04-25T00:00:00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d v="2012-09-25T01:26:57"/>
    <d v="2012-11-14T02:26:57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d v="2013-04-24T00:30:37"/>
    <d v="2013-05-24T00:30:37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d v="2013-11-22T12:55:40"/>
    <d v="2014-01-06T12:55:40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d v="2014-06-27T20:31:12"/>
    <d v="2014-07-18T20:31:12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d v="2014-08-13T18:26:53"/>
    <d v="2014-09-12T18:26:53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d v="2011-10-17T04:48:41"/>
    <d v="2011-12-16T05:48: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d v="2011-08-23T18:28:49"/>
    <d v="2011-09-22T18:28:49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d v="2014-01-16T17:01:24"/>
    <d v="2014-02-06T17:01:24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d v="2014-12-27T07:12:21"/>
    <d v="2015-01-26T07:12:21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d v="2017-01-20T11:49:34"/>
    <d v="2017-03-08T07:30:00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d v="2014-05-13T19:08:05"/>
    <d v="2014-06-12T19:08:0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d v="2014-04-04T17:11:40"/>
    <d v="2014-05-04T17:11:40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d v="2016-10-02T08:49:07"/>
    <d v="2016-11-06T09:49:07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d v="2017-01-07T05:54:57"/>
    <d v="2017-03-01T04:00:00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d v="2016-10-06T22:11:52"/>
    <d v="2016-11-05T22:11:52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d v="2015-11-20T18:42:05"/>
    <d v="2015-12-15T07:59:00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d v="2016-12-05T00:04:09"/>
    <d v="2017-01-04T00:04:09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d v="2016-01-02T08:32:15"/>
    <d v="2016-01-31T04:17:00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d v="2014-10-11T18:48:21"/>
    <d v="2014-11-20T19:48: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d v="2015-05-31T03:06:42"/>
    <d v="2015-06-30T03:06:42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d v="2015-06-09T14:46:50"/>
    <d v="2015-07-08T16:45:00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d v="2016-06-08T23:15:33"/>
    <d v="2016-06-28T23:15:3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d v="2016-06-07T21:35:08"/>
    <d v="2016-08-06T21:35:08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d v="2014-05-17T06:50:05"/>
    <d v="2014-06-16T06:50:05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d v="2015-01-31T00:42:05"/>
    <d v="2015-03-01T00:42:05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d v="2014-05-14T00:12:35"/>
    <d v="2014-06-13T00:12:35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d v="2016-02-13T15:35:29"/>
    <d v="2016-03-14T14:35:29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d v="2016-03-01T13:36:20"/>
    <d v="2016-03-30T12:36:20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d v="2015-02-08T03:39:49"/>
    <d v="2015-03-10T02:39: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d v="2012-06-07T22:46:52"/>
    <d v="2012-07-10T23:48:00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d v="2012-03-09T22:45:08"/>
    <d v="2012-04-08T21:45:0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d v="2012-10-23T04:45:35"/>
    <d v="2012-11-27T12:00:00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d v="2012-07-09T02:15:10"/>
    <d v="2012-08-10T22:00:00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d v="2014-10-13T21:45:38"/>
    <d v="2014-11-12T22:45:38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d v="2015-11-15T19:12:12"/>
    <d v="2015-12-03T21:30:00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d v="2010-05-01T05:45:32"/>
    <d v="2010-06-01T04:59:00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d v="2013-01-25T19:02:26"/>
    <d v="2013-03-11T18:02:26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d v="2012-11-15T18:52:08"/>
    <d v="2012-12-15T18:52:08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d v="2010-06-06T19:09:14"/>
    <d v="2010-07-22T06:00:00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d v="2011-05-08T15:18:01"/>
    <d v="2011-06-07T15:18:01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d v="2011-03-30T22:36:25"/>
    <d v="2011-04-16T03:59:00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d v="2012-01-12T21:43:03"/>
    <d v="2012-02-12T21:43:03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d v="2015-09-20T17:55:22"/>
    <d v="2015-10-20T17:55:2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d v="2012-03-13T17:02:45"/>
    <d v="2012-04-12T17:02:45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d v="2014-02-10T14:00:06"/>
    <d v="2014-03-04T21:00:00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d v="2015-12-28T04:37:53"/>
    <d v="2016-02-01T18:00:00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d v="2015-02-23T22:36:06"/>
    <d v="2015-03-25T21:36:06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d v="2012-09-08T20:55:31"/>
    <d v="2012-10-06T09:59:00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d v="2015-04-22T13:02:09"/>
    <d v="2015-05-22T13:00:00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d v="2015-02-02T18:57:27"/>
    <d v="2015-03-04T18:57:27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d v="2016-11-28T18:29:51"/>
    <d v="2017-01-27T18:29:5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d v="2015-11-18T16:27:01"/>
    <d v="2016-01-02T16:27:0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d v="2014-08-08T22:13:14"/>
    <d v="2014-09-07T22:13:14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d v="2016-05-24T16:06:23"/>
    <d v="2016-06-23T16:06:23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d v="2014-05-08T14:05:25"/>
    <d v="2014-05-23T14:05: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d v="2016-11-29T22:01:40"/>
    <d v="2016-12-29T22:01:40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d v="2014-09-23T10:17:59"/>
    <d v="2014-10-23T10:17:59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d v="2015-09-17T23:06:57"/>
    <d v="2015-10-31T22:45:00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d v="2014-07-10T00:48:54"/>
    <d v="2014-08-09T00:48:54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d v="2015-05-05T05:26:00"/>
    <d v="2015-06-04T05:26:00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d v="2014-09-08T12:16:18"/>
    <d v="2014-10-08T12:16:18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d v="2014-10-17T04:11:13"/>
    <d v="2014-11-01T03:59:0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d v="2014-08-13T01:10:22"/>
    <d v="2014-09-02T01:10:2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d v="2016-10-13T17:12:55"/>
    <d v="2016-11-07T18:12:55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d v="2017-01-11T06:28:53"/>
    <d v="2017-02-10T06:28:5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d v="2014-07-08T18:57:31"/>
    <d v="2014-08-12T18:57:31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d v="2015-04-19T21:00:49"/>
    <d v="2015-05-19T21:00:49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d v="2015-09-23T21:01:01"/>
    <d v="2015-10-21T23:00:00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d v="2012-06-14T05:19:03"/>
    <d v="2012-07-14T05:19:03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d v="2013-11-12T06:08:27"/>
    <d v="2013-12-12T06:08:27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d v="2011-08-17T20:22:12"/>
    <d v="2011-09-27T04:59:00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d v="2013-12-18T18:15:55"/>
    <d v="2014-01-15T19:33:00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d v="2013-09-18T21:38:08"/>
    <d v="2013-10-11T00:00:00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d v="2010-10-05T22:54:16"/>
    <d v="2010-11-02T00:26:00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d v="2012-02-21T20:40:39"/>
    <d v="2012-03-08T04:59:00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d v="2013-04-07T15:33:14"/>
    <d v="2013-05-07T15:33:1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d v="2011-05-24T00:31:06"/>
    <d v="2011-07-05T00:31:06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d v="2013-05-08T13:24:42"/>
    <d v="2013-07-07T13:24:42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d v="2012-05-08T21:25:09"/>
    <d v="2012-05-22T03:30:00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d v="2012-01-03T19:26:13"/>
    <d v="2012-01-24T19:26:13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d v="2014-08-28T03:08:27"/>
    <d v="2014-09-27T03:08:27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d v="2011-11-18T20:48:41"/>
    <d v="2011-12-25T05:00:0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d v="2014-05-14T22:22:51"/>
    <d v="2014-06-21T04:59:00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d v="2011-11-05T21:21:10"/>
    <d v="2011-12-06T05:59:0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d v="2012-05-30T02:51:21"/>
    <d v="2012-06-15T03:59:00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d v="2013-06-01T06:13:51"/>
    <d v="2013-07-02T05:00:00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d v="2013-02-08T23:38:28"/>
    <d v="2013-03-10T22:38:28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d v="2011-05-07T12:10:33"/>
    <d v="2011-06-15T03:59:00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d v="2014-04-15T06:58:51"/>
    <d v="2014-05-15T06:58:5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d v="2011-04-05T19:52:20"/>
    <d v="2011-07-04T19:52:20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d v="2016-06-27T06:28:36"/>
    <d v="2016-08-11T06:28:36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d v="2014-04-01T14:01:30"/>
    <d v="2014-05-01T14:01:30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d v="2015-06-02T06:02:38"/>
    <d v="2015-07-12T06:02:38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d v="2014-02-19T03:36:01"/>
    <d v="2014-04-20T02:36:01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d v="2009-10-16T22:02:00"/>
    <d v="2009-11-23T05:59:00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d v="2016-04-13T14:30:09"/>
    <d v="2016-06-06T17:02:00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d v="2014-06-10T10:09:11"/>
    <d v="2014-07-10T10:09:11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d v="2011-03-22T04:21:13"/>
    <d v="2011-04-22T04:21:13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d v="2016-10-08T10:05:37"/>
    <d v="2016-11-07T11:05:3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d v="2013-09-09T14:33:35"/>
    <d v="2013-10-16T14:33:3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d v="2012-02-02T04:47:45"/>
    <d v="2012-03-02T03:00:00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d v="2016-01-25T13:56:16"/>
    <d v="2016-03-12T05:00:00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d v="2012-04-21T06:31:21"/>
    <d v="2012-05-23T19:00:00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d v="2015-03-04T22:10:05"/>
    <d v="2015-04-18T21:10:05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d v="2012-09-27T02:21:53"/>
    <d v="2012-10-27T02:21:53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d v="2013-02-21T23:42:41"/>
    <d v="2013-03-23T22:42:4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d v="2014-08-20T20:17:40"/>
    <d v="2014-10-01T00:00:00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d v="2014-11-21T08:42:21"/>
    <d v="2014-12-21T08:42:2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d v="2012-08-27T04:40:17"/>
    <d v="2012-10-06T03:59:00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d v="2014-04-13T18:43:56"/>
    <d v="2014-05-13T18:43:56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d v="2014-08-12T10:18:54"/>
    <d v="2014-09-16T10:18:54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d v="2016-03-23T06:32:52"/>
    <d v="2016-04-22T06:32:52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d v="2011-12-21T02:08:30"/>
    <d v="2012-01-12T01:00:00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d v="2014-07-15T12:58:18"/>
    <d v="2014-08-14T12:58:18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d v="2014-04-01T15:55:29"/>
    <d v="2014-05-01T15:55:29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d v="2016-11-02T14:05:15"/>
    <d v="2016-12-03T15:05:15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d v="2016-07-06T19:01:08"/>
    <d v="2016-08-05T19:01:0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d v="2013-02-19T04:38:21"/>
    <d v="2013-04-20T03:38:2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d v="2013-10-14T12:01:01"/>
    <d v="2013-11-15T04:00:00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d v="2012-10-19T00:17:24"/>
    <d v="2012-11-18T01:17:2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d v="2016-06-28T17:21:04"/>
    <d v="2016-08-06T07:00:00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d v="2013-06-20T08:01:09"/>
    <d v="2013-08-19T08:01:09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d v="2013-02-08T18:07:31"/>
    <d v="2013-03-10T18:07:31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d v="2013-06-13T21:35:25"/>
    <d v="2013-07-13T21:35:25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d v="2015-11-03T05:12:20"/>
    <d v="2015-12-19T07:59:00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d v="2012-05-10T05:24:52"/>
    <d v="2012-06-12T07:00:00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d v="2015-10-13T11:02:26"/>
    <d v="2015-11-19T04:59:00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d v="2016-02-23T13:01:02"/>
    <d v="2016-04-03T12:01: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d v="2014-06-09T17:24:25"/>
    <d v="2014-07-09T17:24:2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d v="2016-11-04T14:04:47"/>
    <d v="2016-12-04T15:04:47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d v="2016-08-11T00:16:58"/>
    <d v="2016-09-02T07:00:00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d v="2014-10-01T18:58:01"/>
    <d v="2014-11-30T19:58:01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d v="2016-07-04T16:46:11"/>
    <d v="2016-08-02T23:00:00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d v="2016-02-13T10:24:43"/>
    <d v="2016-03-14T09:24:43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d v="2015-01-30T15:21:16"/>
    <d v="2015-03-01T15:21:1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d v="2015-07-21T18:19:02"/>
    <d v="2015-08-20T18:19:02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d v="2016-11-11T16:20:08"/>
    <d v="2016-12-11T16:20:08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d v="2016-01-29T04:42:12"/>
    <d v="2016-02-13T04:42:1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d v="2015-06-12T21:26:26"/>
    <d v="2015-07-03T21:26:26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d v="2015-01-19T03:26:31"/>
    <d v="2015-02-18T03:26:3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d v="2015-11-21T14:07:17"/>
    <d v="2015-12-21T14:07:17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d v="2016-10-08T00:09:02"/>
    <d v="2016-12-07T01:09:02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d v="2015-06-26T21:38:56"/>
    <d v="2015-07-16T21:38:5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d v="2014-06-10T19:40:11"/>
    <d v="2014-07-10T19:40:11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d v="2014-07-27T22:20:12"/>
    <d v="2014-08-26T22:20:12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d v="2014-06-17T02:50:38"/>
    <d v="2014-08-01T02:50:3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d v="2014-10-14T11:35:08"/>
    <d v="2014-11-13T12:35:08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d v="2015-12-07T22:50:13"/>
    <d v="2016-01-06T22:50:13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d v="2015-05-12T05:01:56"/>
    <d v="2015-06-12T20:00:00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d v="2016-12-24T17:05:43"/>
    <d v="2017-01-23T17:05:4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d v="2010-06-18T03:00:52"/>
    <d v="2010-07-02T23:00:00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d v="2014-06-10T14:31:03"/>
    <d v="2014-07-10T14:31:03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d v="2013-09-18T19:30:18"/>
    <d v="2013-10-16T03:59:00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d v="2014-10-29T12:00:45"/>
    <d v="2014-12-03T13:00:45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d v="2010-06-18T20:06:26"/>
    <d v="2010-08-24T04:00:00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d v="2011-08-06T14:30:22"/>
    <d v="2011-09-19T14:30:22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d v="2016-10-18T07:45:43"/>
    <d v="2016-11-23T08:45:4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d v="2016-07-19T23:54:51"/>
    <d v="2016-08-18T23:54:51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d v="2015-12-09T08:36:13"/>
    <d v="2016-01-11T23:00:00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d v="2015-01-06T19:44:01"/>
    <d v="2015-02-05T19:44:01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d v="2016-05-09T23:03:34"/>
    <d v="2016-07-08T23:03:3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d v="2013-02-19T05:08:59"/>
    <d v="2013-03-25T04:08:5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d v="2011-08-10T21:02:43"/>
    <d v="2011-09-09T21:02:43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d v="2013-02-07T21:08:19"/>
    <d v="2013-03-09T21:08:1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d v="2012-02-22T01:22:35"/>
    <d v="2012-03-24T04:00:00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d v="2015-07-14T08:46:49"/>
    <d v="2015-08-13T08:46:49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d v="2016-08-23T17:00:21"/>
    <d v="2016-09-22T17:00:2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d v="2014-04-08T02:20:24"/>
    <d v="2014-05-14T23:04:00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d v="2014-08-10T01:41:37"/>
    <d v="2014-09-24T01:41:37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d v="2016-05-12T13:39:32"/>
    <d v="2016-06-11T13:39:32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d v="2015-05-12T10:05:53"/>
    <d v="2015-06-11T10:05:53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d v="2012-07-09T23:12:24"/>
    <d v="2012-08-13T03:00:00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d v="2015-05-12T04:25:46"/>
    <d v="2015-06-11T04:25:46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d v="2014-03-06T17:39:45"/>
    <d v="2014-04-21T03:59:00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d v="2015-02-13T19:31:59"/>
    <d v="2015-03-30T18:31:59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d v="2010-02-06T22:03:26"/>
    <d v="2010-03-15T21:55:00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d v="2014-07-28T00:31:21"/>
    <d v="2014-08-27T00:31:21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d v="2012-10-30T23:54:56"/>
    <d v="2012-11-29T23:54:56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d v="2014-12-02T07:54:13"/>
    <d v="2015-01-09T01:00:00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d v="2016-11-15T13:34:34"/>
    <d v="2016-12-15T05:00:00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d v="2014-03-27T01:58:38"/>
    <d v="2014-04-26T01:58:38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d v="2015-03-13T03:07:13"/>
    <d v="2015-05-07T06:58:00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d v="2015-11-03T15:00:07"/>
    <d v="2015-12-19T01:00:00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d v="2014-04-09T20:45:19"/>
    <d v="2014-05-09T20:45:19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d v="2013-10-31T05:02:33"/>
    <d v="2013-12-30T06:02:33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d v="2013-05-30T06:30:21"/>
    <d v="2013-07-01T18:00:00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d v="2016-11-01T10:32:05"/>
    <d v="2016-12-01T04:59:00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d v="2013-10-31T22:15:03"/>
    <d v="2013-11-15T23:15:03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d v="2016-10-11T12:37:07"/>
    <d v="2016-11-10T13:37:07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d v="2015-11-23T16:59:34"/>
    <d v="2016-01-22T16:59:3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d v="2016-10-18T04:14:37"/>
    <d v="2016-12-11T04:59:00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d v="2015-05-14T16:25:14"/>
    <d v="2015-06-13T16:25:1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d v="2012-06-09T02:07:27"/>
    <d v="2012-07-09T02:07:2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d v="2013-04-23T04:07:24"/>
    <d v="2013-05-23T04:07: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d v="2015-03-18T21:41:10"/>
    <d v="2015-04-17T00:00:00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d v="2013-04-23T15:38:11"/>
    <d v="2013-05-23T15:38:11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d v="2013-10-28T12:39:23"/>
    <d v="2013-12-02T22:59:00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d v="2015-04-21T01:42:58"/>
    <d v="2015-05-31T01:42:5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d v="2013-11-26T00:32:17"/>
    <d v="2013-12-26T00:32:17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d v="2016-01-06T02:00:53"/>
    <d v="2016-02-20T02:00:53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d v="2015-10-26T14:49:11"/>
    <d v="2015-11-25T15:49:11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d v="2014-04-02T12:30:10"/>
    <d v="2014-05-02T12:30:10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d v="2014-11-03T16:10:43"/>
    <d v="2014-12-03T04:00:00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d v="2013-03-18T18:15:42"/>
    <d v="2013-04-17T18:15:4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d v="2016-01-27T11:52:12"/>
    <d v="2016-02-26T11:52:12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d v="2015-01-22T08:53:50"/>
    <d v="2015-03-02T20:00:00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d v="2015-12-23T14:27:34"/>
    <d v="2016-01-31T21:59:00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d v="2014-05-24T15:25:50"/>
    <d v="2014-07-23T15:25:50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d v="2016-12-01T18:20:54"/>
    <d v="2016-12-31T18:20: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d v="2016-02-23T09:11:38"/>
    <d v="2016-03-24T08:11:38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d v="2016-04-12T17:35:01"/>
    <d v="2016-05-15T17:35:0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d v="2013-04-25T08:45:23"/>
    <d v="2013-05-31T12:00:00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d v="2013-11-25T08:00:29"/>
    <d v="2013-12-25T08:00:29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d v="2014-07-24T18:31:23"/>
    <d v="2014-08-23T18:31:23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d v="2015-04-21T20:29:36"/>
    <d v="2015-05-24T20:29:3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d v="2016-09-20T20:11:55"/>
    <d v="2016-10-20T20:11:55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d v="2015-12-02T23:19:51"/>
    <d v="2016-01-02T23:19:51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d v="2016-05-29T15:45:23"/>
    <d v="2016-06-28T15:45:23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d v="2016-08-18T06:41:24"/>
    <d v="2016-10-02T06:41:24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d v="2016-04-07T13:57:12"/>
    <d v="2016-05-07T13:57:1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d v="2015-03-24T16:01:58"/>
    <d v="2015-05-08T16:01:58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d v="2016-04-06T19:49:42"/>
    <d v="2016-05-06T19:49:42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d v="2013-06-25T16:21:28"/>
    <d v="2013-07-25T16:21:28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d v="2014-06-13T21:08:09"/>
    <d v="2014-07-23T21:08:09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d v="2015-04-09T01:01:16"/>
    <d v="2015-06-05T21:00:00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d v="2016-11-18T18:30:57"/>
    <d v="2016-12-18T18:30:5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d v="2015-05-26T17:03:13"/>
    <d v="2015-06-25T19:00:00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d v="2015-10-12T22:58:20"/>
    <d v="2015-11-11T23:58:20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d v="2012-04-05T03:45:55"/>
    <d v="2012-05-16T04:59:00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d v="2011-09-25T02:53:16"/>
    <d v="2011-11-24T03:53:16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d v="2012-05-05T17:19:55"/>
    <d v="2012-06-04T17:19:55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d v="2014-04-02T19:59:42"/>
    <d v="2014-05-04T06:59:00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d v="2012-06-15T20:03:07"/>
    <d v="2012-07-15T20:03:07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d v="2011-11-13T16:05:32"/>
    <d v="2011-12-14T04:59:00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d v="2011-08-09T04:54:18"/>
    <d v="2011-09-08T04:54:18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d v="2010-08-05T17:09:12"/>
    <d v="2010-09-11T03:59:00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d v="2013-06-28T01:49:54"/>
    <d v="2013-08-02T01:49:5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d v="2013-01-25T09:09:15"/>
    <d v="2013-02-24T09:09:1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d v="2011-01-12T07:44:38"/>
    <d v="2011-03-01T20:00:00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d v="2011-08-08T16:58:52"/>
    <d v="2011-10-07T16:58:52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d v="2012-10-23T20:30:32"/>
    <d v="2012-12-22T21:30:32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d v="2012-01-31T00:28:50"/>
    <d v="2012-03-05T03:00:00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d v="2011-08-03T17:36:13"/>
    <d v="2011-10-02T17:36:13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d v="2012-10-10T18:12:15"/>
    <d v="2012-10-26T03:59:00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d v="2011-10-02T14:02:15"/>
    <d v="2011-12-01T15:02:1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d v="2012-02-07T02:43:55"/>
    <d v="2012-03-08T02:43:5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d v="2015-06-18T17:54:44"/>
    <d v="2015-07-02T03:40:00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d v="2012-06-14T20:02:21"/>
    <d v="2012-06-30T03:59:0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d v="2011-12-15T03:35:14"/>
    <d v="2012-02-13T03:35:14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d v="2011-04-05T20:50:48"/>
    <d v="2011-05-05T20:50:48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d v="2012-10-10T18:07:07"/>
    <d v="2012-11-09T19:07:07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d v="2013-04-30T01:47:14"/>
    <d v="2013-05-31T00:00:00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d v="2014-11-08T18:55:53"/>
    <d v="2014-11-21T04:00:00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d v="2012-12-27T05:09:34"/>
    <d v="2013-01-26T05:09:3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d v="2014-10-22T17:03:13"/>
    <d v="2014-11-12T18:03:1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d v="2012-08-14T04:13:00"/>
    <d v="2012-09-10T03:55:0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d v="2015-06-05T17:00:17"/>
    <d v="2015-07-05T17:00:1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d v="2014-04-30T16:06:09"/>
    <d v="2014-05-28T04:59:00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d v="2011-06-09T04:43:45"/>
    <d v="2011-08-15T01:00:00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d v="2013-04-01T22:16:33"/>
    <d v="2013-04-15T22:16:3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d v="2014-08-19T20:46:16"/>
    <d v="2014-09-23T20:46:16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d v="2010-10-07T19:34:30"/>
    <d v="2010-12-09T04:59:00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d v="2011-01-21T01:56:41"/>
    <d v="2011-02-20T01:56:4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d v="2012-08-15T18:40:03"/>
    <d v="2012-10-02T18:40:03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d v="2015-10-13T01:25:49"/>
    <d v="2015-10-27T04:59:00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d v="2011-06-24T20:08:56"/>
    <d v="2011-07-24T20:08:56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d v="2012-07-17T03:07:25"/>
    <d v="2012-08-16T03:07:2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d v="2013-11-13T23:08:56"/>
    <d v="2014-01-01T23:08:5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d v="2016-12-12T17:49:08"/>
    <d v="2017-01-11T17:49:0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d v="2016-12-08T07:12:49"/>
    <d v="2017-01-07T07:12:49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d v="2010-01-20T10:11:47"/>
    <d v="2010-03-15T06:59:0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d v="2010-10-13T00:40:35"/>
    <d v="2010-11-30T05:00:00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d v="2015-07-06T00:33:53"/>
    <d v="2015-08-05T00:33:53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d v="2014-11-08T23:21:27"/>
    <d v="2014-12-08T23:21:27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d v="2015-02-10T12:07:43"/>
    <d v="2015-03-12T11:07:43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d v="2014-07-23T18:32:49"/>
    <d v="2014-09-21T18:32:4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d v="2016-02-09T00:35:00"/>
    <d v="2016-03-10T00:35:0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d v="2014-07-12T02:04:23"/>
    <d v="2014-08-16T02:04:23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d v="2015-06-12T04:58:11"/>
    <d v="2015-07-12T04:58:11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d v="2014-01-04T11:41:32"/>
    <d v="2014-02-03T11:41:32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d v="2011-03-17T02:19:59"/>
    <d v="2011-04-24T06:59:00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d v="2013-03-28T21:16:31"/>
    <d v="2013-04-27T21:16:31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d v="2012-09-04T23:07:13"/>
    <d v="2012-10-04T23:07:1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d v="2013-09-19T12:13:06"/>
    <d v="2013-10-19T12:13:06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d v="2014-11-05T18:30:29"/>
    <d v="2014-12-05T18:30:2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d v="2013-10-10T00:18:59"/>
    <d v="2013-11-09T01:18:59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d v="2016-10-04T18:00:08"/>
    <d v="2016-11-03T18:00:08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d v="2012-12-12T20:00:24"/>
    <d v="2013-01-11T20:00:24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d v="2014-10-15T05:39:19"/>
    <d v="2014-11-14T06:39:19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d v="2015-12-02T16:50:10"/>
    <d v="2015-12-30T16:50:1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d v="2010-06-03T21:16:52"/>
    <d v="2010-07-21T19:00:00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d v="2013-08-13T13:07:20"/>
    <d v="2013-09-14T13:07:20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d v="2013-10-28T05:41:54"/>
    <d v="2013-11-27T06:41:5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d v="2016-01-28T16:18:30"/>
    <d v="2016-02-11T16:18:30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d v="2014-10-15T07:05:48"/>
    <d v="2014-11-16T08:05:4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d v="2015-03-03T17:36:22"/>
    <d v="2015-04-02T16:36:2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d v="2010-06-26T00:35:56"/>
    <d v="2010-07-31T00:00: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d v="2016-06-13T06:49:59"/>
    <d v="2016-07-13T06:49:59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d v="2016-05-30T20:20:14"/>
    <d v="2016-06-29T20:20:14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d v="2014-02-13T19:58:29"/>
    <d v="2014-03-15T18:58:2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d v="2014-12-01T21:51:58"/>
    <d v="2015-01-10T07:59:00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d v="2014-01-08T15:10:27"/>
    <d v="2014-01-28T15:10:27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d v="2016-03-01T17:56:25"/>
    <d v="2016-03-31T16:56:25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d v="2013-08-02T20:30:06"/>
    <d v="2013-09-16T20:30:06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d v="2016-11-20T23:33:03"/>
    <d v="2016-12-23T07:59:00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d v="2012-12-21T20:29:34"/>
    <d v="2013-02-04T20:29:3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d v="2011-06-16T17:32:54"/>
    <d v="2011-07-16T17:32:54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d v="2012-04-19T17:05:05"/>
    <d v="2012-05-19T17:05:0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d v="2015-08-24T20:27:39"/>
    <d v="2015-09-23T20:27:39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d v="2014-06-23T18:23:11"/>
    <d v="2014-07-24T18:23:1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d v="2015-04-17T21:35:20"/>
    <d v="2015-06-08T03:50:00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d v="2016-05-25T17:13:34"/>
    <d v="2016-06-25T03:59:00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d v="2016-03-09T16:00:35"/>
    <d v="2016-04-08T15:00:3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d v="2014-10-21T20:06:58"/>
    <d v="2014-12-05T21:06:58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d v="2012-09-01T01:35:37"/>
    <d v="2012-09-15T01:35:37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d v="2017-01-10T14:24:21"/>
    <d v="2017-02-10T05:00:00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d v="2017-02-27T16:49:11"/>
    <d v="2017-03-02T16:49:11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d v="2015-07-13T18:00:22"/>
    <d v="2015-08-22T18:00:2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d v="2015-05-17T22:58:15"/>
    <d v="2015-06-22T05:00:0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d v="2015-03-19T13:55:20"/>
    <d v="2015-04-18T13:55:2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d v="2013-08-09T16:37:23"/>
    <d v="2013-09-10T03:59:00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d v="2016-04-05T13:01:47"/>
    <d v="2016-05-05T13:01:47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d v="2016-07-14T00:13:06"/>
    <d v="2016-07-21T00:13:06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d v="2015-04-02T15:11:49"/>
    <d v="2015-05-02T15:11:4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d v="2016-05-12T06:01:07"/>
    <d v="2016-06-06T06:01:0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d v="2016-12-19T15:16:37"/>
    <d v="2017-01-18T15:16:3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d v="2015-03-12T04:06:32"/>
    <d v="2015-04-11T04:06:32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d v="2015-10-02T16:04:28"/>
    <d v="2015-11-13T17:04:2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d v="2017-02-07T00:07:33"/>
    <d v="2017-02-21T00:07:33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d v="2014-08-28T21:37:05"/>
    <d v="2014-10-02T21:37:05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d v="2017-01-10T08:46:17"/>
    <d v="2017-02-09T05:00:00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d v="2016-01-11T16:34:01"/>
    <d v="2016-01-25T16:00:00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d v="2013-02-14T08:23:59"/>
    <d v="2013-03-26T08:23:5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d v="2016-08-01T14:45:43"/>
    <d v="2016-09-07T02:00:00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d v="2015-03-05T05:01:06"/>
    <d v="2015-04-03T03:59:00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d v="2016-09-20T14:04:01"/>
    <d v="2016-10-25T17:00:00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d v="2016-04-07T18:55:00"/>
    <d v="2016-04-21T22:00:00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d v="2016-02-17T15:00:04"/>
    <d v="2016-03-23T06:59:00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d v="2017-02-02T20:00:27"/>
    <d v="2017-02-14T20:00:27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d v="2016-11-17T20:25:44"/>
    <d v="2016-12-15T23:00:0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d v="2016-10-21T09:44:32"/>
    <d v="2016-11-21T04:59:00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d v="2016-02-25T18:11:30"/>
    <d v="2016-03-26T17:11:30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d v="2015-07-12T18:31:40"/>
    <d v="2015-08-11T18:31:40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d v="2016-11-01T11:41:42"/>
    <d v="2016-12-02T07:00:00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d v="2015-01-29T14:00:59"/>
    <d v="2015-02-28T14:00:5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d v="2015-10-15T12:20:00"/>
    <d v="2015-11-14T13:20:00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d v="2015-09-15T09:59:58"/>
    <d v="2015-10-15T09:59:58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d v="2015-06-08T15:01:08"/>
    <d v="2015-07-06T03:00:00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d v="2013-01-02T20:19:25"/>
    <d v="2013-01-16T20:19:2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d v="2012-10-02T20:22:48"/>
    <d v="2012-11-01T20:22:4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d v="2015-08-25T20:38:02"/>
    <d v="2015-09-24T20:38:0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d v="2013-02-07T07:28:39"/>
    <d v="2013-03-09T07:28:39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d v="2012-05-02T19:43:09"/>
    <d v="2012-06-01T19:43:09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d v="2012-03-29T06:10:24"/>
    <d v="2012-04-16T06:10: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d v="2013-10-17T04:39:33"/>
    <d v="2013-11-16T05:39:33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d v="2012-02-07T21:10:26"/>
    <d v="2012-04-07T04:00:00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d v="2014-04-03T11:30:44"/>
    <d v="2014-04-14T23:00:0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d v="2012-02-17T01:35:10"/>
    <d v="2012-04-14T17:36:00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d v="2014-03-18T18:50:25"/>
    <d v="2014-04-10T06:59:00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d v="2013-10-01T17:56:17"/>
    <d v="2013-11-04T01:00:00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d v="2015-04-15T19:49:39"/>
    <d v="2015-05-15T19:49:39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d v="2014-01-07T19:00:48"/>
    <d v="2014-02-06T19:00:48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d v="2012-02-19T17:12:52"/>
    <d v="2012-03-13T06:59:00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d v="2015-07-09T18:02:25"/>
    <d v="2015-07-23T18:02:25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d v="2015-10-22T18:38:33"/>
    <d v="2015-11-02T08:00:00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d v="2012-08-06T19:29:43"/>
    <d v="2012-08-29T00:00:00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d v="2015-07-20T17:15:12"/>
    <d v="2015-08-19T17:15:1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d v="2013-06-27T01:27:16"/>
    <d v="2013-07-27T01:27:16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d v="2016-03-23T16:00:09"/>
    <d v="2016-04-23T00:00:00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d v="2011-12-29T18:54:07"/>
    <d v="2012-01-28T18:54:0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d v="2015-05-28T15:22:48"/>
    <d v="2015-06-27T15:22:48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d v="2016-10-01T16:01:15"/>
    <d v="2016-10-29T19:00:00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d v="2014-08-22T19:00:15"/>
    <d v="2014-09-21T19:00:1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d v="2016-01-12T19:10:22"/>
    <d v="2016-02-12T04:59:00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d v="2013-10-14T19:22:35"/>
    <d v="2013-11-13T20:22:35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d v="2015-07-17T06:40:36"/>
    <d v="2015-08-16T06:40:3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d v="2013-07-29T15:56:31"/>
    <d v="2013-09-03T04:00:00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d v="2014-03-26T21:08:47"/>
    <d v="2014-04-25T21:08:4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d v="2013-05-29T21:51:41"/>
    <d v="2013-06-25T05:00:00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d v="2014-06-16T19:03:28"/>
    <d v="2014-07-19T03:00:00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d v="2015-11-23T09:05:39"/>
    <d v="2015-12-14T00:00:00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d v="2016-12-06T19:47:27"/>
    <d v="2017-01-05T19:47:27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d v="2015-02-27T00:31:51"/>
    <d v="2015-03-28T23:31:51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d v="2016-01-02T14:48:43"/>
    <d v="2016-02-01T14:48:43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d v="2014-10-03T00:04:43"/>
    <d v="2014-11-12T07:59:00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d v="2017-02-08T14:55:16"/>
    <d v="2017-03-10T14:55:16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d v="2013-10-25T23:00:14"/>
    <d v="2013-12-01T04:02:00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d v="2016-03-23T19:49:04"/>
    <d v="2016-04-22T19:49:04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d v="2017-01-31T19:51:40"/>
    <d v="2017-03-02T19:51:40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d v="2013-10-22T13:48:53"/>
    <d v="2013-11-27T03:02:00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d v="2017-03-06T18:01:30"/>
    <d v="2017-03-13T03:00:0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d v="2016-10-04T19:39:06"/>
    <d v="2016-10-16T20:30:00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d v="2014-01-21T17:00:17"/>
    <d v="2014-02-21T18:00:00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d v="2015-08-05T19:00:10"/>
    <d v="2015-09-04T19:00:10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d v="2015-07-15T15:59:25"/>
    <d v="2015-07-29T15:59:2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d v="2016-11-14T21:01:18"/>
    <d v="2016-12-14T21:01:18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d v="2013-03-03T16:52:45"/>
    <d v="2013-04-02T15:52:45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d v="2016-11-03T00:07:53"/>
    <d v="2016-12-03T01:07:5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d v="2014-07-26T08:17:57"/>
    <d v="2014-08-16T08:17:57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d v="2016-07-22T07:52:18"/>
    <d v="2016-08-06T07:52:1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d v="2015-10-19T15:09:07"/>
    <d v="2015-11-18T16:09: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d v="2017-01-17T15:32:48"/>
    <d v="2017-01-24T15:32:4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d v="2016-04-07T22:50:51"/>
    <d v="2016-05-07T22:50:51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d v="2016-11-08T10:50:46"/>
    <d v="2016-11-22T10:50:46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d v="2016-05-15T22:28:49"/>
    <d v="2016-06-19T23:00:00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d v="2015-05-12T18:01:27"/>
    <d v="2015-06-11T18:01:27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d v="2016-11-28T19:18:56"/>
    <d v="2016-12-08T19:18:56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d v="2014-02-25T00:24:10"/>
    <d v="2014-03-26T23:24:10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d v="2017-01-24T17:23:40"/>
    <d v="2017-02-14T17:23:40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d v="2014-10-14T14:02:38"/>
    <d v="2014-11-18T00:00:00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d v="2015-01-10T19:58:33"/>
    <d v="2015-01-31T19:58:3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d v="2016-05-06T13:58:34"/>
    <d v="2016-05-23T03:00:00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d v="2016-11-15T20:28:27"/>
    <d v="2016-11-22T20:28:2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d v="2016-04-09T20:59:52"/>
    <d v="2016-04-27T02:00:00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d v="2014-11-25T19:54:57"/>
    <d v="2014-12-21T01:00:00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d v="2017-02-10T01:58:35"/>
    <d v="2017-03-12T01:58:35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d v="2017-02-10T16:54:23"/>
    <d v="2017-03-07T05:00:0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d v="2016-12-21T20:51:53"/>
    <d v="2017-01-10T21:59:00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d v="2016-11-10T00:00:04"/>
    <d v="2016-12-10T00:00:04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d v="2015-11-07T16:47:16"/>
    <d v="2015-12-07T16:47:16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d v="2017-02-15T13:10:42"/>
    <d v="2017-03-12T12:10:42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d v="2014-01-24T12:00:57"/>
    <d v="2014-02-23T12:00:57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d v="2014-11-22T14:47:59"/>
    <d v="2014-12-22T14:47:59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d v="2013-12-06T15:38:09"/>
    <d v="2014-01-05T15:38:09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d v="2012-01-28T16:17:03"/>
    <d v="2012-02-27T16:17:0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d v="2015-11-30T17:01:07"/>
    <d v="2016-01-03T22:59:00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d v="2015-01-16T19:21:39"/>
    <d v="2015-02-04T04:00:00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d v="2015-08-18T14:59:51"/>
    <d v="2015-09-17T14:59:51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d v="2011-05-24T06:51:37"/>
    <d v="2011-07-25T06:50:0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d v="2015-11-15T04:11:26"/>
    <d v="2016-01-14T04:11:2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d v="2012-03-10T03:00:04"/>
    <d v="2012-05-09T02:00:04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d v="2011-02-11T19:07:25"/>
    <d v="2011-03-12T04:00:00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d v="2012-05-30T04:27:23"/>
    <d v="2012-06-29T04:27:23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d v="2013-08-08T23:07:34"/>
    <d v="2013-09-06T03:59:00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d v="2014-06-02T16:01:00"/>
    <d v="2014-06-23T16:01:00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d v="2012-06-07T19:51:29"/>
    <d v="2012-06-26T18:00:0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d v="2013-10-24T23:57:40"/>
    <d v="2013-12-06T23:22:00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d v="2009-09-14T06:05:30"/>
    <d v="2009-12-01T17:00:00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d v="2012-03-19T23:26:58"/>
    <d v="2012-04-23T04:00: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d v="2012-03-19T16:44:36"/>
    <d v="2012-04-18T16:44:36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d v="2012-08-30T16:59:59"/>
    <d v="2012-09-25T03:59:00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d v="2012-12-21T17:21:20"/>
    <d v="2013-01-20T17:21:20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d v="2012-12-27T22:54:16"/>
    <d v="2013-01-26T22:54:16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d v="2012-01-19T17:33:46"/>
    <d v="2012-02-23T17:33:4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d v="2012-02-09T01:00:49"/>
    <d v="2012-03-14T03:59:00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d v="2014-02-24T20:10:33"/>
    <d v="2014-03-26T19:10:33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d v="2011-01-22T00:46:49"/>
    <d v="2011-02-06T00:46:49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d v="2012-06-14T17:26:56"/>
    <d v="2012-06-28T17:26:5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d v="2013-05-22T03:31:36"/>
    <d v="2013-06-21T03:31:3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d v="2013-11-27T20:50:34"/>
    <d v="2013-12-31T07:00:00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d v="2011-11-03T02:39:56"/>
    <d v="2011-12-13T03:39:56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d v="2010-11-20T19:34:51"/>
    <d v="2011-01-01T04:59:00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d v="2014-07-14T16:41:12"/>
    <d v="2014-08-08T18:00:00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d v="2012-02-09T04:02:09"/>
    <d v="2012-03-10T04:02:0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d v="2012-04-05T19:15:33"/>
    <d v="2012-05-05T19:15: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d v="2014-07-31T23:06:36"/>
    <d v="2014-08-29T01:00:00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d v="2013-02-02T23:42:17"/>
    <d v="2013-03-09T23:42:17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d v="2013-02-19T19:03:35"/>
    <d v="2013-03-21T18:03:3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d v="2014-04-07T00:06:29"/>
    <d v="2014-05-07T00:06:29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d v="2014-03-18T15:11:18"/>
    <d v="2014-04-18T23:00:00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d v="2012-04-03T23:00:26"/>
    <d v="2012-05-03T23:00:2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d v="2012-05-08T13:14:17"/>
    <d v="2012-06-07T13:14:1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d v="2012-04-05T17:25:43"/>
    <d v="2012-05-05T17:25:43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d v="2009-09-23T17:24:10"/>
    <d v="2009-12-09T18:24:00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d v="2010-01-14T13:00:49"/>
    <d v="2010-02-15T05:00:00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d v="2009-08-25T15:26:54"/>
    <d v="2009-09-26T03:59:00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d v="2013-11-15T01:58:05"/>
    <d v="2013-12-15T01:58:05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d v="2014-02-26T19:36:40"/>
    <d v="2014-04-02T18:36:40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d v="2017-03-05T06:15:01"/>
    <d v="2017-04-04T05:15:0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d v="2017-03-10T21:29:29"/>
    <d v="2017-04-09T20:29:2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d v="2017-03-13T18:07:27"/>
    <d v="2017-03-20T18:07:27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d v="2017-02-24T21:14:45"/>
    <d v="2017-03-26T20:14:4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d v="2017-02-28T00:32:11"/>
    <d v="2017-03-29T23:32: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d v="2017-03-10T00:49:08"/>
    <d v="2017-04-30T17:00:00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d v="2014-07-22T22:00:40"/>
    <d v="2014-08-26T22:00:40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d v="2015-05-15T18:45:37"/>
    <d v="2015-06-14T18:45:3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d v="2014-06-17T14:59:06"/>
    <d v="2014-07-17T14:59:06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d v="2015-11-24T21:35:43"/>
    <d v="2015-12-25T00:00:0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d v="2014-07-19T00:08:10"/>
    <d v="2014-08-18T00:08:10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d v="2015-01-07T15:04:31"/>
    <d v="2015-02-06T15:04:3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d v="2014-05-08T15:36:30"/>
    <d v="2014-05-29T17:50:00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d v="2014-10-06T16:04:58"/>
    <d v="2014-11-05T17:34:00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d v="2014-05-12T13:44:03"/>
    <d v="2014-06-11T13:44:03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d v="2014-01-27T22:11:35"/>
    <d v="2014-03-08T22:11:3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d v="2014-05-27T15:22:23"/>
    <d v="2014-06-26T15:22:2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d v="2014-05-30T21:31:24"/>
    <d v="2014-06-29T21:31:24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d v="2016-11-18T19:11:49"/>
    <d v="2016-12-19T07:59:00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d v="2016-09-30T15:25:38"/>
    <d v="2016-10-30T15:25:38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d v="2015-06-12T19:31:44"/>
    <d v="2015-07-12T19:31:44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d v="2014-09-15T16:51:10"/>
    <d v="2014-10-06T05:00: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d v="2015-11-19T19:48:25"/>
    <d v="2016-01-08T19:47: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d v="2016-05-25T17:27:49"/>
    <d v="2016-06-24T17:27:49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d v="2015-02-25T00:02:36"/>
    <d v="2015-03-31T23:39: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d v="2016-09-02T19:10:31"/>
    <d v="2016-10-17T19:10:31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d v="2016-07-26T14:34:36"/>
    <d v="2016-08-25T14:34:36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d v="2015-12-22T22:22:18"/>
    <d v="2016-02-20T22:22:18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d v="2015-07-13T18:37:08"/>
    <d v="2015-08-11T18:37:08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d v="2016-12-04T20:12:50"/>
    <d v="2017-01-03T20:12:5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d v="2015-03-31T02:25:39"/>
    <d v="2015-04-30T02:25:3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d v="2015-04-07T15:12:32"/>
    <d v="2015-06-06T15:12:32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d v="2015-04-09T16:13:42"/>
    <d v="2015-04-21T16:13:42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d v="2014-11-11T17:21:00"/>
    <d v="2015-01-10T17:21:00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d v="2015-04-02T22:02:16"/>
    <d v="2015-05-02T22:02:16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d v="2015-05-06T18:48:24"/>
    <d v="2015-06-05T18:48:24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d v="2015-09-17T14:52:58"/>
    <d v="2015-10-17T14:52:58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d v="2014-12-05T22:20:36"/>
    <d v="2015-01-31T00:39: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d v="2015-06-04T15:35:24"/>
    <d v="2015-08-03T15:35:24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d v="2016-01-08T16:58:00"/>
    <d v="2016-02-07T16:58:00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d v="2016-04-06T20:36:48"/>
    <d v="2016-04-30T22:00: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d v="2014-11-11T16:31:10"/>
    <d v="2014-12-11T16:31:1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d v="2015-11-14T00:16:40"/>
    <d v="2015-12-29T00:16:4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d v="2015-09-01T22:25:56"/>
    <d v="2015-10-26T22:25:56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d v="2015-12-08T17:40:25"/>
    <d v="2016-01-17T23:00: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d v="2015-09-21T12:45:33"/>
    <d v="2015-10-21T12:45:33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d v="2016-02-25T23:16:56"/>
    <d v="2016-04-25T22:16:5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d v="2015-02-28T17:19:25"/>
    <d v="2015-04-14T16:19: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d v="2016-01-11T19:30:11"/>
    <d v="2016-02-10T19:30:11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d v="2014-11-18T04:32:21"/>
    <d v="2014-12-18T04:32: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d v="2015-05-26T18:39:56"/>
    <d v="2015-06-25T18:39:56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d v="2015-03-25T01:39:31"/>
    <d v="2015-04-24T01:39:31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d v="2015-07-30T15:53:44"/>
    <d v="2015-08-29T15:53:44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d v="2015-01-13T20:14:20"/>
    <d v="2015-02-12T20:14:2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d v="2016-08-10T20:03:57"/>
    <d v="2016-09-09T20:03:57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d v="2015-11-10T22:12:46"/>
    <d v="2015-12-10T22:12:4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d v="2016-10-26T20:53:03"/>
    <d v="2016-11-25T21:53:03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d v="2015-07-28T00:18:50"/>
    <d v="2015-08-26T00:18:5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d v="2015-08-21T00:23:36"/>
    <d v="2015-10-05T00:23:36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d v="2015-09-01T19:02:22"/>
    <d v="2015-10-01T19:02:2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d v="2015-03-11T22:27:28"/>
    <d v="2015-04-10T22:27:28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d v="2015-07-10T04:30:03"/>
    <d v="2015-08-04T04:30:03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d v="2015-01-23T01:21:47"/>
    <d v="2015-02-22T01:21:47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d v="2014-10-15T01:37:23"/>
    <d v="2014-11-14T02:37:23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d v="2015-07-06T16:50:32"/>
    <d v="2015-08-05T16:50:32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d v="2014-11-11T20:07:04"/>
    <d v="2015-01-10T20:07:04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d v="2016-06-07T15:02:20"/>
    <d v="2016-07-22T15:02:20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d v="2014-12-16T20:29:19"/>
    <d v="2015-01-15T19:29:00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d v="2015-06-24T15:40:52"/>
    <d v="2015-07-25T21:59:0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d v="2014-11-25T06:17:44"/>
    <d v="2015-01-04T06:17:44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d v="2015-03-01T19:04:04"/>
    <d v="2015-03-31T18:04:04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d v="2015-09-29T02:53:43"/>
    <d v="2015-10-29T02:53:43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d v="2015-07-09T15:33:37"/>
    <d v="2015-08-08T15:33:37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d v="2015-01-27T08:41:33"/>
    <d v="2015-02-26T08:41:33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d v="2016-12-13T02:54:47"/>
    <d v="2017-01-10T08:57: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d v="2015-09-15T20:22:38"/>
    <d v="2015-10-15T20:22:38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d v="2014-12-03T21:14:16"/>
    <d v="2015-01-02T21:14:16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d v="2015-06-02T21:59:44"/>
    <d v="2015-07-02T21:59:44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d v="2014-11-13T20:28:26"/>
    <d v="2014-12-18T20:28:26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d v="2016-03-15T06:26:04"/>
    <d v="2016-04-14T06:26:04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d v="2016-01-05T19:44:56"/>
    <d v="2016-03-05T19:44:5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d v="2015-04-13T16:18:51"/>
    <d v="2015-05-13T16:18:51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d v="2016-01-30T21:10:58"/>
    <d v="2016-03-30T20:10:5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d v="2015-12-04T00:56:47"/>
    <d v="2016-01-03T00:56:47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d v="2016-08-13T14:02:55"/>
    <d v="2016-09-03T14:02:55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d v="2014-12-10T02:39:50"/>
    <d v="2015-01-19T02:39:50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d v="2015-03-19T13:48:48"/>
    <d v="2015-04-11T06:00:00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d v="2014-10-07T03:22:37"/>
    <d v="2014-11-06T04:22:37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d v="2015-07-19T21:01:15"/>
    <d v="2015-08-18T21:01:15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d v="2015-08-08T09:47:55"/>
    <d v="2015-09-07T09:47:55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d v="2015-07-26T17:34:42"/>
    <d v="2015-08-25T17:34:42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d v="2016-10-12T17:41:13"/>
    <d v="2016-11-26T18:41:13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d v="2014-05-01T02:38:02"/>
    <d v="2014-05-31T23:30:00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d v="2015-07-13T16:41:00"/>
    <d v="2015-08-22T03:59:00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d v="2016-06-15T20:42:26"/>
    <d v="2016-07-15T20:42:2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d v="2015-01-15T17:42:23"/>
    <d v="2015-03-14T15:00:00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d v="2014-07-11T21:13:07"/>
    <d v="2014-08-10T21:13:07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d v="2015-01-23T20:34:04"/>
    <d v="2015-03-24T19:34:04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d v="2014-12-20T17:43:09"/>
    <d v="2015-02-18T17:43:09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d v="2014-09-11T00:41:35"/>
    <d v="2014-11-10T01:41:35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d v="2015-01-22T16:29:56"/>
    <d v="2015-02-21T16:29:56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d v="2015-02-09T17:23:56"/>
    <d v="2015-03-11T16:23:56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d v="2014-12-01T16:54:50"/>
    <d v="2014-12-31T16:54:50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d v="2014-09-27T21:25:08"/>
    <d v="2014-10-27T21:25:08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d v="2016-05-12T21:55:49"/>
    <d v="2016-05-27T22:04:00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d v="2015-06-09T04:04:52"/>
    <d v="2015-08-08T04:04:52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d v="2016-02-12T07:38:53"/>
    <d v="2016-03-23T06:38:5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d v="2015-02-10T18:49:11"/>
    <d v="2015-03-12T17:49:1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d v="2016-12-30T21:06:06"/>
    <d v="2017-02-05T16:44:00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d v="2016-01-13T03:08:24"/>
    <d v="2016-02-12T03:08:24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d v="2016-04-29T02:23:33"/>
    <d v="2016-06-28T02:23:3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d v="2015-02-06T05:14:57"/>
    <d v="2015-03-08T05:14:57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d v="2016-01-28T21:35:43"/>
    <d v="2016-02-27T21:35:43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d v="2015-06-25T04:27:54"/>
    <d v="2015-08-04T04:27:54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d v="2015-09-05T06:39:46"/>
    <d v="2015-10-05T06:39:4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d v="2015-11-30T14:46:10"/>
    <d v="2016-01-29T14:46:10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d v="2015-01-27T23:09:48"/>
    <d v="2015-03-17T18:00: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d v="2015-10-08T21:57:42"/>
    <d v="2015-12-07T22:57:42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d v="2015-09-18T19:38:49"/>
    <d v="2015-10-18T19:38:49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d v="2016-01-14T21:35:13"/>
    <d v="2016-02-13T21:35:13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d v="2015-07-02T03:00:54"/>
    <d v="2015-07-23T04:59:00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d v="2015-02-17T16:00:28"/>
    <d v="2015-03-19T15:00:2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d v="2014-07-16T15:00:22"/>
    <d v="2014-08-15T15:00:22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d v="2016-04-25T18:06:31"/>
    <d v="2016-05-25T18:06:3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d v="2015-08-27T04:33:41"/>
    <d v="2015-09-26T04:33:41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d v="2016-10-27T14:27:51"/>
    <d v="2016-11-26T15:27:5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d v="2016-10-11T11:16:33"/>
    <d v="2016-11-12T04:00:00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d v="2016-08-25T07:35:13"/>
    <d v="2016-08-31T05:36:00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d v="2014-10-31T03:25:15"/>
    <d v="2014-11-30T04:25:15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d v="2014-09-20T01:44:16"/>
    <d v="2014-10-28T03:11:0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d v="2017-02-13T21:48:10"/>
    <d v="2017-03-05T21:48:10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d v="2015-11-30T20:15:00"/>
    <d v="2015-12-29T23:00:00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d v="2017-01-03T16:36:49"/>
    <d v="2017-02-02T16:36:4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d v="2017-02-04T04:50:08"/>
    <d v="2017-03-11T04:50:08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d v="2016-03-23T18:45:50"/>
    <d v="2016-04-20T18:45:50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d v="2017-01-26T23:03:59"/>
    <d v="2017-02-25T23:03:5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d v="2016-02-23T14:27:36"/>
    <d v="2016-03-24T13:27:3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d v="2016-05-05T20:55:18"/>
    <d v="2016-06-09T19:00:00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d v="2016-02-07T15:18:05"/>
    <d v="2016-03-23T14:18:0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d v="2016-11-30T04:29:27"/>
    <d v="2017-01-03T04:17:00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d v="2011-08-29T00:18:17"/>
    <d v="2011-10-01T03:00:00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d v="2012-06-29T04:28:16"/>
    <d v="2012-07-19T04:28:16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d v="2013-03-08T02:40:25"/>
    <d v="2013-04-16T19:00:00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d v="2015-09-01T21:36:37"/>
    <d v="2015-09-30T19:29:00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d v="2012-08-24T17:15:48"/>
    <d v="2012-09-23T17:15:48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d v="2013-04-09T02:27:33"/>
    <d v="2013-05-09T02:27:33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d v="2012-04-26T20:58:51"/>
    <d v="2012-05-10T17:00:00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d v="2012-09-22T03:42:01"/>
    <d v="2012-10-28T05:00:00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d v="2011-01-14T10:18:49"/>
    <d v="2011-02-08T10:18:4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d v="2012-04-24T01:47:35"/>
    <d v="2012-05-24T01:47:35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d v="2011-12-16T23:49:52"/>
    <d v="2012-01-25T23:49:52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d v="2010-06-25T02:46:20"/>
    <d v="2010-09-04T01:03:00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d v="2012-10-11T17:57:49"/>
    <d v="2012-11-10T18:57:49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d v="2010-08-27T00:16:16"/>
    <d v="2010-10-11T00:16:16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d v="2010-05-12T06:54:15"/>
    <d v="2010-07-10T22:00:00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d v="2014-10-01T07:52:50"/>
    <d v="2014-11-03T08:52:50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d v="2012-06-28T16:35:45"/>
    <d v="2012-08-12T16:35: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d v="2012-12-14T22:48:33"/>
    <d v="2013-01-13T22:48:33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d v="2012-07-17T17:26:34"/>
    <d v="2012-07-28T02:00:00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d v="2015-08-11T22:28:04"/>
    <d v="2015-10-10T22:28:04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d v="2012-03-31T15:30:08"/>
    <d v="2012-04-30T15:30:0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d v="2011-06-17T18:46:23"/>
    <d v="2011-08-01T18:46:23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d v="2012-03-02T18:00:03"/>
    <d v="2012-05-01T17:00:03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d v="2011-08-16T22:00:03"/>
    <d v="2011-09-15T22:00:03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d v="2011-09-07T23:57:59"/>
    <d v="2011-10-12T23:57:59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d v="2012-03-23T16:59:36"/>
    <d v="2012-04-22T16:59:3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d v="2012-04-27T01:59:57"/>
    <d v="2012-05-27T01:59:5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d v="2011-10-17T15:11:48"/>
    <d v="2011-11-16T16:11:48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d v="2013-04-09T16:33:59"/>
    <d v="2013-05-09T16:33:59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d v="2012-04-24T05:27:56"/>
    <d v="2012-06-23T05:27:56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d v="2010-12-30T20:08:34"/>
    <d v="2011-01-16T01:51:00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d v="2012-04-25T23:39:48"/>
    <d v="2012-06-16T09:59:00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d v="2013-03-15T04:02:20"/>
    <d v="2013-04-29T04:02:20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d v="2012-04-23T15:29:04"/>
    <d v="2012-05-23T15:29:04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d v="2012-05-07T22:42:55"/>
    <d v="2012-06-06T22:42: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d v="2013-02-22T23:54:52"/>
    <d v="2013-03-29T22:54:52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d v="2011-07-06T21:05:38"/>
    <d v="2011-08-05T21:05:38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d v="2015-01-13T23:13:07"/>
    <d v="2015-01-27T23:13:07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d v="2012-11-13T15:33:57"/>
    <d v="2012-12-31T18:00:00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d v="2012-05-24T18:32:55"/>
    <d v="2012-06-23T18:32:5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d v="2015-08-28T18:38:24"/>
    <d v="2015-09-27T18:38:2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d v="2014-08-07T19:48:38"/>
    <d v="2014-09-21T19:48:38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d v="2016-05-08T21:35:08"/>
    <d v="2016-06-07T21:06: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d v="2014-10-16T00:22:14"/>
    <d v="2014-11-15T01:22:14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d v="2015-02-12T01:20:16"/>
    <d v="2015-03-14T00:20:16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d v="2015-09-11T07:07:49"/>
    <d v="2015-10-03T21:00:00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d v="2015-04-11T01:45:04"/>
    <d v="2015-05-11T01:45:04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d v="2014-07-15T22:50:34"/>
    <d v="2014-08-14T22:50:34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d v="2015-02-23T19:25:49"/>
    <d v="2015-04-20T18:25:49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d v="2015-03-15T23:56:12"/>
    <d v="2015-05-14T23:56:12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d v="2016-01-02T10:43:33"/>
    <d v="2016-02-01T10:43:33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d v="2014-11-28T21:02:41"/>
    <d v="2014-12-13T21:02:41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d v="2016-12-28T00:09:49"/>
    <d v="2017-02-26T00:09:49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d v="2014-08-03T09:21:17"/>
    <d v="2014-08-20T09:21:17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d v="2015-01-23T20:09:13"/>
    <d v="2015-02-22T20:09:13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d v="2014-10-30T15:40:52"/>
    <d v="2014-11-29T16:40:52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d v="2015-02-17T19:15:30"/>
    <d v="2015-03-19T18:15:30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d v="2014-10-14T16:20:28"/>
    <d v="2014-11-13T17:20:28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d v="2014-06-19T03:43:24"/>
    <d v="2014-07-19T03:43:24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d v="2016-08-30T14:24:45"/>
    <d v="2016-10-15T19:21: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d v="2015-09-22T23:13:41"/>
    <d v="2015-10-13T23:13:41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d v="2016-03-31T13:46:00"/>
    <d v="2016-04-22T14:52: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d v="2014-10-18T23:24:52"/>
    <d v="2014-11-18T00:24:52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d v="2014-11-18T19:22:37"/>
    <d v="2014-12-21T04:30:00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d v="2012-05-29T20:16:11"/>
    <d v="2012-06-28T20:16:11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d v="2014-11-10T02:11:14"/>
    <d v="2014-12-08T04:59:00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d v="2013-09-29T18:01:31"/>
    <d v="2013-10-18T03:59:00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d v="2015-08-01T20:01:43"/>
    <d v="2015-08-20T11:00:00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d v="2012-02-09T01:56:15"/>
    <d v="2012-03-25T00:56:1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d v="2015-03-18T20:45:05"/>
    <d v="2015-04-20T04:50: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d v="2015-07-23T16:19:14"/>
    <d v="2015-08-15T03:59:00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d v="2012-07-17T20:22:46"/>
    <d v="2012-08-16T20:22:46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d v="2013-01-30T18:01:51"/>
    <d v="2013-03-01T18:01:08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d v="2009-11-10T16:48:32"/>
    <d v="2010-01-01T06:00:0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d v="2014-10-31T18:59:05"/>
    <d v="2014-12-01T19:59:05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d v="2013-07-09T02:32:46"/>
    <d v="2013-07-30T02:32:46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d v="2011-06-02T15:34:15"/>
    <d v="2011-08-01T15:34:15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d v="2013-01-24T12:14:21"/>
    <d v="2013-02-24T04:59:0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d v="2014-12-04T21:39:12"/>
    <d v="2015-02-02T21:39:1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d v="2011-08-30T16:12:01"/>
    <d v="2011-10-29T16:12:01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d v="2013-07-28T10:46:58"/>
    <d v="2013-09-26T10:46:58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d v="2013-08-23T10:14:17"/>
    <d v="2013-10-01T03:59:00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d v="2010-12-02T02:34:58"/>
    <d v="2011-01-02T03:00:0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d v="2012-06-08T12:29:29"/>
    <d v="2012-07-08T12:29:29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d v="2015-01-23T03:18:58"/>
    <d v="2015-02-27T00:30:00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d v="2013-09-07T20:36:19"/>
    <d v="2013-10-05T05:00:0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d v="2012-03-05T18:33:23"/>
    <d v="2012-04-04T17:33:23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d v="2016-09-05T15:00:37"/>
    <d v="2016-09-30T04:27:00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d v="2013-04-26T18:11:10"/>
    <d v="2013-05-31T17:00:00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d v="2015-08-12T15:13:26"/>
    <d v="2015-10-08T03:59:00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d v="2012-02-22T06:03:05"/>
    <d v="2012-03-21T20:48:00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d v="2017-02-03T19:26:21"/>
    <d v="2017-03-05T19:26:21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d v="2012-07-23T04:46:47"/>
    <d v="2012-09-21T04:46:47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d v="2015-05-01T01:52:43"/>
    <d v="2015-06-01T03:59:00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d v="2012-04-27T15:43:13"/>
    <d v="2012-05-28T15:43:13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d v="2012-11-09T23:47:37"/>
    <d v="2012-12-24T23:47:37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d v="2014-04-15T17:53:06"/>
    <d v="2014-05-15T17:53:06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d v="2015-03-30T20:38:26"/>
    <d v="2015-05-01T13:59:00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d v="2011-10-13T20:58:04"/>
    <d v="2011-11-15T19:37:00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d v="2015-02-04T22:49:34"/>
    <d v="2015-03-06T22:49:34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d v="2015-09-13T12:41:29"/>
    <d v="2015-10-13T12:41:29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d v="2016-08-12T12:35:39"/>
    <d v="2016-10-11T12:35:39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d v="2015-05-31T03:20:51"/>
    <d v="2015-07-30T03:20:51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d v="2014-07-02T00:58:19"/>
    <d v="2014-08-01T00:58:19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d v="2016-03-11T15:36:29"/>
    <d v="2016-05-09T20:50: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d v="2014-07-22T23:32:28"/>
    <d v="2014-08-21T23:32:28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d v="2015-03-24T21:05:38"/>
    <d v="2015-04-23T21:05:38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d v="2016-08-02T15:59:54"/>
    <d v="2016-09-01T15:59:54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d v="2015-08-18T02:31:52"/>
    <d v="2015-09-17T02:31:52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d v="2017-01-09T21:40:35"/>
    <d v="2017-02-08T21:40:3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d v="2016-03-20T08:12:01"/>
    <d v="2016-05-19T08:12:01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d v="2015-03-14T02:51:57"/>
    <d v="2015-04-13T02:51:57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d v="2014-07-09T14:12:29"/>
    <d v="2014-08-23T14:12:29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d v="2016-04-27T19:49:05"/>
    <d v="2016-05-18T19:49:05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d v="2014-12-13T02:36:34"/>
    <d v="2015-01-12T02:36:34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d v="2015-02-25T00:14:07"/>
    <d v="2015-04-10T23:14:07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d v="2014-07-10T19:41:37"/>
    <d v="2014-08-04T19:41:37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d v="2015-08-22T00:32:59"/>
    <d v="2015-10-09T17:00: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d v="2014-07-17T19:55:03"/>
    <d v="2014-09-15T19:55:0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d v="2015-04-16T07:50:03"/>
    <d v="2015-05-16T03:00:00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d v="2015-10-17T15:04:58"/>
    <d v="2015-11-16T16:04:5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d v="2016-09-29T23:43:54"/>
    <d v="2016-10-29T23:43:54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d v="2015-01-15T18:28:00"/>
    <d v="2015-03-16T17:28:00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d v="2015-05-16T04:09:29"/>
    <d v="2015-06-15T04:09:29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d v="2014-06-05T23:07:12"/>
    <d v="2014-07-05T23:07:12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d v="2015-11-25T07:55:36"/>
    <d v="2015-12-25T07:55:36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d v="2015-11-30T16:12:33"/>
    <d v="2015-12-30T16:12:3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d v="2015-02-07T16:13:46"/>
    <d v="2015-03-31T13:14:00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d v="2016-02-22T12:52:07"/>
    <d v="2016-03-23T11:52:07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d v="2016-01-19T14:08:17"/>
    <d v="2016-01-26T14:08:17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d v="2016-01-13T21:45:24"/>
    <d v="2016-03-13T20:45:24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d v="2014-09-05T19:13:41"/>
    <d v="2014-10-05T19:13:41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d v="2015-03-26T20:17:06"/>
    <d v="2015-04-25T20:17:06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d v="2014-07-08T23:13:48"/>
    <d v="2014-08-07T23:13:48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d v="2017-01-25T05:51:40"/>
    <d v="2017-02-24T05:51:40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d v="2014-07-08T15:56:49"/>
    <d v="2014-08-07T15:56:49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d v="2016-05-20T08:11:57"/>
    <d v="2016-06-19T08:11:57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d v="2015-08-24T20:10:01"/>
    <d v="2015-09-23T20:10:01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d v="2014-06-19T18:05:47"/>
    <d v="2014-08-03T18:05:47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d v="2016-01-25T21:36:40"/>
    <d v="2016-03-25T20:36:40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d v="2012-08-29T21:39:09"/>
    <d v="2012-09-13T03:59:00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d v="2014-10-03T17:56:08"/>
    <d v="2014-11-12T21:20:0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d v="2013-12-09T21:54:14"/>
    <d v="2013-12-23T21:54:14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d v="2012-03-30T01:13:43"/>
    <d v="2012-04-29T01:13:4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d v="2016-05-18T12:59:50"/>
    <d v="2016-06-17T12:59:50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d v="2014-03-28T17:06:22"/>
    <d v="2014-04-29T17:06:22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d v="2015-06-29T20:59:32"/>
    <d v="2015-08-12T02:00:00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d v="2017-02-01T19:14:28"/>
    <d v="2017-03-15T00:00:00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d v="2012-06-15T05:42:31"/>
    <d v="2012-07-15T05:42:31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d v="2016-07-13T21:08:45"/>
    <d v="2016-08-22T06:59:00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d v="2016-11-30T08:03:34"/>
    <d v="2017-01-02T22:59:00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d v="2014-12-09T03:26:10"/>
    <d v="2015-01-09T03:26:10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d v="2012-08-22T19:38:14"/>
    <d v="2012-09-21T19:38:1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d v="2014-04-01T17:00:12"/>
    <d v="2014-04-30T05:00:00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d v="2016-03-24T11:56:04"/>
    <d v="2016-04-30T12:00:00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d v="2015-07-26T23:52:09"/>
    <d v="2015-08-25T23:52:09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d v="2014-09-20T20:59:11"/>
    <d v="2014-10-20T20:59:11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d v="2015-10-02T19:01:01"/>
    <d v="2015-12-01T20:01:01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d v="2015-09-26T21:13:24"/>
    <d v="2015-10-23T11:00:00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d v="2015-09-04T04:00:42"/>
    <d v="2015-10-11T01:00:00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d v="2015-04-21T17:56:28"/>
    <d v="2015-05-21T17:56:2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d v="2016-11-15T17:50:16"/>
    <d v="2016-12-30T17:50:16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d v="2016-11-18T06:09:26"/>
    <d v="2016-12-02T06:09:2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d v="2012-08-23T10:07:02"/>
    <d v="2012-09-13T10:07:0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d v="2016-10-15T19:26:48"/>
    <d v="2016-11-09T20:26:4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d v="2015-05-04T15:04:29"/>
    <d v="2015-06-03T15:04:29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d v="2015-10-27T19:54:21"/>
    <d v="2015-11-26T20:54:21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d v="2014-11-10T23:11:07"/>
    <d v="2014-11-30T23:11:07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d v="2015-04-14T12:55:22"/>
    <d v="2015-05-14T12:55:22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d v="2016-06-03T02:31:52"/>
    <d v="2016-06-30T10:00:00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d v="2015-08-02T04:03:47"/>
    <d v="2015-08-30T04:03:47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d v="2016-05-04T01:28:59"/>
    <d v="2016-05-29T01:28:5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d v="2014-01-28T19:45:32"/>
    <d v="2014-02-27T23:00:00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d v="2016-08-30T15:45:21"/>
    <d v="2016-09-29T15:45:21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d v="2015-02-02T22:49:21"/>
    <d v="2015-03-09T21:49:21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d v="2016-09-23T14:45:14"/>
    <d v="2016-10-16T01:00:00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d v="2016-09-26T13:11:15"/>
    <d v="2016-10-12T13:11:15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d v="2014-12-16T21:54:55"/>
    <d v="2015-01-15T21:54:5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d v="2015-01-20T20:45:48"/>
    <d v="2015-02-19T20:45:4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d v="2015-04-09T03:51:14"/>
    <d v="2015-06-08T03:51:1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d v="2014-08-29T19:51:03"/>
    <d v="2014-09-15T20:09:00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d v="2016-06-15T05:55:08"/>
    <d v="2016-07-15T06:57: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d v="2016-11-15T13:58:35"/>
    <d v="2016-12-21T07:59:00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d v="2017-02-08T19:00:35"/>
    <d v="2017-03-10T19:00:35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d v="2014-10-09T20:13:23"/>
    <d v="2014-11-08T21:13:2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d v="2015-08-10T07:31:09"/>
    <d v="2015-09-09T07:31:0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d v="2015-07-15T06:16:59"/>
    <d v="2015-08-14T06:16:59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d v="2016-02-08T17:09:20"/>
    <d v="2016-03-09T17:09:20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d v="2015-12-03T23:55:41"/>
    <d v="2016-02-01T23:55: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d v="2016-11-21T14:59:03"/>
    <d v="2016-12-21T14:59:03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d v="2015-11-19T19:20:09"/>
    <d v="2015-12-17T19:20:09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d v="2014-11-10T03:48:45"/>
    <d v="2014-12-10T03:48: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d v="2014-05-12T15:38:47"/>
    <d v="2014-06-13T04:00:00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d v="2015-02-20T14:25:26"/>
    <d v="2015-04-21T13:25:26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d v="2016-01-12T20:47:27"/>
    <d v="2016-02-09T20:00:00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d v="2017-02-01T16:31:28"/>
    <d v="2017-03-12T19:00:00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d v="2016-06-30T22:17:33"/>
    <d v="2016-08-03T01:30:00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d v="2016-06-30T21:13:14"/>
    <d v="2016-07-30T21:13:14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d v="2015-03-19T01:40:10"/>
    <d v="2015-04-18T01:40:10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d v="2015-09-25T17:06:58"/>
    <d v="2015-11-24T18:06:5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d v="2013-09-25T23:00:10"/>
    <d v="2013-10-25T23:00:10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d v="2015-07-22T17:55:13"/>
    <d v="2015-08-21T17:55:13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d v="2015-08-06T14:56:47"/>
    <d v="2015-09-04T15:00:00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d v="2015-11-05T00:36:37"/>
    <d v="2015-12-09T06:59:00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d v="2015-03-20T21:29:34"/>
    <d v="2015-05-04T21:29:3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d v="2015-08-19T18:20:39"/>
    <d v="2015-09-25T21:00:00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d v="2016-01-11T22:13:36"/>
    <d v="2016-02-10T22:13:36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d v="2015-09-28T14:07:45"/>
    <d v="2015-11-09T14:32:00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d v="2015-11-11T00:51:36"/>
    <d v="2016-01-10T00:51:36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d v="2014-07-01T00:29:40"/>
    <d v="2014-07-29T00:29:40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d v="2014-11-19T17:58:36"/>
    <d v="2014-12-19T19:38:00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d v="2015-12-06T21:13:10"/>
    <d v="2015-12-28T06:00:00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d v="2014-09-30T12:59:59"/>
    <d v="2014-10-29T22:45:00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d v="2016-06-08T15:11:10"/>
    <d v="2016-07-05T04:59:00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d v="2014-10-11T20:34:49"/>
    <d v="2014-11-10T21:34:49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d v="2016-04-22T14:59:34"/>
    <d v="2016-05-22T14:59:34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d v="2014-06-03T00:42:23"/>
    <d v="2014-07-03T00:42:23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d v="2015-08-25T19:09:25"/>
    <d v="2015-09-24T19:09:25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d v="2015-01-29T00:01:34"/>
    <d v="2015-02-28T00:01:3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d v="2016-03-07T05:04:51"/>
    <d v="2016-04-06T04:04:51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d v="2014-06-15T21:29:10"/>
    <d v="2014-07-10T21:29:10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d v="2014-10-20T20:55:40"/>
    <d v="2014-11-22T05:59:00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d v="2015-01-30T18:07:20"/>
    <d v="2015-03-01T18:07:20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d v="2014-06-30T21:57:05"/>
    <d v="2014-08-09T21:57:05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d v="2015-02-26T16:42:10"/>
    <d v="2015-04-27T15:42: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d v="2014-09-10T23:23:43"/>
    <d v="2014-09-30T23:23:43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d v="2015-05-30T15:21:58"/>
    <d v="2015-06-29T15:21:58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d v="2015-01-24T02:51:10"/>
    <d v="2015-02-24T03:00:00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d v="2016-06-30T23:04:50"/>
    <d v="2016-07-30T23:04:50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d v="2015-04-19T02:31:16"/>
    <d v="2015-06-03T02:31:16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d v="2015-03-26T17:22:37"/>
    <d v="2015-05-10T17:22:37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d v="2015-02-23T08:01:00"/>
    <d v="2015-03-25T07:01:00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d v="2014-07-14T03:19:26"/>
    <d v="2014-08-13T03:19:26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d v="2014-08-27T03:22:19"/>
    <d v="2014-09-26T03:22:19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d v="2015-02-13T04:21:58"/>
    <d v="2015-04-14T03:21:5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d v="2014-11-21T20:16:00"/>
    <d v="2014-12-25T20:16:00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d v="2015-07-02T22:33:43"/>
    <d v="2015-08-02T22:00:00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d v="2014-05-28T21:33:28"/>
    <d v="2014-06-27T21:33:28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d v="2014-07-09T21:31:03"/>
    <d v="2014-08-08T21:31:03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d v="2014-08-19T20:59:32"/>
    <d v="2014-09-18T20:59:32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d v="2017-03-07T18:35:34"/>
    <d v="2017-04-07T17:35: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d v="2017-03-06T19:14:37"/>
    <d v="2017-04-05T18:14:37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d v="2017-01-21T16:33:50"/>
    <d v="2017-03-22T15:33:50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d v="2017-02-21T20:41:54"/>
    <d v="2017-04-05T19:41:5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d v="2017-02-07T21:59:18"/>
    <d v="2017-03-24T20:59:1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d v="2014-09-17T07:04:43"/>
    <d v="2014-10-16T06:59:00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d v="2013-04-27T18:47:23"/>
    <d v="2013-05-27T06:59:00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d v="2016-05-22T16:45:26"/>
    <d v="2016-07-21T16:45:2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d v="2016-08-30T03:35:41"/>
    <d v="2016-10-04T03:59:00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d v="2014-07-08T05:30:28"/>
    <d v="2014-08-09T02:00:00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d v="2014-05-21T17:53:10"/>
    <d v="2014-06-20T22:01:00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d v="2013-06-07T01:29:20"/>
    <d v="2013-07-13T18:00:00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d v="2015-11-14T15:41:24"/>
    <d v="2015-12-24T15:41:2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d v="2016-09-16T15:43:16"/>
    <d v="2016-10-14T23:00:00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d v="2016-01-18T09:33:48"/>
    <d v="2016-02-21T09:33:4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d v="2015-09-08T07:59:53"/>
    <d v="2015-10-08T07:59:53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d v="2014-10-22T21:57:29"/>
    <d v="2014-12-06T22:57:2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d v="2016-04-05T14:19:05"/>
    <d v="2016-05-03T23:00:00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d v="2016-02-18T00:44:54"/>
    <d v="2016-04-17T23:44:5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d v="2016-10-12T11:10:53"/>
    <d v="2016-11-11T12:10:53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d v="2013-08-07T13:03:18"/>
    <d v="2013-09-06T19:00:00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d v="2016-11-30T20:34:13"/>
    <d v="2017-01-29T20:34:13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d v="2014-11-01T20:08:08"/>
    <d v="2014-12-31T21:08:08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d v="2015-07-14T07:50:59"/>
    <d v="2015-08-15T07:50:5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d v="2017-01-10T17:52:15"/>
    <d v="2017-03-01T17:52: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d v="2016-03-23T13:55:11"/>
    <d v="2016-04-22T13:55:11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d v="2015-07-13T16:14:23"/>
    <d v="2015-08-07T16:14:23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d v="2015-11-25T14:23:54"/>
    <d v="2015-12-30T14:23:54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d v="2015-04-01T05:46:37"/>
    <d v="2015-05-01T05:46: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d v="2013-03-18T12:59:35"/>
    <d v="2013-04-22T12:59:3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d v="2014-08-21T12:37:02"/>
    <d v="2014-10-18T04:00:00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d v="2013-04-25T19:23:48"/>
    <d v="2013-05-28T00:00:00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d v="2015-02-09T06:32:54"/>
    <d v="2015-04-10T05:32:5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d v="2016-09-13T16:03:12"/>
    <d v="2016-10-13T21:59: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d v="2013-02-11T02:54:10"/>
    <d v="2013-03-13T20:00:00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d v="2014-03-24T15:59:33"/>
    <d v="2014-04-23T15:59:33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d v="2013-12-03T22:01:27"/>
    <d v="2014-01-15T19:00:00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d v="2016-09-07T03:26:44"/>
    <d v="2016-11-06T03:26:4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d v="2014-03-21T21:18:37"/>
    <d v="2014-05-05T21:18:3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d v="2015-02-10T00:45:52"/>
    <d v="2015-03-11T23:45:52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d v="2014-09-29T15:46:42"/>
    <d v="2014-10-20T02:07:00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d v="2012-05-01T17:16:27"/>
    <d v="2012-05-15T17:16:27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d v="2016-09-19T07:53:27"/>
    <d v="2016-10-19T07:53:27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d v="2012-01-30T01:29:58"/>
    <d v="2012-02-29T01:29:5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d v="2012-05-15T23:42:48"/>
    <d v="2012-07-14T23:42:48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d v="2014-07-30T18:45:11"/>
    <d v="2014-08-29T18:45:11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d v="2012-05-15T15:33:17"/>
    <d v="2012-06-16T03:10:00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d v="2016-08-03T17:03:22"/>
    <d v="2016-09-02T17:03:22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d v="2015-03-05T19:10:37"/>
    <d v="2015-04-04T18:10:37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d v="2012-06-18T21:35:45"/>
    <d v="2012-06-30T20:00: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d v="2014-04-18T21:17:22"/>
    <d v="2014-06-17T21:17:22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d v="2011-11-08T18:21:44"/>
    <d v="2011-12-18T18:21:44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d v="2012-07-27T21:37:03"/>
    <d v="2012-08-26T21:37:03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d v="2014-08-12T15:15:51"/>
    <d v="2014-09-11T15:15:51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d v="2015-03-09T18:58:47"/>
    <d v="2015-04-08T18:58:4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d v="2013-12-12T21:36:41"/>
    <d v="2014-01-11T21:36:41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d v="2016-07-22T15:45:32"/>
    <d v="2016-08-06T15:45:32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d v="2016-09-26T10:36:23"/>
    <d v="2016-10-10T10:36:23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d v="2016-06-03T08:47:46"/>
    <d v="2016-07-16T08:47:46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d v="2013-05-21T11:04:18"/>
    <d v="2013-06-20T11:04:18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d v="2012-12-04T01:31:33"/>
    <d v="2013-01-03T01:31:33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d v="2012-01-19T00:53:15"/>
    <d v="2012-03-18T23:53:1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d v="2013-04-09T13:54:44"/>
    <d v="2013-05-24T13:54:44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d v="2012-05-01T07:00:31"/>
    <d v="2012-05-30T19:00:00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d v="2012-10-12T13:53:48"/>
    <d v="2012-10-28T13:53:48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d v="2011-07-12T16:01:58"/>
    <d v="2011-08-11T16:01:58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d v="2015-06-17T23:00:50"/>
    <d v="2015-08-16T23:00:50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d v="2012-02-28T14:45:23"/>
    <d v="2012-03-29T13:45:23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d v="2014-04-16T19:49:50"/>
    <d v="2014-06-05T19:49:50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d v="2014-02-16T16:55:30"/>
    <d v="2014-03-18T15:55:30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d v="2012-12-14T12:45:40"/>
    <d v="2013-02-01T17:00: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d v="2013-09-20T20:51:34"/>
    <d v="2013-10-05T20:51:34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d v="2016-04-14T20:45:21"/>
    <d v="2016-04-24T20:45:2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d v="2013-02-06T03:02:08"/>
    <d v="2013-03-08T03:02:0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d v="2011-11-16T00:19:14"/>
    <d v="2011-12-16T00:19:14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d v="2015-05-12T07:07:56"/>
    <d v="2015-06-12T07:07:5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d v="2015-06-17T16:03:24"/>
    <d v="2015-07-17T16:03:24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d v="2014-07-26T23:28:26"/>
    <d v="2014-08-25T23:28:26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d v="2015-10-23T14:03:41"/>
    <d v="2015-11-22T15:03:41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d v="2017-02-08T10:44:48"/>
    <d v="2017-03-10T10:44:48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d v="2015-01-14T22:35:54"/>
    <d v="2015-02-12T07:00:00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d v="2015-01-22T22:11:58"/>
    <d v="2015-02-17T04:59:0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d v="2015-04-09T12:50:46"/>
    <d v="2015-04-23T12:50:46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d v="2014-10-08T18:54:03"/>
    <d v="2014-10-29T18:54:03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d v="2016-07-07T04:32:47"/>
    <d v="2016-08-05T21:00:00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d v="2014-06-25T13:39:40"/>
    <d v="2014-07-09T13:39: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d v="2014-06-18T04:45:52"/>
    <d v="2014-07-18T04:45:5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d v="2016-06-29T16:50:43"/>
    <d v="2016-07-29T16:50:4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d v="2015-02-21T00:18:54"/>
    <d v="2015-03-12T04:00:00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d v="2015-01-12T22:31:43"/>
    <d v="2015-02-11T22:31:4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d v="2016-08-09T21:35:59"/>
    <d v="2016-09-09T04:00:00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d v="2015-06-28T05:32:39"/>
    <d v="2015-08-12T05:32:39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d v="2015-06-21T10:03:25"/>
    <d v="2015-07-21T10:03:2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d v="2016-02-16T16:35:59"/>
    <d v="2016-03-03T19:00:0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d v="2014-05-21T12:37:21"/>
    <d v="2014-06-06T23:00:00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d v="2014-06-05T12:40:28"/>
    <d v="2014-07-05T12:40:28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d v="2014-06-08T22:34:00"/>
    <d v="2014-07-08T22:34:00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d v="2015-07-16T16:12:01"/>
    <d v="2015-07-31T16:00:00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d v="2016-05-17T06:21:10"/>
    <d v="2016-06-17T16:00:00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d v="2014-11-05T13:16:06"/>
    <d v="2015-01-04T13:16:0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d v="2014-09-18T05:50:09"/>
    <d v="2014-10-10T11:00:00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d v="2015-07-07T15:31:47"/>
    <d v="2015-08-06T15:31:47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d v="2015-06-03T01:34:36"/>
    <d v="2015-07-16T00:00:00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d v="2014-08-30T10:53:10"/>
    <d v="2014-09-29T10:53:1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d v="2015-07-28T12:07:53"/>
    <d v="2015-08-22T12:07:5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d v="2015-06-30T06:24:50"/>
    <d v="2015-08-05T11:00:00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d v="2015-05-30T20:57:18"/>
    <d v="2015-06-29T20:57:1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d v="2015-07-23T20:18:55"/>
    <d v="2015-08-22T20:18:5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d v="2016-03-22T11:55:25"/>
    <d v="2016-03-30T14:39:00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d v="2014-04-30T03:21:04"/>
    <d v="2014-06-01T03:59:00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d v="2015-01-24T11:55:03"/>
    <d v="2015-02-23T11:55:0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d v="2015-02-19T17:51:38"/>
    <d v="2015-04-06T04:00:00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d v="2016-11-19T17:49:21"/>
    <d v="2016-12-14T17:49: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d v="2015-04-09T09:35:15"/>
    <d v="2015-05-09T09:35:1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d v="2016-07-08T18:38:29"/>
    <d v="2016-08-07T18:38:29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d v="2015-07-03T11:13:12"/>
    <d v="2015-08-02T16:00:00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d v="2015-01-19T15:14:22"/>
    <d v="2015-02-28T15:14:22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d v="2015-09-03T14:21:26"/>
    <d v="2015-09-23T14:21:2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d v="2015-05-15T12:36:49"/>
    <d v="2015-06-14T12:36:49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d v="2016-02-01T14:39:49"/>
    <d v="2016-02-26T00:00:00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d v="2014-08-24T22:08:55"/>
    <d v="2014-09-23T22:08:55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d v="2015-02-25T16:24:52"/>
    <d v="2015-03-27T15:24:52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d v="2015-03-04T00:16:46"/>
    <d v="2015-03-31T22:59:00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d v="2015-05-12T06:29:56"/>
    <d v="2015-06-13T01:43:00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d v="2015-11-04T19:01:26"/>
    <d v="2015-12-04T19:01:26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d v="2015-06-16T00:50:12"/>
    <d v="2015-07-10T07:00:00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d v="2016-05-04T16:24:26"/>
    <d v="2016-06-03T16:30:00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d v="2015-09-07T06:21:09"/>
    <d v="2015-10-02T23:00:00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d v="2016-05-05T10:25:18"/>
    <d v="2016-06-02T10:25:18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d v="2014-04-29T20:09:08"/>
    <d v="2014-05-12T03:59: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d v="2015-06-16T19:47:50"/>
    <d v="2015-07-16T19:47:50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d v="2014-10-26T17:01:34"/>
    <d v="2014-11-23T22:00:0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d v="2015-09-21T03:03:53"/>
    <d v="2015-10-11T02:00:00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d v="2015-01-15T23:02:10"/>
    <d v="2015-01-30T23:02:1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d v="2015-11-05T16:53:37"/>
    <d v="2015-12-05T00:00:0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d v="2017-01-11T06:16:58"/>
    <d v="2017-02-18T04:59:00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d v="2015-10-30T21:48:04"/>
    <d v="2015-12-09T22:48:0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d v="2014-07-22T14:34:56"/>
    <d v="2014-08-13T22:00:00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d v="2014-08-02T05:45:54"/>
    <d v="2014-08-25T04:59:00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d v="2015-02-25T00:51:19"/>
    <d v="2015-03-18T17:00:0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d v="2015-10-14T17:44:57"/>
    <d v="2015-12-13T18:44:57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d v="2014-05-25T22:51:35"/>
    <d v="2014-06-21T11:00: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d v="2016-05-02T17:42:30"/>
    <d v="2016-06-13T04:00: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d v="2016-12-05T13:06:20"/>
    <d v="2017-01-04T13:06:2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d v="2015-04-09T00:23:53"/>
    <d v="2015-06-08T00:23:53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d v="2015-04-14T16:36:34"/>
    <d v="2015-05-29T16:36:34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d v="2016-03-24T19:21:05"/>
    <d v="2016-05-23T19:21:05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d v="2015-04-29T15:34:19"/>
    <d v="2015-05-29T15:34:19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d v="2016-03-24T10:16:40"/>
    <d v="2016-04-23T10:16:40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d v="2014-08-07T00:10:11"/>
    <d v="2014-09-06T00:10:11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d v="2016-01-21T00:03:49"/>
    <d v="2016-01-29T23:17: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d v="2014-05-22T01:05:03"/>
    <d v="2014-06-21T01:05:0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d v="2014-07-16T04:34:57"/>
    <d v="2014-09-14T04:34:57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d v="2015-04-17T17:11:59"/>
    <d v="2015-05-07T17:11:5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d v="2016-01-01T00:11:11"/>
    <d v="2016-01-29T23:34:0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d v="2015-06-10T00:54:07"/>
    <d v="2015-08-08T21:34:00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d v="2016-12-22T22:04:55"/>
    <d v="2017-02-20T18:00: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d v="2014-11-11T13:04:55"/>
    <d v="2014-12-05T11:28: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d v="2015-08-17T08:41:44"/>
    <d v="2015-10-16T08:41:44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d v="2016-04-20T19:12:56"/>
    <d v="2016-06-19T19:12: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d v="2015-09-10T14:10:48"/>
    <d v="2015-09-24T14:10:4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d v="2014-05-25T18:57:09"/>
    <d v="2014-06-24T18:57:0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d v="2014-07-11T16:12:03"/>
    <d v="2014-09-09T16:12:03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d v="2015-06-17T14:43:27"/>
    <d v="2015-07-17T13:18:00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d v="2014-11-07T02:44:19"/>
    <d v="2015-01-06T02:44:19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d v="2016-09-14T22:55:21"/>
    <d v="2016-10-14T22:00:00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d v="2016-06-10T04:41:12"/>
    <d v="2016-07-04T04:00:0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d v="2016-09-05T19:50:54"/>
    <d v="2016-10-05T19:50:5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d v="2016-06-19T14:14:41"/>
    <d v="2016-07-19T14:14:4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d v="2014-04-17T04:32:45"/>
    <d v="2014-05-17T04:32:4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d v="2014-12-01T17:43:33"/>
    <d v="2014-12-21T17:43:33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d v="2015-04-21T02:47:18"/>
    <d v="2015-06-20T02:47:18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d v="2014-12-29T19:37:11"/>
    <d v="2015-01-28T19:37:11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d v="2016-12-18T20:16:26"/>
    <d v="2017-01-17T20:16:26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d v="2016-04-05T03:04:53"/>
    <d v="2016-05-05T03:04:5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d v="2015-06-16T17:51:19"/>
    <d v="2015-07-16T17:51:19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d v="2016-10-29T22:55:24"/>
    <d v="2016-11-30T17:00:00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d v="2015-05-04T14:46:35"/>
    <d v="2015-07-03T14:46:3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d v="2015-12-21T17:24:21"/>
    <d v="2016-01-20T17:24:21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d v="2015-07-07T21:44:12"/>
    <d v="2015-08-20T17:05:00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d v="2014-10-04T14:20:36"/>
    <d v="2014-12-03T15:20:36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d v="2016-04-01T14:18:38"/>
    <d v="2016-05-01T14:18:38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d v="2016-01-01T21:40:37"/>
    <d v="2016-02-06T04:59:00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d v="2014-11-05T17:27:15"/>
    <d v="2014-12-05T17:27: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d v="2015-02-12T01:50:01"/>
    <d v="2015-03-14T00:50:01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d v="2015-09-14T15:11:24"/>
    <d v="2015-09-19T03:59:0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d v="2014-12-12T10:15:24"/>
    <d v="2015-01-11T10:15:24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d v="2014-10-10T12:50:40"/>
    <d v="2014-10-18T04:59: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d v="2014-07-30T20:43:05"/>
    <d v="2014-08-29T20:43:05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d v="2014-07-11T17:49:52"/>
    <d v="2014-08-09T03:00:00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d v="2016-02-15T21:12:08"/>
    <d v="2016-04-15T20:12:08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d v="2014-08-18T17:08:24"/>
    <d v="2014-08-25T21:00:00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d v="2014-11-10T18:33:15"/>
    <d v="2015-01-09T02:00:00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d v="2015-02-02T23:40:15"/>
    <d v="2015-04-03T22:40:15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d v="2014-06-21T13:19:52"/>
    <d v="2014-06-22T21:00:00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d v="2016-11-27T21:48:41"/>
    <d v="2016-12-12T06:00:00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d v="2015-09-11T15:30:58"/>
    <d v="2015-10-11T15:29:05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d v="2015-10-01T15:57:33"/>
    <d v="2015-10-31T15:57: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d v="2016-05-25T01:52:38"/>
    <d v="2016-07-24T01:52:38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d v="2014-07-10T05:37:12"/>
    <d v="2014-08-09T05:37:12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d v="2014-12-09T21:42:19"/>
    <d v="2015-02-07T21:42:19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d v="2015-07-25T10:33:16"/>
    <d v="2015-08-24T10:33:16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d v="2015-07-11T04:00:18"/>
    <d v="2015-09-09T04:00:18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d v="2014-10-28T23:13:51"/>
    <d v="2014-11-09T12:00:00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d v="2016-08-24T01:21:53"/>
    <d v="2016-09-07T01:21:5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d v="2015-07-14T15:34:26"/>
    <d v="2015-08-01T01:00:00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d v="2016-03-15T21:03:57"/>
    <d v="2016-05-14T21:03:57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d v="2016-05-09T17:33:39"/>
    <d v="2016-06-08T17:33:39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d v="2014-10-17T06:23:21"/>
    <d v="2014-11-25T19:46:0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d v="2015-04-13T20:11:27"/>
    <d v="2015-06-12T20:11:27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d v="2015-05-18T18:27:06"/>
    <d v="2015-06-27T18:27:06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d v="2015-12-16T03:09:34"/>
    <d v="2016-01-15T03:09:3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d v="2014-07-08T22:08:59"/>
    <d v="2014-09-06T22:08:59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d v="2015-01-13T21:46:34"/>
    <d v="2015-03-14T20:46:34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d v="2016-02-15T09:33:10"/>
    <d v="2016-03-16T08:33:10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d v="2014-04-26T11:26:29"/>
    <d v="2014-05-19T11:26:29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d v="2015-08-29T05:37:27"/>
    <d v="2015-09-16T05:37:2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d v="2015-10-01T15:06:47"/>
    <d v="2015-10-29T15:06:47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d v="2014-07-06T14:52:09"/>
    <d v="2014-08-05T14:52:0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d v="2015-02-23T19:01:10"/>
    <d v="2015-03-25T18:01:10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d v="2014-08-26T21:16:44"/>
    <d v="2014-09-25T21:16:44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d v="2015-04-03T20:58:47"/>
    <d v="2015-05-18T20:58:47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d v="2015-01-09T03:39:39"/>
    <d v="2015-01-24T03:00: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d v="2015-04-09T13:21:50"/>
    <d v="2015-05-09T03:59:00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d v="2014-08-12T14:01:08"/>
    <d v="2014-09-11T14:01:08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d v="2015-02-09T18:22:59"/>
    <d v="2015-02-23T18:22:59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d v="2014-06-16T16:03:49"/>
    <d v="2014-07-15T05:00:00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d v="2016-02-03T23:57:26"/>
    <d v="2016-03-04T23:57:26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d v="2014-04-25T13:32:38"/>
    <d v="2014-05-25T13:32:38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d v="2015-04-07T14:01:04"/>
    <d v="2015-05-07T14:01:04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d v="2014-08-21T06:59:23"/>
    <d v="2014-09-15T06:08:00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d v="2015-01-21T03:57:17"/>
    <d v="2015-02-21T11:00:00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d v="2016-05-05T22:57:33"/>
    <d v="2016-06-04T22:57:33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d v="2014-05-16T15:16:04"/>
    <d v="2014-06-15T15:16:04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d v="2016-07-02T14:00:08"/>
    <d v="2016-08-29T17:00:00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d v="2014-09-30T15:37:03"/>
    <d v="2014-10-13T04:59:00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d v="2014-06-13T10:58:33"/>
    <d v="2014-07-13T10:58:33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d v="2014-12-31T16:53:34"/>
    <d v="2015-01-30T16:53:34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d v="2014-07-25T19:25:12"/>
    <d v="2014-08-28T01:00:00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d v="2014-12-09T18:33:38"/>
    <d v="2015-01-18T18:33:38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d v="2015-01-30T23:02:35"/>
    <d v="2015-03-01T23:02:35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d v="2015-11-26T19:17:39"/>
    <d v="2015-12-16T20:18:00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d v="2015-03-14T03:06:20"/>
    <d v="2015-04-13T03:06:2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d v="2015-05-08T21:56:38"/>
    <d v="2015-06-07T21:56:38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d v="2015-04-24T03:21:00"/>
    <d v="2015-05-24T03:21: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d v="2016-07-16T12:44:52"/>
    <d v="2016-08-15T12:44:52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d v="2016-10-06T13:29:27"/>
    <d v="2016-11-24T17:11:00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d v="2015-04-03T15:34:53"/>
    <d v="2015-06-02T15:34:5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d v="2015-10-20T19:45:17"/>
    <d v="2015-11-19T20:45:17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d v="2015-12-24T08:45:52"/>
    <d v="2016-01-23T08:45:52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d v="2014-08-21T19:16:13"/>
    <d v="2014-10-05T19:16:13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d v="2016-09-15T16:33:59"/>
    <d v="2016-10-17T04:00:00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d v="2015-09-08T19:00:21"/>
    <d v="2015-10-08T19:00:21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d v="2017-02-24T14:00:03"/>
    <d v="2017-03-16T13:00:03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d v="2015-05-17T17:47:29"/>
    <d v="2015-06-16T17:47:29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d v="2016-04-04T23:00:50"/>
    <d v="2016-05-04T23:00:50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d v="2015-01-27T00:16:12"/>
    <d v="2015-03-27T23:16:12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d v="2016-03-09T18:41:57"/>
    <d v="2016-05-08T17:41:57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d v="2016-05-08T00:12:05"/>
    <d v="2016-06-07T00:12:05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d v="2014-08-12T18:10:23"/>
    <d v="2014-09-11T18:10:23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d v="2015-02-26T05:05:59"/>
    <d v="2015-03-26T04:00:00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d v="2015-02-01T05:51:46"/>
    <d v="2015-03-01T06:59:00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d v="2015-06-02T11:17:04"/>
    <d v="2015-07-02T11:17:04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d v="2014-07-07T21:50:19"/>
    <d v="2014-08-06T21:32:00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d v="2015-06-07T17:30:33"/>
    <d v="2015-07-07T17:30:33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d v="2015-08-17T17:43:32"/>
    <d v="2015-09-16T17:43:32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d v="2015-02-07T04:44:52"/>
    <d v="2015-03-09T03:44:5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d v="2016-08-03T12:34:20"/>
    <d v="2016-08-17T03:59:00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d v="2015-04-03T18:52:33"/>
    <d v="2015-05-03T22:51:00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d v="2014-06-18T16:04:11"/>
    <d v="2014-07-18T16:04:11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d v="2014-08-01T15:47:58"/>
    <d v="2014-08-31T15:47:58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d v="2016-11-20T02:38:40"/>
    <d v="2016-12-05T01:00:00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d v="2015-12-03T19:38:28"/>
    <d v="2016-01-01T04:00:00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d v="2014-08-29T01:27:51"/>
    <d v="2014-09-26T01:35:00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d v="2014-10-29T16:24:46"/>
    <d v="2014-11-27T03:00:00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d v="2016-02-25T17:32:10"/>
    <d v="2016-03-13T12:00:00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d v="2015-01-22T21:08:54"/>
    <d v="2015-03-23T02:14:00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d v="2014-10-10T15:22:27"/>
    <d v="2014-10-20T05:59:00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d v="2014-12-20T19:47:03"/>
    <d v="2015-01-06T06:00:0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d v="2015-08-03T21:58:50"/>
    <d v="2015-08-24T02:00:00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d v="2015-08-09T13:25:56"/>
    <d v="2015-09-23T13:25:5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d v="2016-01-12T16:29:03"/>
    <d v="2016-02-11T16:29:03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d v="2014-09-12T15:10:36"/>
    <d v="2014-11-11T16:10:36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d v="2016-07-25T06:41:21"/>
    <d v="2016-08-24T06:41:21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d v="2016-10-11T23:22:08"/>
    <d v="2016-10-31T04:00:0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d v="2016-03-02T12:00:06"/>
    <d v="2016-05-01T11:00:06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d v="2016-09-14T07:22:31"/>
    <d v="2016-10-13T00:00:00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d v="2016-05-21T08:41:21"/>
    <d v="2016-06-20T08:41:2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d v="2015-11-29T00:29:22"/>
    <d v="2015-12-21T04:59:00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d v="2015-12-03T13:47:00"/>
    <d v="2016-01-07T13:47: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d v="2017-01-05T20:05:30"/>
    <d v="2017-01-27T20:05:30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d v="2016-09-09T18:25:10"/>
    <d v="2016-10-09T18:25:10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d v="2016-01-21T20:07:47"/>
    <d v="2016-02-20T20:07:47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d v="2014-09-03T11:29:32"/>
    <d v="2014-10-03T11:29:32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d v="2016-12-20T15:57:51"/>
    <d v="2017-01-19T15:57:5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d v="2015-03-27T21:54:00"/>
    <d v="2015-05-26T21:54:00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d v="2017-02-09T17:36:33"/>
    <d v="2017-02-27T04:59:0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d v="2014-05-19T04:38:49"/>
    <d v="2014-06-16T04:25:00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d v="2017-02-14T17:46:00"/>
    <d v="2017-03-01T02:00:0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d v="2017-01-17T19:51:10"/>
    <d v="2017-01-31T18:00: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d v="2016-06-13T21:29:42"/>
    <d v="2016-07-13T21:29:42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d v="2012-11-26T20:04:12"/>
    <d v="2012-12-26T20:04:12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d v="2016-01-29T20:22:56"/>
    <d v="2016-03-01T05:59:00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d v="2014-10-16T21:08:44"/>
    <d v="2014-11-15T22:08:44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d v="2014-09-06T16:11:45"/>
    <d v="2014-10-06T16:11:45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d v="2014-11-14T18:09:51"/>
    <d v="2014-12-14T18:09:51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d v="2015-04-04T05:11:23"/>
    <d v="2015-04-25T05:11:23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d v="2015-12-22T05:05:19"/>
    <d v="2016-01-21T05:05:19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d v="2014-10-27T13:40:40"/>
    <d v="2014-11-26T14:40:40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d v="2014-12-23T19:58:39"/>
    <d v="2015-02-21T19:58:39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d v="2015-11-26T11:15:16"/>
    <d v="2015-12-23T22:59:00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d v="2015-01-20T16:52:10"/>
    <d v="2015-02-10T16:52:10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d v="2015-05-22T20:04:09"/>
    <d v="2015-06-21T20:04:0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d v="2014-10-08T02:58:00"/>
    <d v="2014-11-05T05:00:00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d v="2014-05-26T17:27:18"/>
    <d v="2014-06-11T04:00:00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d v="2014-05-19T13:09:12"/>
    <d v="2014-07-18T13:09:1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d v="2014-07-21T20:24:03"/>
    <d v="2014-08-20T20:24:03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d v="2015-06-08T07:09:36"/>
    <d v="2015-07-20T22:00:00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d v="2014-04-29T20:00:20"/>
    <d v="2014-05-27T03:00:0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d v="2015-06-15T20:18:53"/>
    <d v="2015-08-14T20:18:53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d v="2016-10-17T14:51:09"/>
    <d v="2016-11-22T05:59:00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d v="2016-07-13T22:53:29"/>
    <d v="2016-08-27T22:53:29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d v="2015-04-27T16:13:06"/>
    <d v="2015-06-11T16:13:06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d v="2012-09-06T23:51:15"/>
    <d v="2012-10-06T23:51:15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d v="2014-05-02T12:13:33"/>
    <d v="2014-05-30T16:00:00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d v="2017-02-17T11:01:32"/>
    <d v="2017-03-03T11:01:3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d v="2015-02-18T16:54:11"/>
    <d v="2015-03-20T15:54:11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d v="2016-07-16T06:20:25"/>
    <d v="2016-08-15T06:20:2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d v="2014-10-20T17:00:47"/>
    <d v="2014-11-18T04:35:00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d v="2015-08-17T17:56:11"/>
    <d v="2015-09-16T17:56:1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d v="2016-08-15T21:10:47"/>
    <d v="2016-10-14T21:10:47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d v="2015-08-12T01:04:19"/>
    <d v="2015-09-11T01:04:19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d v="2016-07-19T02:38:45"/>
    <d v="2016-08-18T02:38:45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d v="2016-10-01T12:50:55"/>
    <d v="2016-11-01T03:59:00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d v="2013-04-04T13:26:49"/>
    <d v="2013-05-04T13:26:4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d v="2013-07-11T18:50:44"/>
    <d v="2013-08-16T11:59:00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d v="2010-07-19T21:26:13"/>
    <d v="2010-10-02T04:59:00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d v="2016-01-04T06:03:17"/>
    <d v="2016-03-04T06:03:1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d v="2013-12-02T19:03:58"/>
    <d v="2013-12-29T07:59:00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d v="2015-06-22T19:00:21"/>
    <d v="2015-06-26T23:00:00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d v="2015-12-21T20:50:48"/>
    <d v="2016-01-20T20:50:4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d v="2015-09-06T16:30:47"/>
    <d v="2015-10-06T16:30:47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d v="2015-03-20T01:41:39"/>
    <d v="2015-04-16T02:50:00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d v="2016-01-18T17:26:38"/>
    <d v="2016-02-02T17:26:38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d v="2014-07-23T03:44:15"/>
    <d v="2014-08-22T03:44:15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d v="2014-08-11T19:16:26"/>
    <d v="2014-09-10T04:52:0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d v="2016-03-14T23:44:14"/>
    <d v="2016-04-27T13:16:00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d v="2014-12-02T21:37:42"/>
    <d v="2014-12-31T21:22:00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d v="2015-05-15T00:20:55"/>
    <d v="2015-06-14T00:20:55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d v="2016-04-05T04:02:40"/>
    <d v="2016-05-05T04:02:40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d v="2017-01-09T09:59:05"/>
    <d v="2017-02-08T09:59:05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d v="2015-04-28T16:04:54"/>
    <d v="2015-05-28T15:59:00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d v="2014-08-11T18:16:53"/>
    <d v="2014-10-02T03:59:00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d v="2015-01-23T19:59:14"/>
    <d v="2015-03-02T01:04: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d v="2014-11-10T22:59:50"/>
    <d v="2015-01-09T22:59:50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d v="2014-07-31T15:16:24"/>
    <d v="2014-09-29T15:16:24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d v="2016-03-04T15:36:51"/>
    <d v="2016-04-03T14:36:51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d v="2016-03-31T08:59:00"/>
    <d v="2016-05-20T08:59:00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d v="2014-07-09T22:27:26"/>
    <d v="2014-08-08T22:27:26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d v="2015-08-29T06:35:34"/>
    <d v="2015-09-28T06:35:34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d v="2014-07-14T18:49:08"/>
    <d v="2014-08-13T18:49:08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d v="2015-09-01T12:51:32"/>
    <d v="2015-09-30T18:00: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d v="2016-09-17T22:08:58"/>
    <d v="2016-10-22T22:08:58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d v="2015-10-22T03:07:26"/>
    <d v="2015-11-22T06:59:00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d v="2014-07-05T01:19:32"/>
    <d v="2014-07-30T01:19:32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d v="2016-06-10T05:28:57"/>
    <d v="2016-07-10T05:28:5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d v="2015-08-10T22:31:19"/>
    <d v="2015-09-09T22:31:19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d v="2015-09-16T16:35:52"/>
    <d v="2015-10-16T16:35:5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d v="2014-11-14T20:00:34"/>
    <d v="2014-12-14T20:00:3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d v="2016-11-16T17:36:09"/>
    <d v="2016-12-07T17:36:09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d v="2015-04-03T17:34:41"/>
    <d v="2015-04-21T05:59:00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d v="2016-10-15T16:34:22"/>
    <d v="2016-10-30T01:46:00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d v="2015-04-17T16:25:00"/>
    <d v="2015-06-14T19:19:00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d v="2016-02-09T13:42:39"/>
    <d v="2016-03-10T13:42:39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d v="2016-06-30T02:27:20"/>
    <d v="2016-08-19T02:27:20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d v="2015-08-10T15:38:43"/>
    <d v="2015-10-09T15:38:43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d v="2017-01-31T22:57:58"/>
    <d v="2017-03-02T22:57:58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d v="2015-01-27T03:19:55"/>
    <d v="2015-02-26T03:19:55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d v="2015-02-20T17:07:15"/>
    <d v="2015-03-22T16:07:1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d v="2014-10-28T00:40:44"/>
    <d v="2014-12-27T01:40:4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d v="2015-08-21T04:21:31"/>
    <d v="2015-09-20T04:21:3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d v="2015-10-16T22:09:06"/>
    <d v="2015-11-15T23:09:06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d v="2014-08-02T13:31:18"/>
    <d v="2014-09-01T05:00:00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d v="2015-04-06T17:22:11"/>
    <d v="2015-05-05T18:48:00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d v="2015-08-30T21:12:39"/>
    <d v="2015-09-29T21:12:39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d v="2015-06-18T16:05:59"/>
    <d v="2015-08-17T16:05:59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d v="2016-10-22T03:36:30"/>
    <d v="2016-12-21T04:36:30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d v="2014-12-08T13:44:07"/>
    <d v="2015-01-08T13:41:00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d v="2016-06-07T13:01:23"/>
    <d v="2016-07-09T01:59:0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d v="2015-03-02T19:39:05"/>
    <d v="2015-05-01T18:39:05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d v="2016-07-15T22:45:43"/>
    <d v="2016-08-14T22:45: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d v="2015-09-08T14:51:52"/>
    <d v="2015-10-15T22:00:00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d v="2014-05-01T21:49:01"/>
    <d v="2014-06-01T03:59:00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d v="2015-07-22T19:05:56"/>
    <d v="2015-09-20T19:05:56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d v="2016-06-02T00:36:20"/>
    <d v="2016-08-01T00:36:2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d v="2015-04-20T19:48:46"/>
    <d v="2015-05-20T19:48:46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d v="2016-09-16T12:05:01"/>
    <d v="2016-10-07T14:00:00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d v="2015-12-21T19:00:49"/>
    <d v="2016-02-08T00:17:00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d v="2016-01-13T04:33:11"/>
    <d v="2016-02-12T04:33:11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d v="2014-09-20T14:56:15"/>
    <d v="2014-10-20T14:56:1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d v="2015-06-16T09:12:17"/>
    <d v="2015-07-16T07:56:00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d v="2016-07-04T08:10:18"/>
    <d v="2016-08-23T08:10:18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d v="2015-04-13T03:45:06"/>
    <d v="2015-06-12T03:45:0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d v="2015-01-02T21:48:31"/>
    <d v="2015-02-03T02:00:00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d v="2014-08-25T17:15:16"/>
    <d v="2014-10-19T05:00:0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d v="2015-08-25T10:17:56"/>
    <d v="2015-09-16T22:00:0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d v="2015-05-04T19:32:31"/>
    <d v="2015-05-11T19:32:31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d v="2015-02-27T16:19:54"/>
    <d v="2015-04-28T15:19:54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d v="2014-07-24T03:00:10"/>
    <d v="2014-08-28T03:00:10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d v="2017-01-10T00:45:19"/>
    <d v="2017-02-19T00:45:19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d v="2014-09-03T14:17:00"/>
    <d v="2014-10-04T14:17:0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d v="2016-09-02T02:55:34"/>
    <d v="2016-11-01T02:55:34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d v="2015-03-18T17:33:02"/>
    <d v="2015-04-17T17:33:02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d v="2014-07-23T15:10:50"/>
    <d v="2014-09-21T15:10:5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d v="2016-05-06T10:43:47"/>
    <d v="2016-06-05T10:43:47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d v="2015-03-18T12:22:05"/>
    <d v="2015-04-01T12:22:05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d v="2016-05-19T08:59:20"/>
    <d v="2016-05-27T13:12:00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d v="2016-06-13T15:35:23"/>
    <d v="2016-07-02T15:35:23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d v="2015-02-25T01:05:32"/>
    <d v="2015-03-27T00:05:32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d v="2016-03-06T22:36:36"/>
    <d v="2016-05-05T21:36:36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d v="2014-07-28T16:18:55"/>
    <d v="2014-09-26T16:18:55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d v="2016-11-04T22:22:12"/>
    <d v="2016-11-09T23:22:12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d v="2016-06-09T23:49:58"/>
    <d v="2016-07-09T23:49:5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d v="2014-12-04T18:43:21"/>
    <d v="2015-02-02T18:43:21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d v="2015-12-08T04:57:52"/>
    <d v="2016-01-07T04:57:52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d v="2016-02-27T00:26:02"/>
    <d v="2016-03-27T23:26:02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d v="2015-01-30T20:33:49"/>
    <d v="2015-03-01T20:33:49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d v="2017-02-14T19:49:01"/>
    <d v="2017-03-16T18:49:01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d v="2017-03-09T20:13:39"/>
    <d v="2017-04-18T19:13:39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d v="2017-03-14T15:21:56"/>
    <d v="2017-04-14T04:59:00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d v="2017-03-09T13:54:05"/>
    <d v="2017-04-08T12:54:0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d v="2017-02-20T08:24:20"/>
    <d v="2017-04-21T07:24:2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d v="2017-02-22T13:33:54"/>
    <d v="2017-03-24T12:33:5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d v="2017-03-06T17:16:59"/>
    <d v="2017-03-27T16:16:5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d v="2017-03-13T03:38:41"/>
    <d v="2017-04-04T03:38:41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d v="2017-02-23T11:05:54"/>
    <d v="2017-03-31T22:59:00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d v="2017-03-13T21:14:29"/>
    <d v="2017-05-03T19:12:0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d v="2017-03-15T15:30:07"/>
    <d v="2017-04-03T15:30:07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d v="2017-02-19T06:29:20"/>
    <d v="2017-03-25T04:33:0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d v="2017-03-08T17:15:03"/>
    <d v="2017-04-07T16:15:03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d v="2017-03-06T18:04:48"/>
    <d v="2017-04-16T20:00:00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d v="2017-02-17T12:18:59"/>
    <d v="2017-03-19T11:18:59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d v="2017-03-14T08:35:56"/>
    <d v="2017-04-09T08:35:56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d v="2017-03-02T12:55:07"/>
    <d v="2017-03-19T06:00:00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d v="2017-01-27T00:58:54"/>
    <d v="2017-03-27T23:58:54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d v="2017-03-02T16:22:46"/>
    <d v="2017-04-16T15:22:46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d v="2014-09-27T23:15:55"/>
    <d v="2014-11-07T00:15:5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d v="2014-09-09T15:58:04"/>
    <d v="2014-10-01T04:00:00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d v="2012-11-13T00:25:00"/>
    <d v="2012-12-07T02:00:00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d v="2010-10-27T06:20:03"/>
    <d v="2011-01-25T04:00:00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d v="2014-08-11T20:09:34"/>
    <d v="2014-09-10T20:09:3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d v="2013-10-03T20:49:27"/>
    <d v="2013-11-02T20:49:27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d v="2011-03-31T03:42:17"/>
    <d v="2011-05-01T04:59:00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d v="2012-03-02T21:00:58"/>
    <d v="2012-04-01T20:00:58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d v="2012-11-20T11:58:45"/>
    <d v="2012-12-20T11:58:45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d v="2012-04-27T22:52:24"/>
    <d v="2012-06-01T22:52:24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d v="2014-07-09T18:55:05"/>
    <d v="2014-07-19T05:00:00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d v="2013-06-22T20:09:12"/>
    <d v="2013-07-22T20:09:12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d v="2011-12-07T01:36:01"/>
    <d v="2012-01-18T23:00:00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d v="2014-07-21T06:21:27"/>
    <d v="2014-08-13T04:59:0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d v="2014-09-15T12:52:02"/>
    <d v="2014-10-15T12:52:02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d v="2014-06-09T16:27:42"/>
    <d v="2014-07-07T02:00:00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d v="2014-05-16T18:05:25"/>
    <d v="2014-06-15T18:05:25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d v="2014-05-07T19:20:15"/>
    <d v="2014-06-09T19:20:15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d v="2011-04-11T03:49:20"/>
    <d v="2011-05-03T03:59:00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d v="2014-10-28T16:35:53"/>
    <d v="2014-11-26T07:59:0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d v="2014-07-19T04:13:01"/>
    <d v="2014-08-02T04:13:01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d v="2014-05-13T02:32:33"/>
    <d v="2014-06-13T22:00:00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d v="2013-11-13T17:42:41"/>
    <d v="2013-12-13T04:59:00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d v="2014-05-30T01:55:44"/>
    <d v="2014-07-02T04:00:00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d v="2016-04-06T14:35:58"/>
    <d v="2016-05-06T14:35:58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d v="2012-01-15T17:31:08"/>
    <d v="2012-02-14T17:31:08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d v="2014-08-27T21:04:52"/>
    <d v="2014-09-26T21:04:52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d v="2014-08-11T20:45:08"/>
    <d v="2014-08-25T20:45:08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d v="2010-12-19T21:17:07"/>
    <d v="2011-02-17T21:17:07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d v="2013-07-22T22:20:31"/>
    <d v="2013-08-18T15:00:0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d v="2014-05-22T16:00:09"/>
    <d v="2014-06-21T16:00:0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d v="2014-06-16T14:31:15"/>
    <d v="2014-07-16T14:31:1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d v="2013-04-11T16:51:11"/>
    <d v="2013-05-06T16:51:11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d v="2014-05-21T09:54:09"/>
    <d v="2014-06-20T09:54:09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d v="2014-05-20T07:26:27"/>
    <d v="2014-06-15T16:00:00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d v="2011-12-06T22:47:01"/>
    <d v="2012-01-31T17:00:00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d v="2013-08-05T19:04:29"/>
    <d v="2013-08-23T19:04:29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d v="2014-06-01T23:50:31"/>
    <d v="2014-07-01T23:50:31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d v="2014-07-09T23:27:21"/>
    <d v="2014-07-16T23:27:21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d v="2014-08-17T22:10:38"/>
    <d v="2014-09-16T21:00:00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d v="2014-07-15T15:59:33"/>
    <d v="2014-08-04T15:59:33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d v="2015-05-20T09:58:22"/>
    <d v="2015-06-10T09:58:22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d v="2015-04-24T08:18:52"/>
    <d v="2015-05-24T08:18:5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d v="2016-11-09T03:37:55"/>
    <d v="2016-12-09T04:37:55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d v="2016-06-17T18:07:49"/>
    <d v="2016-08-16T18:07:49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d v="2015-01-14T22:34:19"/>
    <d v="2015-02-28T22:00:00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d v="2015-01-06T23:14:16"/>
    <d v="2015-02-20T23:14:1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d v="2015-06-27T01:29:58"/>
    <d v="2015-07-27T01:29:58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d v="2015-01-13T14:15:42"/>
    <d v="2015-02-12T14:15:42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d v="2015-06-02T14:21:15"/>
    <d v="2015-08-01T14:00: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d v="2015-01-05T11:50:18"/>
    <d v="2015-02-04T11:50:18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d v="2015-01-09T10:11:17"/>
    <d v="2015-02-16T10:11:1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d v="2014-08-07T18:16:58"/>
    <d v="2014-09-06T21:00:00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d v="2016-03-31T07:41:41"/>
    <d v="2016-04-30T05:34:00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d v="2014-08-10T18:24:37"/>
    <d v="2014-08-31T18:24:37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d v="2015-10-16T20:29:06"/>
    <d v="2015-12-14T05:59:00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d v="2015-08-26T23:43:42"/>
    <d v="2015-09-25T23:43: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d v="2015-06-17T16:27:59"/>
    <d v="2015-07-17T16:14: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d v="2015-04-01T08:59:32"/>
    <d v="2015-05-01T08:59:32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d v="2015-08-20T06:37:31"/>
    <d v="2015-09-19T06:37:31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d v="2015-02-22T06:40:07"/>
    <d v="2015-04-23T05:40:07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d v="2014-07-07T14:31:17"/>
    <d v="2014-07-28T14:31:17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d v="2014-05-19T15:17:38"/>
    <d v="2014-06-20T23:00:0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d v="2012-04-14T22:28:39"/>
    <d v="2012-06-01T03:59:00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d v="2014-07-14T14:04:40"/>
    <d v="2014-08-15T02:00:00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d v="2014-07-09T19:05:51"/>
    <d v="2014-08-08T19:05:51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d v="2015-06-16T18:19:19"/>
    <d v="2015-07-26T18:19:19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d v="2015-11-29T19:01:13"/>
    <d v="2016-01-05T23:55:00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d v="2015-08-03T15:57:51"/>
    <d v="2015-09-10T03:59:00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d v="2015-06-10T11:06:11"/>
    <d v="2015-07-11T14:30:00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d v="2016-10-05T13:06:24"/>
    <d v="2016-11-04T13:06:24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d v="2014-11-28T00:03:06"/>
    <d v="2014-12-31T00:00:00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d v="2015-02-15T23:35:47"/>
    <d v="2015-03-22T22:35:47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d v="2017-02-06T20:00:04"/>
    <d v="2017-03-12T21:00:00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d v="2015-05-31T16:43:23"/>
    <d v="2015-07-05T16:43:23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d v="2015-09-23T13:58:17"/>
    <d v="2015-10-24T21:29:00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d v="2015-07-21T20:02:56"/>
    <d v="2015-08-20T20:02:5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d v="2016-11-23T20:25:13"/>
    <d v="2017-01-10T05:00:00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d v="2016-05-13T13:25:38"/>
    <d v="2016-06-03T21:00:00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d v="2015-09-30T14:00:12"/>
    <d v="2015-10-30T14:00:1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d v="2016-12-18T21:10:36"/>
    <d v="2017-01-17T21:10:36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d v="2015-11-15T17:01:24"/>
    <d v="2015-12-17T04:59:00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d v="2014-10-21T06:59:58"/>
    <d v="2014-11-20T07:59:5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d v="2014-09-16T04:02:06"/>
    <d v="2014-10-01T03:59:00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d v="2016-03-17T22:39:07"/>
    <d v="2016-04-16T22:39:07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d v="2016-04-03T19:31:57"/>
    <d v="2016-05-04T03:59:0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d v="2017-01-31T19:19:15"/>
    <d v="2017-03-02T19:19:15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d v="2016-12-30T18:56:48"/>
    <d v="2017-02-01T23:31:00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d v="2016-06-01T08:20:51"/>
    <d v="2016-07-01T08:20:51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d v="2016-11-28T22:00:33"/>
    <d v="2016-12-28T22:00:3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d v="2015-09-05T11:23:04"/>
    <d v="2015-09-29T03:59:00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d v="2015-06-01T12:14:58"/>
    <d v="2015-07-01T12:14:5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d v="2015-10-01T02:08:13"/>
    <d v="2015-10-25T23:59:0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d v="2017-01-19T16:39:08"/>
    <d v="2017-02-16T23:00:00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d v="2014-09-11T07:47:50"/>
    <d v="2014-10-14T06:59:00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d v="2014-08-20T18:08:12"/>
    <d v="2014-09-19T18:08:12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d v="2015-09-15T02:19:22"/>
    <d v="2015-10-09T00:00:00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d v="2016-11-01T16:39:42"/>
    <d v="2016-12-01T17:39:42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d v="2015-05-11T14:24:18"/>
    <d v="2015-06-12T02:00:00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d v="2015-08-14T11:20:00"/>
    <d v="2015-09-12T03:59:00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d v="2015-06-12T10:25:12"/>
    <d v="2015-07-12T10:25:12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d v="2015-03-05T21:19:17"/>
    <d v="2015-04-04T20:19:17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d v="2015-05-21T17:55:14"/>
    <d v="2015-06-20T17:55:1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d v="2014-10-06T17:48:44"/>
    <d v="2014-11-05T18:48:44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d v="2015-05-22T17:32:46"/>
    <d v="2015-06-21T17:32:46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d v="2016-08-08T11:20:40"/>
    <d v="2016-09-07T11:20:40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d v="2016-08-20T13:50:28"/>
    <d v="2016-09-08T03:45:00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d v="2015-02-24T02:03:29"/>
    <d v="2015-03-26T01:03:29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d v="2014-09-07T18:26:15"/>
    <d v="2014-10-07T18:26:1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d v="2015-05-20T13:46:17"/>
    <d v="2015-06-11T03:59:00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d v="2017-01-23T13:25:52"/>
    <d v="2017-02-22T13:25: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d v="2014-12-09T21:17:41"/>
    <d v="2015-01-08T21:17:4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d v="2016-09-01T18:15:45"/>
    <d v="2016-10-01T03:59:00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d v="2015-10-26T16:08:38"/>
    <d v="2015-11-30T17:08:38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d v="2015-06-16T17:24:36"/>
    <d v="2015-07-16T17:24:3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d v="2014-11-21T07:34:22"/>
    <d v="2014-12-22T04:00:00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d v="2015-10-07T12:23:08"/>
    <d v="2015-10-30T21:00:00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d v="2015-01-12T19:12:18"/>
    <d v="2015-01-28T22:00:00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d v="2015-11-03T17:05:15"/>
    <d v="2015-12-03T17:00:0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d v="2015-05-12T12:52:02"/>
    <d v="2015-06-12T21:00:00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d v="2015-06-17T18:11:00"/>
    <d v="2015-07-17T18:11:00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d v="2016-08-08T21:42:08"/>
    <d v="2016-08-24T21:42:0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d v="2015-05-13T09:29:57"/>
    <d v="2015-06-16T11:00:00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d v="2015-06-12T12:47:45"/>
    <d v="2015-07-12T12:47:45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d v="2014-10-03T10:29:35"/>
    <d v="2014-11-02T11:29:35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d v="2015-10-07T12:00:09"/>
    <d v="2015-11-06T13:00:09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d v="2016-08-29T19:14:02"/>
    <d v="2016-09-14T19:00:00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d v="2016-01-31T16:54:32"/>
    <d v="2016-03-15T21:00:00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d v="2015-01-13T21:07:51"/>
    <d v="2015-02-09T04:30:0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d v="2016-02-26T22:47:59"/>
    <d v="2016-04-01T03:59:00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d v="2014-10-19T16:23:26"/>
    <d v="2014-11-18T17:23:26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d v="2015-04-30T20:21:43"/>
    <d v="2015-05-30T20:21:4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d v="2016-03-02T02:27:39"/>
    <d v="2016-04-01T01:27:39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d v="2015-04-27T18:09:58"/>
    <d v="2015-06-01T05:00:00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d v="2015-08-03T00:28:25"/>
    <d v="2015-09-02T00:28:25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d v="2016-03-16T04:39:48"/>
    <d v="2016-04-29T04:39:48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d v="2016-01-10T17:51:38"/>
    <d v="2016-02-10T21:00:00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d v="2016-01-11T21:14:13"/>
    <d v="2016-01-29T05:59:00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d v="2017-01-27T22:37:06"/>
    <d v="2017-02-28T05:00:00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d v="2016-07-16T20:09:42"/>
    <d v="2016-08-15T20:09:4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d v="2015-11-03T18:00:28"/>
    <d v="2015-11-28T18:00:28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d v="2016-05-15T18:35:15"/>
    <d v="2016-06-20T23:00:0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d v="2017-01-23T08:50:02"/>
    <d v="2017-02-20T08:50:02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d v="2017-02-09T12:21:31"/>
    <d v="2017-03-11T12:21:31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d v="2015-08-16T16:51:40"/>
    <d v="2015-09-17T03:59:00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d v="2015-10-05T18:29:08"/>
    <d v="2015-12-04T19:29:08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d v="2017-02-02T10:12:32"/>
    <d v="2017-03-04T10:12:3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d v="2015-05-17T12:59:14"/>
    <d v="2015-06-16T12:59:14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d v="2016-08-27T10:37:09"/>
    <d v="2016-09-26T10:37:09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d v="2015-11-01T18:09:32"/>
    <d v="2015-11-22T22:00:00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d v="2015-07-08T18:30:56"/>
    <d v="2015-07-27T22:59:00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d v="2015-08-23T22:59:28"/>
    <d v="2015-09-13T00:00:00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d v="2015-09-14T22:01:03"/>
    <d v="2015-10-14T22:01:0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d v="2015-04-08T17:51:02"/>
    <d v="2015-04-29T17:51:0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d v="2016-06-17T17:39:36"/>
    <d v="2016-08-01T06:59:00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d v="2016-11-07T08:26:16"/>
    <d v="2016-12-07T08:26:16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d v="2015-02-21T15:38:04"/>
    <d v="2015-03-28T14:38:04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d v="2016-11-22T14:59:12"/>
    <d v="2016-12-22T14:59:12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d v="2015-07-01T20:32:28"/>
    <d v="2015-07-31T20:32:28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d v="2016-05-03T05:15:42"/>
    <d v="2016-06-10T03:00:00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d v="2016-04-15T01:22:19"/>
    <d v="2016-05-15T01:22:1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d v="2016-03-23T21:02:45"/>
    <d v="2016-04-13T21:02:4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d v="2016-09-15T15:36:18"/>
    <d v="2016-10-16T15:36: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d v="2015-09-06T22:17:05"/>
    <d v="2015-10-06T22:17:05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d v="2015-09-17T07:00:10"/>
    <d v="2015-10-17T07:00:10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d v="2016-10-21T19:25:46"/>
    <d v="2016-11-11T22:00:00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d v="2016-01-13T05:51:57"/>
    <d v="2016-01-27T01:00:0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d v="2015-04-11T06:25:11"/>
    <d v="2015-05-08T20:05:00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d v="2016-04-06T07:17:21"/>
    <d v="2016-05-06T07:17:2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d v="2014-07-06T20:54:35"/>
    <d v="2014-08-08T13:54:00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d v="2016-05-09T00:57:04"/>
    <d v="2016-06-08T00:57:0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d v="2016-03-02T07:14:53"/>
    <d v="2016-04-11T02:30:00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d v="2014-12-17T14:03:06"/>
    <d v="2015-01-31T14:03:06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d v="2016-05-23T01:05:57"/>
    <d v="2016-06-22T01:05:57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d v="2014-10-02T02:24:25"/>
    <d v="2014-10-16T03:59:00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d v="2016-05-31T00:14:56"/>
    <d v="2016-06-22T03:55:00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d v="2016-08-26T08:46:48"/>
    <d v="2016-09-25T08:46:48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d v="2016-05-22T13:59:50"/>
    <d v="2016-06-05T13:59:50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d v="2015-03-01T18:51:17"/>
    <d v="2015-04-05T17:51:17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d v="2015-02-06T17:08:25"/>
    <d v="2015-03-08T16:08:2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d v="2016-04-08T08:59:26"/>
    <d v="2016-05-08T08:59:26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d v="2014-07-02T13:48:03"/>
    <d v="2014-07-05T01:00:00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d v="2014-07-17T07:45:08"/>
    <d v="2014-07-27T23:00:00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d v="2015-03-02T21:17:48"/>
    <d v="2015-04-01T20:17:48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d v="2015-09-01T16:44:46"/>
    <d v="2015-10-06T16:44:4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d v="2014-06-19T20:38:50"/>
    <d v="2014-07-19T20:38:5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d v="2015-05-24T16:14:40"/>
    <d v="2015-06-15T16:14:40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d v="2015-06-30T12:30:22"/>
    <d v="2015-07-30T12:30:22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d v="2014-07-07T16:10:46"/>
    <d v="2014-08-03T23:00:0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d v="2016-03-08T09:34:06"/>
    <d v="2016-04-05T08:34:06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d v="2014-09-19T06:46:07"/>
    <d v="2014-10-10T21:00:00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d v="2017-02-03T13:48:00"/>
    <d v="2017-02-24T13:48:00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d v="2016-06-28T15:58:38"/>
    <d v="2016-07-28T15:58:3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d v="2016-11-11T23:22:34"/>
    <d v="2016-12-06T23:22:34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d v="2016-05-20T19:10:21"/>
    <d v="2016-06-12T17:00: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d v="2015-02-27T07:06:50"/>
    <d v="2015-04-01T04:59:00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d v="2016-03-23T21:59:44"/>
    <d v="2016-04-13T13:18:00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d v="2014-07-31T04:48:13"/>
    <d v="2014-08-30T04:48: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d v="2015-02-18T02:32:48"/>
    <d v="2015-04-18T00:37:0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d v="2015-02-19T00:35:10"/>
    <d v="2015-02-26T00:35:10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d v="2016-04-24T13:14:14"/>
    <d v="2016-05-08T21:00:00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d v="2016-04-06T13:24:40"/>
    <d v="2016-04-30T03:59:0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d v="2016-05-23T02:39:32"/>
    <d v="2016-06-13T17:00:0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d v="2015-10-25T16:50:11"/>
    <d v="2015-11-29T23:00:00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d v="2014-06-16T09:29:25"/>
    <d v="2014-07-23T11:00:00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d v="2016-05-05T23:49:38"/>
    <d v="2016-07-01T23:00:00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d v="2016-04-19T10:22:30"/>
    <d v="2016-05-02T23:00:00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d v="2015-09-23T17:26:46"/>
    <d v="2015-10-29T04:01:00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d v="2016-04-29T14:52:07"/>
    <d v="2016-05-10T11:17:00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d v="2016-06-15T19:34:32"/>
    <d v="2016-07-15T19:34:32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d v="2014-07-02T10:01:50"/>
    <d v="2014-08-01T10:01:50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d v="2014-10-20T07:27:59"/>
    <d v="2014-11-19T08:27:59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d v="2017-01-11T01:22:14"/>
    <d v="2017-02-25T01:22:14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d v="2016-11-23T01:59:03"/>
    <d v="2016-12-14T15:59:00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d v="2014-08-15T00:36:30"/>
    <d v="2014-09-01T15:59:00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d v="2015-02-21T02:11:57"/>
    <d v="2015-03-07T04:55:00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d v="2014-07-31T18:30:45"/>
    <d v="2014-08-19T16:00:00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d v="2016-02-22T23:27:29"/>
    <d v="2016-03-15T21:00:00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d v="2015-11-13T02:26:32"/>
    <d v="2015-12-13T02:26:32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d v="2015-04-13T01:37:17"/>
    <d v="2015-05-13T01:37:17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d v="2015-07-07T22:24:54"/>
    <d v="2015-08-01T22:24:54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d v="2014-11-26T04:47:39"/>
    <d v="2015-01-01T05:00:00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d v="2016-11-16T00:59:40"/>
    <d v="2017-01-15T00:59:40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d v="2016-11-16T08:01:25"/>
    <d v="2016-12-17T08:00:00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d v="2015-11-04T20:59:25"/>
    <d v="2015-12-02T20:59:2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d v="2014-08-04T13:09:16"/>
    <d v="2014-08-25T04:59:00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d v="2015-06-24T20:30:40"/>
    <d v="2015-07-18T16:00:00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d v="2015-09-28T17:33:36"/>
    <d v="2015-10-28T17:33:3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d v="2014-05-06T14:39:33"/>
    <d v="2014-05-18T14:39:33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d v="2015-02-24T16:49:54"/>
    <d v="2015-04-25T15:49:5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d v="2015-02-18T17:34:59"/>
    <d v="2015-03-20T16:56:00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d v="2014-08-07T08:31:46"/>
    <d v="2014-08-31T13:08:00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d v="2015-08-09T12:20:00"/>
    <d v="2015-08-26T23:00:00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d v="2014-10-25T22:52:58"/>
    <d v="2014-11-29T23:52:58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d v="2015-02-09T04:26:23"/>
    <d v="2015-03-11T03:26:23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d v="2016-07-08T10:20:56"/>
    <d v="2016-08-01T22:59:00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d v="2016-06-03T18:47:00"/>
    <d v="2016-06-23T18:47:00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d v="2015-10-15T02:06:08"/>
    <d v="2015-11-21T03:00:00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d v="2014-11-10T20:49:12"/>
    <d v="2014-12-10T20:49:12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d v="2014-11-03T15:28:26"/>
    <d v="2014-12-03T15:28:26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d v="2014-11-04T18:18:08"/>
    <d v="2014-12-14T18:18:0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d v="2015-05-19T11:04:01"/>
    <d v="2015-06-18T11:04:01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d v="2016-05-04T13:31:22"/>
    <d v="2016-06-03T13:31:2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d v="2014-06-25T18:35:45"/>
    <d v="2014-07-10T18:35:45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d v="2014-07-10T13:05:48"/>
    <d v="2014-08-08T22:28:00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d v="2016-03-17T20:17:35"/>
    <d v="2016-05-06T20:17:35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d v="2014-10-11T22:07:10"/>
    <d v="2014-11-06T00:46:00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d v="2014-06-27T14:17:25"/>
    <d v="2014-07-27T14:17:2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d v="2015-05-16T17:05:44"/>
    <d v="2015-05-30T18:10:00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d v="2014-05-05T10:43:09"/>
    <d v="2014-06-01T03:59:00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d v="2016-01-09T11:28:49"/>
    <d v="2016-02-18T22:00:00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d v="2014-10-29T18:02:56"/>
    <d v="2014-11-21T17:00:00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d v="2015-01-22T22:05:25"/>
    <d v="2015-02-21T22:05:25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d v="2014-07-14T22:53:34"/>
    <d v="2014-08-28T22:53:34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d v="2015-07-08T17:22:26"/>
    <d v="2015-08-07T17:22:2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d v="2015-10-13T14:50:43"/>
    <d v="2015-11-12T02:31: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d v="2015-05-26T11:05:24"/>
    <d v="2015-06-25T11:05:24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d v="2015-05-28T12:05:02"/>
    <d v="2015-06-17T12:05:0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d v="2016-02-10T00:24:46"/>
    <d v="2016-03-01T23:59:00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d v="2014-06-01T11:49:36"/>
    <d v="2014-07-16T11:49:36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d v="2014-06-06T10:08:09"/>
    <d v="2014-07-06T10:08:09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d v="2014-06-18T23:48:24"/>
    <d v="2014-07-18T23:48:2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d v="2016-06-23T19:32:38"/>
    <d v="2016-07-31T20:58:00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d v="2016-05-10T00:59:50"/>
    <d v="2016-06-06T07:00:00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d v="2015-09-18T00:32:52"/>
    <d v="2015-10-08T00:32:52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d v="2014-08-28T23:01:02"/>
    <d v="2014-09-27T23:01:02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d v="2015-02-18T17:35:38"/>
    <d v="2015-02-28T04:59:0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d v="2016-11-01T19:58:45"/>
    <d v="2016-12-01T07:59:00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d v="2016-04-07T03:27:36"/>
    <d v="2016-04-17T23:30: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d v="2015-03-26T09:54:05"/>
    <d v="2015-04-23T18:30:00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d v="2014-09-12T21:55:48"/>
    <d v="2014-10-26T00:43:00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d v="2014-04-23T20:01:47"/>
    <d v="2014-05-23T20:01:47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d v="2016-03-19T19:43:05"/>
    <d v="2016-04-06T21:30:00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d v="2016-02-05T02:10:02"/>
    <d v="2016-02-14T00:00:00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d v="2015-02-02T18:59:23"/>
    <d v="2015-03-04T18:59:2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d v="2015-11-15T13:29:36"/>
    <d v="2015-12-14T00:00:00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d v="2015-03-25T21:52:21"/>
    <d v="2015-04-24T21:52:21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d v="2015-01-14T16:14:44"/>
    <d v="2015-02-05T06:59:00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d v="2014-09-02T14:48:56"/>
    <d v="2014-10-04T14:48:5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d v="2014-09-02T01:21:43"/>
    <d v="2014-09-21T02:00:00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d v="2014-06-02T15:29:12"/>
    <d v="2014-07-02T15:29:1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d v="2015-02-03T17:17:27"/>
    <d v="2015-02-28T17:00:0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d v="2016-10-19T00:31:01"/>
    <d v="2016-11-02T00:31:01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d v="2014-06-30T22:41:41"/>
    <d v="2014-07-30T22:41:41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d v="2014-07-19T17:32:33"/>
    <d v="2014-08-18T17:32:33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d v="2016-01-11T13:56:54"/>
    <d v="2016-02-05T22:00:00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d v="2014-05-17T01:30:55"/>
    <d v="2014-06-17T03:00:00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d v="2014-06-10T09:07:49"/>
    <d v="2014-07-10T09:07: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d v="2016-07-21T14:48:13"/>
    <d v="2016-08-07T03:00:00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d v="2014-07-31T12:59:53"/>
    <d v="2014-08-21T16:28:00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d v="2015-07-20T17:03:40"/>
    <d v="2015-08-19T17:03:40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d v="2015-04-06T22:16:07"/>
    <d v="2015-05-02T21:00:00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d v="2016-01-05T21:52:10"/>
    <d v="2016-01-19T04:59:0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d v="2014-06-19T02:57:08"/>
    <d v="2014-07-11T16:15:00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d v="2015-10-17T10:18:41"/>
    <d v="2015-11-13T20:17:0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d v="2015-04-30T20:11:12"/>
    <d v="2015-05-30T20:11:12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d v="2014-08-10T12:35:46"/>
    <d v="2014-09-09T12:35:46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d v="2016-05-31T06:59:46"/>
    <d v="2016-06-08T13:59:00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d v="2015-09-25T12:43:56"/>
    <d v="2015-10-23T12:43:56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d v="2015-01-12T19:58:45"/>
    <d v="2015-02-05T12:20:00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d v="2016-02-02T21:20:12"/>
    <d v="2016-03-18T20:20:12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d v="2014-11-17T02:51:29"/>
    <d v="2014-12-17T02:51:29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d v="2016-06-11T01:15:38"/>
    <d v="2016-07-09T04:00:00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d v="2015-02-01T16:54:31"/>
    <d v="2015-04-02T15:54:31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d v="2015-03-25T17:22:07"/>
    <d v="2015-04-21T17:22:07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d v="2014-06-30T15:20:26"/>
    <d v="2014-07-23T03:59:00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d v="2016-06-14T23:29:16"/>
    <d v="2016-08-13T23:29:16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d v="2014-07-01T16:45:59"/>
    <d v="2014-07-31T16:45:5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d v="2016-09-13T18:00:27"/>
    <d v="2016-10-13T18:00:2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d v="2014-07-01T04:56:07"/>
    <d v="2014-08-01T06:59:00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d v="2015-01-12T16:57:37"/>
    <d v="2015-02-12T05:59:00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d v="2015-01-07T04:51:43"/>
    <d v="2015-02-03T04:27:00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d v="2016-04-20T11:31:00"/>
    <d v="2016-05-20T11:31:00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d v="2014-08-01T12:39:12"/>
    <d v="2014-08-15T12:39:12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d v="2016-09-30T15:11:19"/>
    <d v="2016-10-29T03:00:00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d v="2015-06-24T21:33:48"/>
    <d v="2015-07-10T18:00:0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d v="2016-08-30T22:03:05"/>
    <d v="2016-10-11T03:59:00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d v="2016-07-24T03:07:17"/>
    <d v="2016-08-23T03:07:17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d v="2015-07-15T15:01:12"/>
    <d v="2015-08-09T16:00:00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d v="2016-02-20T00:27:30"/>
    <d v="2016-04-19T23:27:30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d v="2015-02-18T16:07:12"/>
    <d v="2015-03-20T15:07:1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d v="2016-08-23T18:22:09"/>
    <d v="2016-09-21T03:00:00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d v="2016-03-29T15:24:05"/>
    <d v="2016-04-28T15:24:05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d v="2016-06-08T00:31:42"/>
    <d v="2016-07-15T21:38:0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d v="2014-07-21T19:41:30"/>
    <d v="2014-08-31T20:00:00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d v="2014-10-16T04:05:31"/>
    <d v="2014-11-06T05:59:00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d v="2015-02-27T20:01:36"/>
    <d v="2015-03-20T20:27: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d v="2016-06-20T12:02:11"/>
    <d v="2016-07-20T12:02:1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d v="2014-10-06T21:08:24"/>
    <d v="2014-11-03T00:00:0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d v="2014-10-09T06:43:10"/>
    <d v="2014-10-27T03:00:00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d v="2015-05-04T17:40:43"/>
    <d v="2015-05-17T03:00:00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d v="2015-02-18T22:00:22"/>
    <d v="2015-03-16T21:00:0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d v="2014-05-22T20:31:20"/>
    <d v="2014-06-21T20:31:20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d v="2015-06-16T07:37:07"/>
    <d v="2015-07-10T21:00:00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d v="2014-12-16T05:56:28"/>
    <d v="2015-01-02T05:56:2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d v="2014-06-06T18:31:06"/>
    <d v="2014-07-06T18:31:06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d v="2014-06-03T16:03:01"/>
    <d v="2014-07-03T16:03:01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d v="2016-05-16T18:14:59"/>
    <d v="2016-06-15T18:14:59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d v="2016-01-03T16:38:00"/>
    <d v="2016-02-02T16:38:00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d v="2015-05-02T21:00:01"/>
    <d v="2015-06-03T06:59:00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d v="2015-05-25T22:34:12"/>
    <d v="2015-06-24T22:34:12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d v="2015-03-24T18:26:00"/>
    <d v="2015-04-17T16:00:00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d v="2014-04-24T15:15:31"/>
    <d v="2014-05-24T21:00:00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d v="2016-03-14T19:15:24"/>
    <d v="2016-04-13T19:15:24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d v="2015-04-27T05:59:44"/>
    <d v="2015-05-18T05:59:4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d v="2015-09-21T00:13:17"/>
    <d v="2015-10-26T00:13:17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d v="2014-07-28T20:47:16"/>
    <d v="2014-08-17T05:11: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d v="2016-11-15T05:09:35"/>
    <d v="2016-11-26T06:00: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d v="2014-10-03T18:18:29"/>
    <d v="2014-11-01T17:18:00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d v="2016-08-02T20:19:26"/>
    <d v="2016-09-11T20:19:26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d v="2016-05-21T17:48:24"/>
    <d v="2016-06-02T22:00:00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d v="2016-03-30T03:48:24"/>
    <d v="2016-05-28T21:44:0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d v="2015-05-08T00:52:05"/>
    <d v="2015-07-01T06:59:0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d v="2016-02-19T22:03:58"/>
    <d v="2016-03-07T04:59:00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d v="2015-08-17T18:19:55"/>
    <d v="2015-09-11T18:19:55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d v="2016-03-01T20:08:44"/>
    <d v="2016-03-16T03:59:00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d v="2016-06-24T11:28:48"/>
    <d v="2016-07-24T11:28:48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d v="2015-10-20T17:58:11"/>
    <d v="2015-11-19T18:58:11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d v="2014-05-01T22:27:25"/>
    <d v="2014-05-13T04:00:00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d v="2014-07-09T17:37:20"/>
    <d v="2014-08-23T17:37:20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d v="2016-05-01T22:08:57"/>
    <d v="2016-05-31T22:08:57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d v="2016-04-17T17:30:53"/>
    <d v="2016-05-10T21:00:0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d v="2014-11-07T20:37:46"/>
    <d v="2014-11-21T04:55:00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d v="2014-06-12T14:54:06"/>
    <d v="2014-07-02T14:54:0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d v="2014-10-15T20:58:15"/>
    <d v="2014-11-07T18:30:0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d v="2015-02-22T12:53:12"/>
    <d v="2015-04-23T11:53:1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d v="2014-05-22T02:18:32"/>
    <d v="2014-06-04T04:59:00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d v="2015-01-16T20:19:12"/>
    <d v="2015-02-02T04:59:00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d v="2015-05-01T18:32:51"/>
    <d v="2015-05-31T18:32:51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d v="2014-08-05T00:14:30"/>
    <d v="2014-09-08T03:00: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d v="2014-06-04T19:37:14"/>
    <d v="2014-07-04T11:00: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d v="2014-09-11T18:48:19"/>
    <d v="2014-10-02T14:21:0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d v="2015-02-02T14:22:30"/>
    <d v="2015-03-04T14:22:30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d v="2015-08-11T19:46:52"/>
    <d v="2015-09-06T13:47:00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d v="2014-08-30T08:40:20"/>
    <d v="2014-09-29T08:40:20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d v="2015-08-18T18:57:26"/>
    <d v="2015-09-15T10:06: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d v="2016-07-30T09:32:28"/>
    <d v="2016-09-25T23:00:00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d v="2014-08-29T18:19:33"/>
    <d v="2014-09-13T04:00:00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d v="2015-07-29T16:41:46"/>
    <d v="2015-08-09T16:00:00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d v="2016-03-31T08:02:51"/>
    <d v="2016-04-28T05:59:00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d v="2015-06-12T00:33:25"/>
    <d v="2015-07-11T03:59:00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d v="2016-12-29T12:01:58"/>
    <d v="2017-01-18T12:01:58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d v="2015-06-22T18:16:58"/>
    <d v="2015-07-13T01:00:00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d v="2016-03-13T14:57:37"/>
    <d v="2016-04-10T20:00: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d v="2016-05-31T15:42:14"/>
    <d v="2016-06-30T15:42:1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d v="2014-09-02T14:23:47"/>
    <d v="2014-09-18T03:59:00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d v="2015-10-12T18:16:07"/>
    <d v="2015-11-11T19:16:07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d v="2015-08-27T15:00:23"/>
    <d v="2015-10-01T15:00:2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d v="2015-09-01T15:21:50"/>
    <d v="2015-10-02T18:00:00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d v="2015-11-20T17:27:05"/>
    <d v="2015-12-20T11:59:00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d v="2014-10-11T08:30:16"/>
    <d v="2014-11-17T07:59:00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d v="2016-07-20T10:05:40"/>
    <d v="2016-08-17T10:05:40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d v="2016-08-18T18:08:42"/>
    <d v="2016-09-08T18:08:42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d v="2016-05-27T00:04:51"/>
    <d v="2016-06-26T00:04:51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d v="2015-08-06T17:31:15"/>
    <d v="2015-08-31T17:31:1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d v="2014-07-09T14:23:42"/>
    <d v="2014-09-07T14:23:42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d v="2015-05-26T18:07:39"/>
    <d v="2015-06-25T18:07:39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d v="2015-02-05T19:57:37"/>
    <d v="2015-03-07T19:57:3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d v="2015-03-12T19:22:39"/>
    <d v="2015-04-11T19:22:39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d v="2015-03-10T15:51:24"/>
    <d v="2015-04-01T03:59:00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d v="2016-04-20T01:53:21"/>
    <d v="2016-05-14T03:59:00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d v="2016-02-11T22:36:54"/>
    <d v="2016-03-05T01:00:00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d v="2015-08-07T09:27:53"/>
    <d v="2015-09-04T09:27:53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d v="2016-04-02T21:26:38"/>
    <d v="2016-05-02T21:26:38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d v="2014-04-24T12:22:50"/>
    <d v="2014-05-22T22:07:00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d v="2014-05-29T14:05:24"/>
    <d v="2014-06-28T14:05:24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d v="2015-07-11T00:41:20"/>
    <d v="2015-08-12T00:00:00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d v="2015-01-12T01:12:39"/>
    <d v="2015-02-11T17:00:00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d v="2016-10-18T10:36:34"/>
    <d v="2016-11-17T11:36:34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d v="2014-06-18T15:35:24"/>
    <d v="2014-08-17T15:35:24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d v="2014-04-01T06:38:31"/>
    <d v="2014-05-05T06:38:31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d v="2015-05-15T19:36:15"/>
    <d v="2015-06-26T21:00:00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d v="2015-07-09T02:18:28"/>
    <d v="2015-07-31T08:58:00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d v="2015-04-21T21:21:06"/>
    <d v="2015-05-27T02:45:00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d v="2015-07-18T16:19:38"/>
    <d v="2015-08-05T18:36:00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d v="2016-03-04T18:17:07"/>
    <d v="2016-03-13T22:00:00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d v="2016-07-04T16:07:36"/>
    <d v="2016-08-01T19:00:00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d v="2015-08-20T14:57:29"/>
    <d v="2015-10-05T16:00:00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d v="2014-12-01T17:50:08"/>
    <d v="2014-12-31T17:50:0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d v="2014-12-24T12:11:23"/>
    <d v="2015-01-23T12:11:2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d v="2015-05-11T19:27:24"/>
    <d v="2015-06-10T19:27:2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d v="2014-08-18T17:46:34"/>
    <d v="2014-09-17T17:46:34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d v="2014-12-09T16:31:36"/>
    <d v="2015-01-08T16:31:36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d v="2014-12-03T07:58:03"/>
    <d v="2014-12-31T07:00:00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d v="2014-09-30T20:36:53"/>
    <d v="2014-10-30T20:36:5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d v="2015-05-22T13:41:22"/>
    <d v="2015-06-21T13:41:22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d v="2014-10-09T09:00:46"/>
    <d v="2014-11-08T10:00:46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d v="2014-10-14T22:37:28"/>
    <d v="2014-11-13T23:37:2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d v="2016-07-10T18:48:47"/>
    <d v="2016-08-11T03:59:00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d v="2016-10-06T13:10:54"/>
    <d v="2016-12-05T14:10:54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d v="2015-03-30T18:53:03"/>
    <d v="2015-04-26T06:28:0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d v="2016-03-31T17:36:17"/>
    <d v="2016-04-30T17:36:1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d v="2016-03-01T18:17:36"/>
    <d v="2016-03-31T17:17: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d v="2015-01-22T04:13:42"/>
    <d v="2015-03-01T04:59:00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d v="2014-07-16T11:18:30"/>
    <d v="2014-07-30T11:18:3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d v="2016-03-22T02:18:02"/>
    <d v="2016-04-05T02:18:02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d v="2016-02-18T10:13:25"/>
    <d v="2016-04-18T09:13: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d v="2015-06-13T07:35:44"/>
    <d v="2015-07-13T07:35:4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d v="2014-11-21T17:11:30"/>
    <d v="2014-12-21T17:11:30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d v="2016-07-25T16:44:30"/>
    <d v="2016-09-23T16:44:30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d v="2016-05-13T12:57:34"/>
    <d v="2016-06-27T19:00:00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d v="2015-04-07T19:53:30"/>
    <d v="2015-04-29T23:00:00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d v="2015-05-01T15:32:27"/>
    <d v="2015-05-26T15:32:27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d v="2014-09-20T08:00:34"/>
    <d v="2014-10-20T08:00:34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d v="2014-12-30T22:45:44"/>
    <d v="2015-01-24T04:59:00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d v="2014-12-15T19:55:07"/>
    <d v="2015-02-11T04:59:00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d v="2014-12-01T21:33:59"/>
    <d v="2015-01-05T20:26:00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d v="2016-08-10T01:36:22"/>
    <d v="2016-09-04T01:36:22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d v="2015-02-15T00:12:03"/>
    <d v="2015-03-13T06:59:0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d v="2014-08-05T17:09:42"/>
    <d v="2014-08-26T17:09:42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d v="2016-02-17T14:03:10"/>
    <d v="2016-03-03T05:59:00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d v="2014-08-15T19:10:22"/>
    <d v="2014-09-03T04:59:00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d v="2015-08-04T19:04:37"/>
    <d v="2015-08-30T00:00:00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d v="2016-09-15T20:22:44"/>
    <d v="2016-10-13T20:22:44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d v="2014-12-17T23:58:02"/>
    <d v="2015-01-16T23:58:02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d v="2016-03-18T21:27:59"/>
    <d v="2016-05-17T21:27:59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d v="2015-10-06T20:44:40"/>
    <d v="2015-11-05T21:44:40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d v="2016-04-23T00:22:36"/>
    <d v="2016-04-29T06:59:00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d v="2016-01-14T19:02:06"/>
    <d v="2016-02-13T19:02:06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d v="2016-07-15T14:30:57"/>
    <d v="2016-08-14T14:30:57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d v="2015-11-30T23:08:02"/>
    <d v="2015-12-15T00:00:00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d v="2016-05-16T17:01:30"/>
    <d v="2016-06-17T14:00: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d v="2016-02-29T23:48:05"/>
    <d v="2016-03-30T22:48:05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d v="2015-07-18T10:22:16"/>
    <d v="2015-08-17T10:22: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d v="2015-03-09T08:53:21"/>
    <d v="2015-04-08T08:53:2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d v="2014-05-30T17:26:51"/>
    <d v="2014-06-09T17:26:51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d v="2014-05-29T14:09:34"/>
    <d v="2014-06-28T14:09:34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d v="2015-05-20T01:00:16"/>
    <d v="2015-06-19T01:00:16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d v="2015-11-10T14:14:56"/>
    <d v="2015-12-10T14:14:5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d v="2015-02-17T22:47:44"/>
    <d v="2015-03-19T21:47:44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d v="2017-02-13T14:38:49"/>
    <d v="2017-02-28T00:00:00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d v="2015-05-04T15:04:10"/>
    <d v="2015-06-03T15:04:10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d v="2016-10-18T03:10:26"/>
    <d v="2016-11-19T22:00:00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d v="2015-02-02T22:31:01"/>
    <d v="2015-03-05T04:00:00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d v="2016-09-06T22:27:24"/>
    <d v="2016-09-30T21:00:00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d v="2014-08-26T05:19:31"/>
    <d v="2014-09-28T03:23:00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d v="2014-07-08T17:41:10"/>
    <d v="2014-07-26T07:00:0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d v="2016-06-24T18:34:50"/>
    <d v="2016-08-23T18:34:50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d v="2015-06-02T15:39:37"/>
    <d v="2015-07-02T15:39:37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d v="2014-07-26T16:00:57"/>
    <d v="2014-08-16T16:00:57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d v="2016-03-31T17:48:07"/>
    <d v="2016-05-21T03:59: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d v="2015-10-14T19:59:56"/>
    <d v="2015-12-13T20:59:56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d v="2016-03-08T02:16:04"/>
    <d v="2016-05-05T17:00:00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d v="2014-10-30T20:19:50"/>
    <d v="2014-11-29T21:19:50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d v="2014-08-29T18:04:57"/>
    <d v="2014-09-23T03:59:00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d v="2014-11-03T22:29:09"/>
    <d v="2014-11-23T22:29:09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d v="2016-10-06T14:57:47"/>
    <d v="2016-11-19T01:00:00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d v="2016-11-27T03:59:34"/>
    <d v="2017-01-14T03:59:00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d v="2016-03-21T21:11:16"/>
    <d v="2016-04-20T21:11:1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d v="2015-08-10T16:40:29"/>
    <d v="2015-09-14T16:40:29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d v="2014-12-02T16:48:55"/>
    <d v="2015-01-01T16:48:55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d v="2015-02-18T16:08:52"/>
    <d v="2015-04-19T15:08:52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d v="2016-08-08T16:15:06"/>
    <d v="2016-10-07T15:11:00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d v="2015-04-10T18:45:30"/>
    <d v="2015-05-10T18:45:30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d v="2014-09-17T15:02:59"/>
    <d v="2014-10-05T05:00: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d v="2015-10-20T19:35:27"/>
    <d v="2015-11-30T17:00:00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d v="2015-10-08T03:27:19"/>
    <d v="2015-11-17T04:27:19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d v="2016-02-09T05:48:07"/>
    <d v="2016-03-08T04:59:00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d v="2016-10-22T23:17:18"/>
    <d v="2016-11-22T00:17:18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d v="2015-05-16T10:06:42"/>
    <d v="2015-06-16T23:30:0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d v="2016-08-16T17:58:47"/>
    <d v="2016-09-30T17:58:47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d v="2014-09-05T07:00:45"/>
    <d v="2014-10-05T07:00:45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d v="2014-05-21T17:06:34"/>
    <d v="2014-06-16T17:06:3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d v="2016-01-12T11:29:44"/>
    <d v="2016-02-02T11:29:44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d v="2014-07-08T15:30:42"/>
    <d v="2014-08-10T15:59:00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d v="2016-08-14T15:28:22"/>
    <d v="2016-08-25T03:59:00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d v="2015-07-06T08:43:27"/>
    <d v="2015-08-05T08:43:2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d v="2016-03-11T09:59:46"/>
    <d v="2016-04-03T17:00:00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d v="2015-06-18T19:16:38"/>
    <d v="2015-07-18T06:59:00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d v="2017-01-02T21:50:36"/>
    <d v="2017-02-01T22:59:00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d v="2016-05-09T15:06:59"/>
    <d v="2016-06-01T21:42:00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d v="2014-05-16T20:36:20"/>
    <d v="2014-07-02T03:59:0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d v="2015-02-20T06:39:10"/>
    <d v="2015-03-19T14:39:00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d v="2014-11-28T21:08:45"/>
    <d v="2014-12-23T21:08:45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d v="2016-03-18T21:31:12"/>
    <d v="2016-04-10T04:00:00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d v="2015-03-01T05:16:54"/>
    <d v="2015-03-31T04:16:54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d v="2016-10-22T10:50:30"/>
    <d v="2016-12-21T11:50:30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d v="2016-06-02T05:58:09"/>
    <d v="2016-06-16T05:58:09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d v="2015-10-17T19:23:42"/>
    <d v="2015-10-28T19:54:00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d v="2014-07-02T21:43:02"/>
    <d v="2014-07-24T07:00: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d v="2015-06-18T23:16:59"/>
    <d v="2015-07-18T23:16:59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d v="2015-06-30T13:20:52"/>
    <d v="2015-07-23T18:33:00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d v="2015-05-12T16:12:17"/>
    <d v="2015-06-11T16:12:17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d v="2015-05-18T12:20:11"/>
    <d v="2015-05-31T23:00:0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d v="2014-06-30T15:04:27"/>
    <d v="2014-07-21T03:59:00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d v="2014-08-27T22:43:04"/>
    <d v="2014-09-26T22:43:0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d v="2014-10-02T07:04:57"/>
    <d v="2014-11-05T12:52:0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d v="2016-07-05T20:57:09"/>
    <d v="2016-09-03T20:57:09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d v="2016-05-03T14:19:42"/>
    <d v="2016-05-15T23:00:0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d v="2014-08-25T19:34:44"/>
    <d v="2014-09-12T19:34:4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d v="2014-06-12T13:46:58"/>
    <d v="2014-07-03T03:59:00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d v="2015-04-26T12:44:58"/>
    <d v="2015-05-31T12:44:58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d v="2014-05-27T18:16:21"/>
    <d v="2014-07-01T04:59:00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d v="2016-09-14T10:53:54"/>
    <d v="2016-10-05T10:53:54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d v="2016-01-05T15:38:10"/>
    <d v="2016-01-15T15:38:10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d v="2014-05-13T16:26:58"/>
    <d v="2014-06-16T06:59:00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d v="2016-09-20T02:48:16"/>
    <d v="2016-10-20T02:48:1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d v="2015-08-03T04:19:46"/>
    <d v="2015-09-02T04:19:4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d v="2014-04-24T14:14:19"/>
    <d v="2014-05-19T21:00:00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d v="2015-08-14T15:54:20"/>
    <d v="2015-08-29T03:59:00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d v="2014-05-28T05:14:15"/>
    <d v="2014-06-27T05:14:1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d v="2014-07-09T18:53:24"/>
    <d v="2014-08-08T18:53:2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d v="2015-05-23T19:50:39"/>
    <d v="2015-06-21T22:25:00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d v="2014-10-28T14:21:23"/>
    <d v="2014-11-27T15:21:23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d v="2015-01-16T16:48:49"/>
    <d v="2015-03-02T04:59:00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d v="2014-09-09T23:09:39"/>
    <d v="2014-09-19T00:00:00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d v="2015-11-01T04:35:29"/>
    <d v="2015-11-30T22:30:00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d v="2016-04-30T03:12:47"/>
    <d v="2016-06-06T02:00:00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d v="2014-12-22T20:53:30"/>
    <d v="2015-01-11T20:53:30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d v="2014-12-15T14:48:36"/>
    <d v="2015-02-13T14:48:36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d v="2016-04-19T11:10:48"/>
    <d v="2016-05-10T11:10:4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d v="2016-02-01T19:21:27"/>
    <d v="2016-03-02T19:21:27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d v="2014-09-15T14:26:56"/>
    <d v="2014-10-15T14:26:56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d v="2014-08-31T14:03:20"/>
    <d v="2014-09-30T16:00:00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d v="2015-05-05T12:59:53"/>
    <d v="2015-06-04T12:59:5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d v="2016-06-03T12:54:44"/>
    <d v="2016-07-10T22:59:00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d v="2016-07-05T12:06:28"/>
    <d v="2016-08-13T06:59:00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d v="2016-04-01T16:33:14"/>
    <d v="2016-05-31T16:33:14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d v="2014-06-02T13:01:54"/>
    <d v="2014-06-23T18:00:00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d v="2014-08-28T21:55:49"/>
    <d v="2014-09-12T21:55:49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d v="2016-07-01T01:09:38"/>
    <d v="2016-07-22T05:26:00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d v="2014-06-20T03:24:46"/>
    <d v="2014-07-04T03:24:46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d v="2014-05-26T16:59:06"/>
    <d v="2014-06-25T16:59:06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d v="2015-03-09T13:49:48"/>
    <d v="2015-04-03T13:49:4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d v="2014-05-20T17:22:53"/>
    <d v="2014-06-15T16:00:00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d v="2015-05-10T04:07:47"/>
    <d v="2015-05-31T06:59:00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d v="2016-05-15T17:42:46"/>
    <d v="2016-06-04T17:42:46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d v="2015-04-24T13:21:07"/>
    <d v="2015-05-26T03:59:00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d v="2015-02-01T23:53:39"/>
    <d v="2015-03-31T12:52:00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d v="2015-12-22T21:18:29"/>
    <d v="2016-01-21T21:18:29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d v="2015-04-08T20:47:29"/>
    <d v="2015-05-09T20:47:29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d v="2015-01-28T17:11:15"/>
    <d v="2015-02-27T17:11:15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d v="2015-05-23T17:31:06"/>
    <d v="2015-06-22T17:31:06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d v="2015-06-10T23:50:06"/>
    <d v="2015-07-02T23:50:0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d v="2014-10-15T22:28:04"/>
    <d v="2014-11-05T23:28:04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d v="2016-01-12T16:07:27"/>
    <d v="2016-02-11T22:59:00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d v="2014-10-31T18:04:22"/>
    <d v="2014-11-30T19:04:22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d v="2016-04-05T11:47:40"/>
    <d v="2016-05-04T23:00:0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d v="2016-02-01T22:41:07"/>
    <d v="2016-02-18T21:30:00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d v="2016-04-02T03:22:51"/>
    <d v="2016-04-29T21:00:00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d v="2016-09-19T08:21:34"/>
    <d v="2016-10-20T04:55:00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d v="2015-07-20T04:06:16"/>
    <d v="2015-08-19T04:06:1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d v="2015-02-06T04:55:12"/>
    <d v="2015-03-23T03:55:1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d v="2015-07-18T16:15:59"/>
    <d v="2015-08-17T16:15:59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d v="2014-12-10T18:04:06"/>
    <d v="2015-01-10T03:23:00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d v="2014-11-25T16:15:33"/>
    <d v="2015-01-24T12:00:00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d v="2015-04-09T00:35:08"/>
    <d v="2015-04-18T22:30: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d v="2015-03-26T21:38:16"/>
    <d v="2015-05-25T21:38:16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d v="2015-04-28T16:38:09"/>
    <d v="2015-05-28T16:38:09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d v="2015-02-13T17:04:53"/>
    <d v="2015-03-23T18:00:0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d v="2015-10-20T16:35:03"/>
    <d v="2015-11-12T06:59:00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d v="2014-06-23T22:31:45"/>
    <d v="2014-07-15T22:00:00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d v="2016-06-27T10:47:48"/>
    <d v="2016-07-17T10:47:48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d v="2014-07-13T02:09:15"/>
    <d v="2014-08-12T01:53:58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d v="2015-11-17T22:05:50"/>
    <d v="2015-12-17T22:05:5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d v="2014-08-07T05:09:04"/>
    <d v="2014-09-06T05:09:04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d v="2014-06-03T17:02:44"/>
    <d v="2014-07-03T17:02:44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d v="2014-06-03T19:32:32"/>
    <d v="2014-07-05T03:59: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d v="2014-07-11T16:45:02"/>
    <d v="2014-08-10T16:45:02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d v="2016-09-08T09:20:39"/>
    <d v="2016-10-08T09:20:39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d v="2015-06-09T07:11:36"/>
    <d v="2015-07-05T22:59:00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d v="2016-01-26T16:57:16"/>
    <d v="2016-02-16T05:59: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d v="2016-03-29T03:03:08"/>
    <d v="2016-04-29T03:59:00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d v="2015-01-12T23:33:28"/>
    <d v="2015-02-10T07:59:00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d v="2016-02-03T00:51:13"/>
    <d v="2016-04-02T23:51:13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d v="2016-09-06T19:15:35"/>
    <d v="2016-10-16T21:00:00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d v="2015-05-04T19:46:40"/>
    <d v="2015-06-03T00:00:00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d v="2014-06-18T21:08:57"/>
    <d v="2014-07-26T04:59:0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d v="2016-03-16T20:48:27"/>
    <d v="2016-04-15T20:48:27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d v="2014-05-12T19:33:18"/>
    <d v="2014-06-11T19:33:1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d v="2014-11-11T20:25:15"/>
    <d v="2014-12-01T20:25:15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d v="2014-04-18T11:18:58"/>
    <d v="2014-05-19T05:00:00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d v="2015-06-27T02:35:53"/>
    <d v="2015-08-26T02:35:5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d v="2014-04-10T12:36:26"/>
    <d v="2014-05-05T12:36:2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d v="2015-06-18T11:12:17"/>
    <d v="2015-08-10T23:00: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d v="2015-07-08T19:31:29"/>
    <d v="2015-08-02T19:31:29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d v="2015-03-02T18:00:26"/>
    <d v="2015-04-01T17:00:26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d v="2016-05-09T20:13:52"/>
    <d v="2016-05-29T00:36: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d v="2014-06-30T18:38:02"/>
    <d v="2014-07-30T18:38:0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d v="2014-05-29T04:00:45"/>
    <d v="2014-07-03T04:00:4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d v="2015-02-15T00:28:17"/>
    <d v="2015-03-01T04:59:00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d v="2014-05-13T17:28:10"/>
    <d v="2014-06-12T17:28:10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d v="2016-03-16T14:21:19"/>
    <d v="2016-04-15T14:21:1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d v="2015-05-14T22:20:10"/>
    <d v="2015-06-13T22:20:1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d v="2016-05-03T20:34:12"/>
    <d v="2016-05-18T00:00:00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d v="2016-11-08T14:48:26"/>
    <d v="2016-11-29T06:00:00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d v="2016-10-13T00:07:27"/>
    <d v="2016-11-15T02:08:00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d v="2015-03-24T19:00:55"/>
    <d v="2015-04-09T19:00:55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d v="2015-03-12T22:37:23"/>
    <d v="2015-04-09T04:00:00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d v="2014-06-24T08:49:38"/>
    <d v="2014-08-01T01:00:00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d v="2014-09-05T02:40:21"/>
    <d v="2014-09-27T04:00:00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d v="2014-12-16T19:39:40"/>
    <d v="2015-02-14T19:39:4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d v="2016-02-25T17:39:00"/>
    <d v="2016-03-26T16:39:00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d v="2015-06-11T05:16:25"/>
    <d v="2015-07-13T20:06: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d v="2014-08-14T21:11:25"/>
    <d v="2014-09-08T21:11:2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d v="2016-06-25T20:41:37"/>
    <d v="2016-07-24T23:00:00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d v="2016-02-20T03:22:00"/>
    <d v="2016-03-15T16:00:00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d v="2016-06-10T23:32:12"/>
    <d v="2016-07-10T23:32:12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d v="2016-06-27T15:19:29"/>
    <d v="2016-08-02T10:03:00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d v="2016-04-27T00:54:35"/>
    <d v="2016-05-27T00:54:3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d v="2015-06-12T12:50:06"/>
    <d v="2015-07-11T03:59:00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d v="2015-11-25T16:41:59"/>
    <d v="2015-12-23T16:18: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d v="2015-05-14T19:10:18"/>
    <d v="2015-06-15T19:10:18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d v="2016-10-23T16:00:23"/>
    <d v="2016-11-22T17:00:23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d v="2014-05-07T16:36:32"/>
    <d v="2014-07-06T16:36:32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d v="2015-06-15T10:43:42"/>
    <d v="2015-07-15T10:43:42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d v="2014-11-25T22:32:09"/>
    <d v="2014-12-16T22:32:09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d v="2015-05-08T13:55:54"/>
    <d v="2015-06-07T13:55:54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d v="2015-07-16T10:28:10"/>
    <d v="2015-08-28T22:30:00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d v="2016-11-15T00:42:36"/>
    <d v="2017-01-14T00:42:36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d v="2015-03-21T21:09:25"/>
    <d v="2015-04-20T21:09:2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d v="2014-07-11T17:20:48"/>
    <d v="2014-08-10T17:20:48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d v="2016-02-10T22:20:43"/>
    <d v="2016-03-11T22:20:43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d v="2014-12-09T17:41:23"/>
    <d v="2015-01-11T04:59:00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d v="2014-12-02T16:13:36"/>
    <d v="2015-01-02T16:13: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d v="2015-09-22T03:01:46"/>
    <d v="2015-10-22T03:01:46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d v="2016-02-03T23:19:28"/>
    <d v="2016-03-04T23:19:28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d v="2016-06-06T00:13:44"/>
    <d v="2016-07-31T07:00: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d v="2014-07-29T21:17:20"/>
    <d v="2014-09-27T21:17:20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d v="2014-06-09T06:13:01"/>
    <d v="2014-06-29T06:13:01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d v="2015-03-27T21:48:59"/>
    <d v="2015-04-03T21:48:59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d v="2015-02-24T10:53:39"/>
    <d v="2015-04-25T09:53:39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d v="2014-06-10T12:38:27"/>
    <d v="2014-07-30T23:00:00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d v="2015-02-19T20:22:38"/>
    <d v="2015-03-21T19:22:38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d v="2016-04-27T15:02:53"/>
    <d v="2016-05-31T11:00:0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d v="2015-04-15T18:01:48"/>
    <d v="2015-06-01T03:59:00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d v="2016-05-07T06:37:01"/>
    <d v="2016-06-14T21:43:00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d v="2015-02-23T21:41:52"/>
    <d v="2015-04-01T03:59:00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d v="2015-07-22T06:14:17"/>
    <d v="2015-08-20T23:00:0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d v="2014-06-17T16:33:43"/>
    <d v="2014-07-17T16:33:43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d v="2015-10-07T16:43:36"/>
    <d v="2015-10-24T03:59:00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d v="2015-02-10T20:13:02"/>
    <d v="2015-03-12T19:13:02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d v="2015-06-29T05:01:44"/>
    <d v="2015-07-17T21:02:00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d v="2015-06-05T15:38:37"/>
    <d v="2015-07-05T15:38:37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d v="2015-12-03T04:20:07"/>
    <d v="2016-01-04T04:20:07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d v="2015-11-21T20:06:57"/>
    <d v="2016-01-19T22:59:00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d v="2015-06-15T21:50:44"/>
    <d v="2015-07-20T03:59:00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d v="2016-07-20T15:01:43"/>
    <d v="2016-08-01T13:41:00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d v="2015-05-27T01:40:14"/>
    <d v="2015-06-17T01:40:14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d v="2015-04-07T10:09:54"/>
    <d v="2015-05-07T10:09:54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d v="2015-01-30T22:16:41"/>
    <d v="2015-03-27T00:00:0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d v="2014-11-01T12:39:47"/>
    <d v="2014-12-31T13:39:4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d v="2016-08-11T20:46:11"/>
    <d v="2016-08-31T20:46:11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d v="2016-05-13T17:46:51"/>
    <d v="2016-05-27T17:46:51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d v="2014-10-15T20:22:25"/>
    <d v="2014-11-05T21:22:25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d v="2016-01-06T02:45:35"/>
    <d v="2016-02-20T02:45:35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d v="2014-11-20T20:56:12"/>
    <d v="2014-12-01T19:09:0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d v="2015-05-19T10:41:07"/>
    <d v="2015-06-18T10:41:0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d v="2016-03-31T22:36:48"/>
    <d v="2016-04-21T22:36:48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d v="2016-07-02T22:14:12"/>
    <d v="2016-08-03T04:09:00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d v="2015-05-28T18:22:38"/>
    <d v="2015-07-03T18:22:38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d v="2015-04-22T17:03:29"/>
    <d v="2015-05-22T17:03:29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d v="2015-05-31T03:25:24"/>
    <d v="2015-07-30T03:25:24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d v="2016-03-03T16:50:29"/>
    <d v="2016-03-28T15:50:29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d v="2014-05-21T18:51:27"/>
    <d v="2014-07-20T18:51:27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d v="2014-04-11T11:50:52"/>
    <d v="2014-05-11T11:50:52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d v="2014-05-07T01:44:24"/>
    <d v="2014-06-01T01:44:24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d v="2014-05-07T14:48:54"/>
    <d v="2014-06-03T06:59:00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d v="2015-09-01T15:02:54"/>
    <d v="2015-10-01T15:02:54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d v="2014-09-03T05:19:02"/>
    <d v="2014-10-04T06:59:00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d v="2015-06-04T05:23:11"/>
    <d v="2015-07-19T05:23:1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d v="2015-09-18T19:36:29"/>
    <d v="2015-10-18T19:36:29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d v="2015-05-12T18:24:44"/>
    <d v="2015-06-11T18:24:4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d v="2014-12-02T02:59:03"/>
    <d v="2015-01-01T02:59:03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d v="2015-06-17T10:32:59"/>
    <d v="2015-07-17T10:32:59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d v="2015-03-02T04:34:36"/>
    <d v="2015-03-27T03:34:36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d v="2014-07-28T20:09:38"/>
    <d v="2014-09-01T20:09:38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d v="2015-04-09T21:14:18"/>
    <d v="2015-05-09T21:14:18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d v="2015-02-24T23:17:51"/>
    <d v="2015-03-26T22:17:51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d v="2015-02-06T17:50:03"/>
    <d v="2015-03-08T16:50:03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d v="2014-07-09T17:41:30"/>
    <d v="2014-08-01T17:12:00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d v="2015-05-04T10:20:44"/>
    <d v="2015-05-22T21:00:0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d v="2014-05-30T21:26:47"/>
    <d v="2014-06-25T21:00:00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d v="2014-07-13T15:51:50"/>
    <d v="2014-08-12T15:51:50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d v="2014-10-02T14:09:37"/>
    <d v="2014-11-12T21:47: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d v="2016-08-29T06:15:56"/>
    <d v="2016-09-12T16:59:00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d v="2015-09-06T15:11:45"/>
    <d v="2015-11-05T16:11:45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d v="2015-10-18T21:24:14"/>
    <d v="2015-11-17T22:24:14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d v="2014-07-21T15:38:18"/>
    <d v="2014-08-30T05:30:00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d v="2016-02-02T22:43:41"/>
    <d v="2016-03-23T03:29:00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d v="2016-05-19T19:32:19"/>
    <d v="2016-06-18T19:32:19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d v="2014-08-14T15:50:05"/>
    <d v="2014-09-08T15:50:05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d v="2015-02-12T17:23:12"/>
    <d v="2015-03-14T03:11:0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d v="2014-06-03T04:07:58"/>
    <d v="2014-07-03T04:07:58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d v="2017-01-28T18:44:10"/>
    <d v="2017-03-29T17:44:10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d v="2015-06-25T03:29:56"/>
    <d v="2015-08-14T03:29:56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d v="2015-09-08T16:42:15"/>
    <d v="2015-10-08T16:42:15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d v="2015-01-03T00:23:42"/>
    <d v="2015-01-24T01:00: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d v="2016-09-02T08:19:25"/>
    <d v="2016-09-03T10:00: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d v="2016-01-03T14:58:48"/>
    <d v="2016-02-02T14:58:4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d v="2016-11-08T16:15:52"/>
    <d v="2016-12-08T16:15:52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d v="2015-05-30T19:39:06"/>
    <d v="2015-06-30T03:59:0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d v="2014-12-26T20:39:56"/>
    <d v="2015-01-25T20:39:56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d v="2014-06-25T19:33:40"/>
    <d v="2014-07-30T23:00:00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d v="2017-01-21T00:26:39"/>
    <d v="2017-02-20T00:26:39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d v="2016-01-04T23:36:10"/>
    <d v="2016-01-31T23:03: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d v="2014-08-03T14:27:49"/>
    <d v="2014-09-02T14:27:49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d v="2015-03-02T18:59:52"/>
    <d v="2015-03-27T17:59:52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d v="2016-04-09T22:49:51"/>
    <d v="2016-05-09T22:49:51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d v="2014-11-11T05:28:22"/>
    <d v="2014-12-11T05:28:22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d v="2015-03-16T20:35:29"/>
    <d v="2015-05-01T22:00:00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d v="2017-01-27T13:05:58"/>
    <d v="2017-02-26T13:05:58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d v="2014-12-04T00:07:10"/>
    <d v="2015-01-04T23:26:0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d v="2015-06-16T18:12:24"/>
    <d v="2015-08-15T18:12:24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d v="2015-02-21T03:10:44"/>
    <d v="2015-03-23T04:59:00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d v="2014-08-16T15:39:17"/>
    <d v="2014-08-24T07:00: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d v="2014-05-20T15:47:20"/>
    <d v="2014-07-01T06:00:00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d v="2016-11-05T23:00:12"/>
    <d v="2016-12-06T04:59:00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d v="2015-01-28T06:00:18"/>
    <d v="2015-02-28T06:00:18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d v="2014-06-03T04:36:18"/>
    <d v="2014-06-17T04:36:18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d v="2014-12-09T20:58:03"/>
    <d v="2015-01-08T20:58:03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d v="2015-07-08T11:34:30"/>
    <d v="2015-08-17T16:00:0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d v="2014-07-23T18:36:01"/>
    <d v="2014-08-12T18:36:01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d v="2015-05-12T02:13:11"/>
    <d v="2015-06-11T02:13:11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d v="2015-11-09T19:49:59"/>
    <d v="2015-12-19T19:49:59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d v="2016-10-20T11:14:02"/>
    <d v="2016-11-14T12:14:0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d v="2015-07-01T00:16:05"/>
    <d v="2015-08-14T19:38: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d v="2015-04-01T05:30:00"/>
    <d v="2015-04-15T05:04:00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d v="2015-04-30T14:58:23"/>
    <d v="2015-06-11T23:00:00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d v="2015-05-19T22:01:33"/>
    <d v="2015-06-26T13:25:00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d v="2014-09-24T19:40:06"/>
    <d v="2014-10-26T20:08:00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d v="2014-07-14T03:14:56"/>
    <d v="2014-07-29T03:14:5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d v="2014-08-12T08:37:22"/>
    <d v="2014-09-11T08:37:22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d v="2015-08-08T18:09:57"/>
    <d v="2015-09-07T18:09:5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d v="2014-10-27T19:29:37"/>
    <d v="2014-11-26T20:29:37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d v="2015-02-24T06:28:50"/>
    <d v="2015-04-25T04:35:00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d v="2015-10-31T05:04:09"/>
    <d v="2015-11-30T06:04:09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d v="2015-04-20T19:39:16"/>
    <d v="2015-05-10T22:59:00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d v="2016-05-02T23:38:29"/>
    <d v="2016-06-01T23:38:29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d v="2016-05-04T11:19:12"/>
    <d v="2016-06-03T11:19:12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d v="2014-08-12T12:39:21"/>
    <d v="2014-09-11T12:39:21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d v="2014-07-23T15:57:03"/>
    <d v="2014-08-04T16:00:0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d v="2015-12-20T16:26:13"/>
    <d v="2016-01-18T00:00:0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d v="2016-10-14T09:17:40"/>
    <d v="2016-11-13T10:17:40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d v="2014-10-14T13:00:55"/>
    <d v="2014-10-26T18:00: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d v="2015-01-16T18:26:50"/>
    <d v="2015-03-02T23:00:0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d v="2015-03-12T23:31:11"/>
    <d v="2015-04-09T23:31:1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d v="2014-05-27T23:02:02"/>
    <d v="2014-06-26T23:02:02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d v="2014-06-30T20:53:59"/>
    <d v="2014-07-30T20:53:59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d v="2014-11-27T02:02:28"/>
    <d v="2014-12-27T02:02:28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d v="2014-07-10T06:25:04"/>
    <d v="2014-08-09T06:25:04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d v="2015-09-18T16:23:47"/>
    <d v="2015-10-16T04:59:00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d v="2016-08-19T19:51:05"/>
    <d v="2016-09-18T19:51:05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d v="2016-03-04T08:07:48"/>
    <d v="2016-04-01T06:00: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d v="2015-08-12T03:38:27"/>
    <d v="2015-09-06T03:38:27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d v="2016-02-15T04:02:44"/>
    <d v="2016-03-16T03:02:44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d v="2016-06-17T23:14:22"/>
    <d v="2016-07-17T00:43:00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d v="2015-08-17T16:07:19"/>
    <d v="2015-10-01T13:00:00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d v="2015-08-05T15:45:46"/>
    <d v="2015-10-04T15:45:4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d v="2016-11-01T06:18:40"/>
    <d v="2016-12-01T07:18:4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d v="2016-06-13T15:09:20"/>
    <d v="2016-07-11T15:09:20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d v="2015-05-27T21:44:14"/>
    <d v="2015-06-27T21:44:14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d v="2014-10-03T09:36:19"/>
    <d v="2014-10-07T04:30:00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d v="2014-11-18T11:49:11"/>
    <d v="2015-01-02T11:49:11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d v="2014-10-28T14:05:37"/>
    <d v="2014-11-25T01:00:00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d v="2015-04-17T21:41:54"/>
    <d v="2015-06-16T21:41:54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d v="2015-10-02T18:41:08"/>
    <d v="2015-11-02T16:50:00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d v="2015-07-28T15:54:35"/>
    <d v="2015-08-27T15:54:35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d v="2015-04-15T19:14:28"/>
    <d v="2015-05-15T19:14:28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d v="2015-01-27T20:00:22"/>
    <d v="2015-02-28T08:00:00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d v="2016-09-02T03:25:44"/>
    <d v="2016-10-02T03:25:44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d v="2014-07-09T07:48:43"/>
    <d v="2014-09-07T07:48:43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d v="2015-01-12T02:53:41"/>
    <d v="2015-02-11T02:53:4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d v="2016-03-10T16:51:20"/>
    <d v="2016-04-08T18:35:00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d v="2016-03-04T19:49:02"/>
    <d v="2016-05-03T18:49:02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d v="2015-08-27T18:58:10"/>
    <d v="2015-10-26T18:58:10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d v="2016-06-29T01:09:46"/>
    <d v="2016-07-29T23:29: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d v="2014-05-15T15:37:44"/>
    <d v="2014-07-14T15:37:44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d v="2015-10-29T20:22:21"/>
    <d v="2015-11-28T21:22:21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d v="2016-03-28T22:22:07"/>
    <d v="2016-04-25T00:20: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d v="2016-05-23T23:25:54"/>
    <d v="2016-07-08T23:25:54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d v="2014-06-26T22:48:32"/>
    <d v="2014-08-02T14:00:0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d v="2014-08-29T18:55:56"/>
    <d v="2014-09-28T18:55:5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d v="2015-12-04T20:17:36"/>
    <d v="2016-01-03T20:17:36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d v="2014-04-16T21:23:30"/>
    <d v="2014-05-08T21:23:30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d v="2015-11-03T14:54:54"/>
    <d v="2015-11-28T14:54:5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d v="2015-10-19T03:41:57"/>
    <d v="2015-11-18T04:41:57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d v="2015-02-18T17:19:46"/>
    <d v="2015-04-19T16:19:46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d v="2016-02-14T05:39:40"/>
    <d v="2016-04-14T04:39:40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d v="2014-06-11T17:04:38"/>
    <d v="2014-07-24T02:59:00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d v="2017-02-04T06:58:27"/>
    <d v="2017-03-06T06:58:27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d v="2016-03-23T19:34:33"/>
    <d v="2016-05-22T19:34:33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d v="2016-08-19T20:30:46"/>
    <d v="2016-08-29T03:55:00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d v="2016-03-18T20:43:31"/>
    <d v="2016-04-17T20:43:31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d v="2014-06-21T12:52:06"/>
    <d v="2014-07-21T12:52:06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d v="2014-12-08T01:37:14"/>
    <d v="2015-02-06T01:37:14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d v="2016-04-09T16:25:10"/>
    <d v="2016-05-09T04:00:00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d v="2016-05-03T13:07:28"/>
    <d v="2016-06-02T13:07:28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d v="2016-06-13T20:48:18"/>
    <d v="2016-07-13T20:48:18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d v="2014-07-10T20:36:01"/>
    <d v="2014-08-01T07:00:00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d v="2016-06-22T18:55:32"/>
    <d v="2016-07-22T18:55:3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d v="2014-12-02T15:25:53"/>
    <d v="2015-01-31T15:25:53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d v="2015-03-06T21:40:57"/>
    <d v="2015-03-29T20:00:00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d v="2014-06-05T14:22:27"/>
    <d v="2014-07-05T14:22:27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d v="2016-05-18T04:19:09"/>
    <d v="2016-07-17T04:19:09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d v="2015-05-08T19:26:20"/>
    <d v="2015-07-07T19:26: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d v="2014-04-18T20:52:36"/>
    <d v="2014-05-20T06:59:00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d v="2014-10-08T23:07:24"/>
    <d v="2014-11-08T00:00:0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d v="2016-01-30T16:58:40"/>
    <d v="2016-02-20T21:05:00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d v="2016-04-07T13:09:54"/>
    <d v="2016-05-06T13:04:00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d v="2014-05-06T22:11:30"/>
    <d v="2014-05-16T22:11:30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d v="2015-08-14T01:56:53"/>
    <d v="2015-08-29T01:56:5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d v="2015-10-09T17:59:41"/>
    <d v="2015-11-08T18:59:41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d v="2016-02-01T16:08:13"/>
    <d v="2016-03-02T16:08:1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d v="2015-05-01T15:28:02"/>
    <d v="2015-05-31T15:28:02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d v="2015-10-12T22:34:19"/>
    <d v="2015-12-11T23:34:19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d v="2015-04-13T20:45:12"/>
    <d v="2015-05-13T20:45:12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d v="2014-06-19T09:21:30"/>
    <d v="2014-07-19T09:21:30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d v="2015-01-15T16:24:37"/>
    <d v="2015-02-14T11:27:00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d v="2014-11-07T06:24:24"/>
    <d v="2014-11-20T16:04:00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d v="2015-03-06T09:23:41"/>
    <d v="2015-04-05T08:23:41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d v="2015-02-26T23:07:06"/>
    <d v="2015-03-28T22:07:0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d v="2014-07-22T19:53:18"/>
    <d v="2014-08-31T19:51:4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d v="2016-03-08T15:29:18"/>
    <d v="2016-05-07T14:29:18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d v="2017-02-09T23:08:28"/>
    <d v="2017-03-01T19:00:00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d v="2014-08-28T01:02:41"/>
    <d v="2014-09-27T01:02:41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d v="2015-01-16T14:05:47"/>
    <d v="2015-02-15T14:05:47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d v="2014-09-08T03:54:17"/>
    <d v="2014-10-08T03:54:17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d v="2014-08-21T19:23:05"/>
    <d v="2014-10-20T19:23:0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d v="2016-01-22T18:33:07"/>
    <d v="2016-02-16T18:33:07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d v="2014-07-28T18:33:01"/>
    <d v="2014-08-26T16:28:00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d v="2015-06-22T23:08:27"/>
    <d v="2015-07-22T23:08:27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d v="2014-07-31T16:49:20"/>
    <d v="2014-09-09T16:49:20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d v="2014-10-09T18:29:26"/>
    <d v="2014-10-26T18:29:2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d v="2014-12-29T13:04:38"/>
    <d v="2015-01-28T13:04:38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d v="2015-04-02T13:04:09"/>
    <d v="2015-05-02T13:04:09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d v="2015-01-17T07:13:43"/>
    <d v="2015-02-16T07:13:4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d v="2016-02-19T05:54:29"/>
    <d v="2016-03-05T05:54:29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d v="2015-06-19T18:44:23"/>
    <d v="2015-07-19T18:44:23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d v="2014-08-18T20:56:40"/>
    <d v="2014-09-17T20:56:4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d v="2014-08-05T16:07:54"/>
    <d v="2014-09-04T16:07:54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d v="2016-09-07T21:51:48"/>
    <d v="2016-10-07T21:51:48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d v="2016-02-17T16:13:16"/>
    <d v="2016-04-15T16:28:00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d v="2015-02-22T04:34:59"/>
    <d v="2015-03-24T03:34:59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d v="2014-08-27T21:52:38"/>
    <d v="2014-10-26T21:52:38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d v="2014-12-17T14:01:07"/>
    <d v="2015-02-01T02:54:00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d v="2016-02-08T23:59:23"/>
    <d v="2016-03-24T22:59:23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d v="2015-08-01T16:04:57"/>
    <d v="2015-08-31T16:04:57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d v="2015-05-27T05:42:16"/>
    <d v="2015-07-26T05:42:16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d v="2015-10-05T15:43:59"/>
    <d v="2015-12-04T16:43:59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d v="2017-02-02T23:18:01"/>
    <d v="2017-02-23T01:00:00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d v="2014-05-06T22:31:40"/>
    <d v="2014-06-05T22:31:40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d v="2015-11-14T00:36:10"/>
    <d v="2015-12-14T00:36:1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d v="2016-01-05T15:43:19"/>
    <d v="2016-02-03T18:49:00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d v="2014-10-29T14:02:44"/>
    <d v="2014-12-18T15:02:44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d v="2015-10-16T19:25:16"/>
    <d v="2015-12-15T20:25:16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d v="2016-09-01T06:27:04"/>
    <d v="2016-10-02T09:00:00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d v="2015-03-04T22:44:10"/>
    <d v="2015-04-03T21:44:1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d v="2014-09-21T21:11:27"/>
    <d v="2014-10-21T21:11:2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d v="2014-06-14T22:29:24"/>
    <d v="2014-07-01T22:30:00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d v="2016-05-07T01:41:55"/>
    <d v="2016-05-24T14:25:0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d v="2014-08-18T19:10:10"/>
    <d v="2014-10-17T19:10:10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d v="2015-10-28T16:06:07"/>
    <d v="2015-12-01T05:59:0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d v="2015-05-20T05:33:24"/>
    <d v="2015-07-18T03:00:0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d v="2016-07-08T11:22:34"/>
    <d v="2016-09-06T11:22:34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d v="2014-12-22T02:01:04"/>
    <d v="2015-01-20T19:16:00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d v="2014-11-05T22:58:45"/>
    <d v="2014-11-20T22:58:45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d v="2015-03-11T05:16:22"/>
    <d v="2015-04-10T05:00:00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d v="2014-07-22T04:49:49"/>
    <d v="2014-08-21T04:49:49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d v="2014-09-22T15:36:50"/>
    <d v="2014-10-22T15:36:50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d v="2014-12-18T00:32:23"/>
    <d v="2015-01-11T01:00:00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d v="2016-03-07T12:13:07"/>
    <d v="2016-04-11T11:13:0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d v="2015-06-14T23:00:15"/>
    <d v="2015-07-14T23:00:15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d v="2014-09-23T15:16:31"/>
    <d v="2014-10-23T15:16:3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d v="2014-05-02T19:26:37"/>
    <d v="2014-05-09T06:53: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d v="2014-08-14T21:05:16"/>
    <d v="2014-10-13T21:05:16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d v="2014-10-16T16:33:48"/>
    <d v="2014-11-15T20:00:00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d v="2016-08-31T20:11:25"/>
    <d v="2016-10-01T04:00: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d v="2014-05-20T15:33:51"/>
    <d v="2014-06-19T15:33:51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d v="2016-06-13T22:23:59"/>
    <d v="2016-07-03T19:59:00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d v="2015-11-02T23:14:40"/>
    <d v="2015-11-25T23:00:00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d v="2016-03-17T01:27:24"/>
    <d v="2016-04-01T03:59:00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d v="2014-08-15T15:22:32"/>
    <d v="2014-09-16T03:00:00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d v="2014-05-20T16:40:56"/>
    <d v="2014-06-23T16:00:00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d v="2016-02-21T03:23:43"/>
    <d v="2016-04-21T02:23:43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d v="2016-06-02T17:44:28"/>
    <d v="2016-07-02T17:44:28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d v="2014-05-28T16:21:24"/>
    <d v="2014-06-27T16:21:24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d v="2015-03-30T14:07:06"/>
    <d v="2015-04-29T14:07:06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d v="2014-07-13T22:50:11"/>
    <d v="2014-08-12T22:50:11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d v="2016-04-19T00:56:28"/>
    <d v="2016-05-19T00:56:28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d v="2015-08-19T02:49:10"/>
    <d v="2015-09-28T02:49:10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d v="2016-12-14T23:07:35"/>
    <d v="2017-01-13T23:05:00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d v="2015-01-18T15:52:36"/>
    <d v="2015-02-28T12:00:00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d v="2015-01-27T16:00:20"/>
    <d v="2015-03-01T03:00:00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d v="2016-11-26T19:18:51"/>
    <d v="2016-12-26T19:18:51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d v="2014-06-22T18:35:11"/>
    <d v="2014-08-21T18:35:11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d v="2015-03-15T08:17:06"/>
    <d v="2015-05-09T04:00:00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d v="2015-10-06T13:16:15"/>
    <d v="2015-11-05T14:16:1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d v="2014-05-20T01:06:09"/>
    <d v="2014-06-30T17:28:00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d v="2014-09-23T19:05:49"/>
    <d v="2014-10-21T19:51: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d v="2016-11-21T17:03:14"/>
    <d v="2016-12-21T17:03:14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d v="2016-12-28T18:54:02"/>
    <d v="2017-01-27T18:54:02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d v="2016-05-20T22:32:01"/>
    <d v="2016-06-19T22:32:01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d v="2016-05-21T16:45:16"/>
    <d v="2016-06-14T18:54: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d v="2015-02-06T13:57:05"/>
    <d v="2015-03-08T12:57:0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d v="2015-10-30T04:32:33"/>
    <d v="2015-11-14T23:00:00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d v="2015-12-15T18:16:56"/>
    <d v="2016-01-14T18:16:56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d v="2016-09-09T10:28:26"/>
    <d v="2016-10-09T10:28:26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d v="2015-02-23T14:29:35"/>
    <d v="2015-03-24T03:59:0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d v="2015-10-27T22:34:59"/>
    <d v="2015-11-21T04:00:00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d v="2016-06-17T17:49:46"/>
    <d v="2016-07-17T17:49:46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d v="2014-12-17T14:42:04"/>
    <d v="2015-01-16T10:26:00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d v="2015-04-28T17:34:48"/>
    <d v="2015-05-31T17:35:0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d v="2015-07-24T16:08:57"/>
    <d v="2015-08-07T15:00:00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d v="2014-12-17T12:09:11"/>
    <d v="2015-01-16T12:09:11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d v="2015-02-04T04:40:47"/>
    <d v="2015-04-05T03:40:47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d v="2015-06-23T19:34:53"/>
    <d v="2015-08-22T19:34:53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d v="2014-09-08T02:05:00"/>
    <d v="2014-10-22T04:59:00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d v="2016-11-19T00:45:50"/>
    <d v="2016-12-19T00:45:5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d v="2017-01-15T12:43:39"/>
    <d v="2017-02-28T08:51:0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d v="2015-12-06T19:47:17"/>
    <d v="2016-01-31T23:55: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d v="2016-05-05T17:19:57"/>
    <d v="2016-06-04T17:19:57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d v="2016-07-19T20:24:33"/>
    <d v="2016-09-02T20:24:33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d v="2014-10-15T02:59:50"/>
    <d v="2014-10-25T02:59:5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d v="2016-12-26T21:41:22"/>
    <d v="2017-01-25T21:41:22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d v="2016-04-15T20:21:13"/>
    <d v="2016-05-15T20:21:1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d v="2015-07-03T19:59:26"/>
    <d v="2015-08-26T18:32:0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d v="2016-09-27T06:40:34"/>
    <d v="2016-10-27T06:40:34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d v="2016-11-23T00:15:09"/>
    <d v="2016-12-26T00:15:09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d v="2015-02-18T01:11:06"/>
    <d v="2015-04-02T01:00:00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d v="2014-09-01T22:00:01"/>
    <d v="2014-09-24T22:00:01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d v="2017-02-01T00:45:37"/>
    <d v="2017-03-03T05:00:00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d v="2015-10-30T12:56:44"/>
    <d v="2015-11-29T13:56:44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d v="2016-05-22T15:02:31"/>
    <d v="2016-07-21T15:02:31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d v="2015-01-25T03:15:40"/>
    <d v="2015-02-24T03:15:40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d v="2016-01-31T22:43:06"/>
    <d v="2016-02-28T00:00:00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d v="2015-12-20T13:45:23"/>
    <d v="2016-01-08T06:34:00"/>
    <x v="1"/>
    <x v="6"/>
  </r>
  <r>
    <m/>
    <m/>
    <m/>
    <m/>
    <m/>
    <x v="4"/>
    <x v="21"/>
    <m/>
    <m/>
    <m/>
    <m/>
    <m/>
    <m/>
    <m/>
    <e v="#DIV/0!"/>
    <e v="#DIV/0!"/>
    <d v="1970-01-01T00:00:00"/>
    <d v="1970-01-01T00:00:00"/>
    <x v="9"/>
    <x v="41"/>
  </r>
  <r>
    <m/>
    <m/>
    <m/>
    <m/>
    <m/>
    <x v="4"/>
    <x v="21"/>
    <m/>
    <m/>
    <m/>
    <m/>
    <m/>
    <m/>
    <m/>
    <e v="#DIV/0!"/>
    <e v="#DIV/0!"/>
    <d v="1970-01-01T00:00:00"/>
    <d v="1970-01-01T00:00:0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x v="4114"/>
    <m/>
    <m/>
    <m/>
    <m/>
    <e v="#DIV/0!"/>
    <e v="#DIV/0!"/>
    <x v="9"/>
    <m/>
    <x v="4114"/>
    <d v="1970-01-01T00:00:00"/>
  </r>
  <r>
    <m/>
    <m/>
    <m/>
    <m/>
    <m/>
    <x v="4"/>
    <m/>
    <m/>
    <m/>
    <x v="4114"/>
    <m/>
    <m/>
    <m/>
    <m/>
    <e v="#DIV/0!"/>
    <e v="#DIV/0!"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x v="0"/>
    <x v="0"/>
    <n v="63.92"/>
    <x v="0"/>
    <s v="television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x v="1"/>
    <b v="0"/>
    <n v="79"/>
    <b v="1"/>
    <x v="0"/>
    <x v="1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x v="0"/>
    <x v="2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x v="3"/>
    <b v="0"/>
    <n v="150"/>
    <b v="1"/>
    <x v="0"/>
    <x v="3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x v="0"/>
    <x v="4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x v="0"/>
    <x v="5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x v="0"/>
    <x v="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x v="0"/>
    <x v="7"/>
    <n v="159.82"/>
    <x v="0"/>
    <s v="television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x v="8"/>
    <b v="0"/>
    <n v="12"/>
    <b v="1"/>
    <x v="0"/>
    <x v="8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x v="0"/>
    <x v="9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x v="0"/>
    <x v="7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x v="0"/>
    <x v="10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x v="0"/>
    <x v="11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x v="0"/>
    <x v="12"/>
    <n v="109.78"/>
    <x v="0"/>
    <s v="television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x v="14"/>
    <b v="0"/>
    <n v="41"/>
    <b v="1"/>
    <x v="0"/>
    <x v="7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x v="0"/>
    <x v="13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x v="0"/>
    <x v="8"/>
    <n v="171.84"/>
    <x v="0"/>
    <s v="television"/>
    <x v="16"/>
    <x v="16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x v="0"/>
    <x v="7"/>
    <n v="41.94"/>
    <x v="0"/>
    <s v="television"/>
    <x v="17"/>
    <x v="17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x v="0"/>
    <x v="6"/>
    <n v="93.26"/>
    <x v="0"/>
    <s v="television"/>
    <x v="18"/>
    <x v="18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x v="0"/>
    <x v="14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x v="0"/>
    <x v="8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x v="0"/>
    <x v="15"/>
    <n v="199.9"/>
    <x v="0"/>
    <s v="television"/>
    <x v="21"/>
    <x v="21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x v="22"/>
    <b v="0"/>
    <n v="8"/>
    <b v="1"/>
    <x v="0"/>
    <x v="16"/>
    <n v="51.25"/>
    <x v="0"/>
    <s v="television"/>
    <x v="22"/>
    <x v="22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x v="0"/>
    <x v="17"/>
    <n v="103.04"/>
    <x v="0"/>
    <s v="television"/>
    <x v="23"/>
    <x v="23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x v="24"/>
    <b v="0"/>
    <n v="574"/>
    <b v="1"/>
    <x v="0"/>
    <x v="15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x v="0"/>
    <x v="18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x v="0"/>
    <x v="19"/>
    <n v="102.11"/>
    <x v="0"/>
    <s v="television"/>
    <x v="26"/>
    <x v="26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x v="0"/>
    <x v="20"/>
    <n v="148.97"/>
    <x v="0"/>
    <s v="television"/>
    <x v="27"/>
    <x v="27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x v="28"/>
    <b v="0"/>
    <n v="71"/>
    <b v="1"/>
    <x v="0"/>
    <x v="8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x v="0"/>
    <x v="4"/>
    <n v="31.62"/>
    <x v="0"/>
    <s v="television"/>
    <x v="29"/>
    <x v="29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x v="0"/>
    <x v="7"/>
    <n v="76.45"/>
    <x v="0"/>
    <s v="television"/>
    <x v="30"/>
    <x v="30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x v="0"/>
    <x v="8"/>
    <n v="13"/>
    <x v="0"/>
    <s v="television"/>
    <x v="31"/>
    <x v="31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x v="0"/>
    <x v="8"/>
    <n v="320.45"/>
    <x v="0"/>
    <s v="television"/>
    <x v="32"/>
    <x v="32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x v="0"/>
    <x v="21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x v="0"/>
    <x v="22"/>
    <n v="49.88"/>
    <x v="0"/>
    <s v="television"/>
    <x v="34"/>
    <x v="34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x v="0"/>
    <x v="23"/>
    <n v="59.46"/>
    <x v="0"/>
    <s v="television"/>
    <x v="35"/>
    <x v="35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x v="36"/>
    <b v="0"/>
    <n v="44"/>
    <b v="1"/>
    <x v="0"/>
    <x v="24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x v="0"/>
    <x v="25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x v="0"/>
    <x v="5"/>
    <n v="41.68"/>
    <x v="0"/>
    <s v="television"/>
    <x v="38"/>
    <x v="38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x v="0"/>
    <x v="26"/>
    <n v="150.9"/>
    <x v="0"/>
    <s v="television"/>
    <x v="39"/>
    <x v="39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x v="0"/>
    <x v="7"/>
    <n v="126.69"/>
    <x v="0"/>
    <s v="television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x v="0"/>
    <x v="8"/>
    <n v="105.26"/>
    <x v="0"/>
    <s v="television"/>
    <x v="41"/>
    <x v="41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x v="0"/>
    <x v="24"/>
    <n v="117.51"/>
    <x v="0"/>
    <s v="television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x v="0"/>
    <x v="27"/>
    <n v="117.36"/>
    <x v="0"/>
    <s v="television"/>
    <x v="43"/>
    <x v="43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x v="0"/>
    <x v="8"/>
    <n v="133.33000000000001"/>
    <x v="0"/>
    <s v="television"/>
    <x v="44"/>
    <x v="44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x v="0"/>
    <x v="28"/>
    <n v="98.36"/>
    <x v="0"/>
    <s v="television"/>
    <x v="45"/>
    <x v="45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x v="0"/>
    <x v="3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x v="0"/>
    <x v="29"/>
    <n v="76.87"/>
    <x v="0"/>
    <s v="television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x v="0"/>
    <x v="29"/>
    <n v="56.82"/>
    <x v="0"/>
    <s v="television"/>
    <x v="48"/>
    <x v="48"/>
    <x v="0"/>
  </r>
  <r>
    <n v="49"/>
    <s v="Driving Jersey - Season Five"/>
    <s v="Driving Jersey is real people telling real stories."/>
    <x v="14"/>
    <n v="12000"/>
    <x v="0"/>
    <s v="US"/>
    <s v="USD"/>
    <n v="1445660045"/>
    <x v="49"/>
    <b v="0"/>
    <n v="87"/>
    <b v="1"/>
    <x v="0"/>
    <x v="8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x v="0"/>
    <x v="8"/>
    <n v="27.27"/>
    <x v="0"/>
    <s v="television"/>
    <x v="50"/>
    <x v="50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x v="0"/>
    <x v="30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x v="0"/>
    <x v="31"/>
    <n v="223.48"/>
    <x v="0"/>
    <s v="television"/>
    <x v="52"/>
    <x v="52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x v="53"/>
    <b v="0"/>
    <n v="117"/>
    <b v="1"/>
    <x v="0"/>
    <x v="5"/>
    <n v="28.11"/>
    <x v="0"/>
    <s v="television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x v="0"/>
    <x v="7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x v="0"/>
    <x v="32"/>
    <n v="128.94999999999999"/>
    <x v="0"/>
    <s v="television"/>
    <x v="55"/>
    <x v="55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x v="56"/>
    <b v="0"/>
    <n v="174"/>
    <b v="1"/>
    <x v="0"/>
    <x v="13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x v="0"/>
    <x v="21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x v="0"/>
    <x v="33"/>
    <n v="137.21"/>
    <x v="0"/>
    <s v="television"/>
    <x v="58"/>
    <x v="58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x v="0"/>
    <x v="8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x v="1"/>
    <x v="33"/>
    <n v="43.04"/>
    <x v="0"/>
    <s v="shorts"/>
    <x v="60"/>
    <x v="60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x v="1"/>
    <x v="34"/>
    <n v="322.39"/>
    <x v="0"/>
    <s v="shorts"/>
    <x v="61"/>
    <x v="6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x v="1"/>
    <x v="19"/>
    <n v="96.71"/>
    <x v="0"/>
    <s v="shorts"/>
    <x v="62"/>
    <x v="6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x v="1"/>
    <x v="35"/>
    <n v="35.47"/>
    <x v="0"/>
    <s v="shorts"/>
    <x v="63"/>
    <x v="6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x v="1"/>
    <x v="36"/>
    <n v="86.67"/>
    <x v="0"/>
    <s v="shorts"/>
    <x v="64"/>
    <x v="6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x v="1"/>
    <x v="29"/>
    <n v="132.05000000000001"/>
    <x v="0"/>
    <s v="shorts"/>
    <x v="65"/>
    <x v="65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x v="66"/>
    <b v="0"/>
    <n v="26"/>
    <b v="1"/>
    <x v="1"/>
    <x v="17"/>
    <n v="91.23"/>
    <x v="0"/>
    <s v="shorts"/>
    <x v="66"/>
    <x v="66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x v="1"/>
    <x v="31"/>
    <n v="116.25"/>
    <x v="0"/>
    <s v="shorts"/>
    <x v="67"/>
    <x v="67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x v="1"/>
    <x v="37"/>
    <n v="21.19"/>
    <x v="0"/>
    <s v="shorts"/>
    <x v="68"/>
    <x v="68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x v="1"/>
    <x v="38"/>
    <n v="62.33"/>
    <x v="0"/>
    <s v="shorts"/>
    <x v="69"/>
    <x v="69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x v="1"/>
    <x v="37"/>
    <n v="37.409999999999997"/>
    <x v="0"/>
    <s v="shorts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x v="1"/>
    <x v="39"/>
    <n v="69.72"/>
    <x v="0"/>
    <s v="shorts"/>
    <x v="71"/>
    <x v="71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x v="1"/>
    <x v="29"/>
    <n v="58.17"/>
    <x v="0"/>
    <s v="shorts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x v="1"/>
    <x v="8"/>
    <n v="50"/>
    <x v="0"/>
    <s v="shorts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x v="1"/>
    <x v="40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x v="1"/>
    <x v="41"/>
    <n v="85.96"/>
    <x v="0"/>
    <s v="shorts"/>
    <x v="75"/>
    <x v="75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x v="1"/>
    <x v="42"/>
    <n v="30.67"/>
    <x v="0"/>
    <s v="shorts"/>
    <x v="76"/>
    <x v="76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x v="1"/>
    <x v="43"/>
    <n v="60.38"/>
    <x v="0"/>
    <s v="shorts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x v="1"/>
    <x v="44"/>
    <n v="38.6"/>
    <x v="0"/>
    <s v="shorts"/>
    <x v="78"/>
    <x v="78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x v="1"/>
    <x v="37"/>
    <n v="40.270000000000003"/>
    <x v="0"/>
    <s v="shorts"/>
    <x v="79"/>
    <x v="79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x v="1"/>
    <x v="13"/>
    <n v="273.83"/>
    <x v="0"/>
    <s v="shorts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x v="1"/>
    <x v="45"/>
    <n v="53.04"/>
    <x v="0"/>
    <s v="shorts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x v="1"/>
    <x v="8"/>
    <n v="40.01"/>
    <x v="0"/>
    <s v="shorts"/>
    <x v="82"/>
    <x v="82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x v="1"/>
    <x v="3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x v="1"/>
    <x v="8"/>
    <n v="71.430000000000007"/>
    <x v="0"/>
    <s v="shorts"/>
    <x v="84"/>
    <x v="84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x v="1"/>
    <x v="9"/>
    <n v="71.709999999999994"/>
    <x v="0"/>
    <s v="shorts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x v="1"/>
    <x v="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x v="1"/>
    <x v="2"/>
    <n v="104.6"/>
    <x v="0"/>
    <s v="shorts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x v="1"/>
    <x v="33"/>
    <n v="60"/>
    <x v="0"/>
    <s v="shorts"/>
    <x v="88"/>
    <x v="88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x v="1"/>
    <x v="41"/>
    <n v="123.29"/>
    <x v="0"/>
    <s v="shorts"/>
    <x v="89"/>
    <x v="89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x v="90"/>
    <b v="0"/>
    <n v="16"/>
    <b v="1"/>
    <x v="1"/>
    <x v="8"/>
    <n v="31.38"/>
    <x v="0"/>
    <s v="shorts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x v="1"/>
    <x v="28"/>
    <n v="78.260000000000005"/>
    <x v="0"/>
    <s v="shorts"/>
    <x v="91"/>
    <x v="91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x v="1"/>
    <x v="2"/>
    <n v="122.33"/>
    <x v="0"/>
    <s v="shorts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x v="1"/>
    <x v="38"/>
    <n v="73.73"/>
    <x v="0"/>
    <s v="shorts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x v="1"/>
    <x v="3"/>
    <n v="21.67"/>
    <x v="0"/>
    <s v="shorts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x v="1"/>
    <x v="26"/>
    <n v="21.9"/>
    <x v="0"/>
    <s v="shorts"/>
    <x v="95"/>
    <x v="95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x v="1"/>
    <x v="41"/>
    <n v="50.59"/>
    <x v="0"/>
    <s v="shorts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x v="1"/>
    <x v="6"/>
    <n v="53.13"/>
    <x v="0"/>
    <s v="shorts"/>
    <x v="97"/>
    <x v="97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x v="1"/>
    <x v="6"/>
    <n v="56.67"/>
    <x v="0"/>
    <s v="shorts"/>
    <x v="98"/>
    <x v="98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x v="1"/>
    <x v="6"/>
    <n v="40.78"/>
    <x v="0"/>
    <s v="shorts"/>
    <x v="99"/>
    <x v="99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x v="1"/>
    <x v="8"/>
    <n v="192.31"/>
    <x v="0"/>
    <s v="shorts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x v="1"/>
    <x v="8"/>
    <n v="100"/>
    <x v="0"/>
    <s v="shorts"/>
    <x v="101"/>
    <x v="101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x v="1"/>
    <x v="30"/>
    <n v="117.92"/>
    <x v="0"/>
    <s v="shorts"/>
    <x v="102"/>
    <x v="102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x v="1"/>
    <x v="2"/>
    <n v="27.9"/>
    <x v="0"/>
    <s v="shorts"/>
    <x v="103"/>
    <x v="103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x v="104"/>
    <b v="0"/>
    <n v="10"/>
    <b v="1"/>
    <x v="1"/>
    <x v="28"/>
    <n v="60"/>
    <x v="0"/>
    <s v="shorts"/>
    <x v="104"/>
    <x v="104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x v="1"/>
    <x v="13"/>
    <n v="39.380000000000003"/>
    <x v="0"/>
    <s v="shorts"/>
    <x v="105"/>
    <x v="105"/>
    <x v="2"/>
  </r>
  <r>
    <n v="106"/>
    <s v="LOST WEEKEND"/>
    <s v="A Boy. A Girl. A Car. A Serial Killer."/>
    <x v="10"/>
    <n v="5025"/>
    <x v="0"/>
    <s v="US"/>
    <s v="USD"/>
    <n v="1333391901"/>
    <x v="106"/>
    <b v="0"/>
    <n v="27"/>
    <b v="1"/>
    <x v="1"/>
    <x v="7"/>
    <n v="186.11"/>
    <x v="0"/>
    <s v="shorts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x v="1"/>
    <x v="21"/>
    <n v="111.38"/>
    <x v="0"/>
    <s v="shorts"/>
    <x v="107"/>
    <x v="107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x v="1"/>
    <x v="46"/>
    <n v="78.72"/>
    <x v="0"/>
    <s v="shorts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x v="1"/>
    <x v="47"/>
    <n v="46.7"/>
    <x v="0"/>
    <s v="shorts"/>
    <x v="109"/>
    <x v="109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x v="1"/>
    <x v="26"/>
    <n v="65.38"/>
    <x v="0"/>
    <s v="shorts"/>
    <x v="110"/>
    <x v="110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x v="1"/>
    <x v="19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x v="1"/>
    <x v="3"/>
    <n v="64.2"/>
    <x v="0"/>
    <s v="shorts"/>
    <x v="112"/>
    <x v="112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x v="113"/>
    <b v="0"/>
    <n v="78"/>
    <b v="1"/>
    <x v="1"/>
    <x v="48"/>
    <n v="90.38"/>
    <x v="0"/>
    <s v="shorts"/>
    <x v="113"/>
    <x v="113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x v="1"/>
    <x v="33"/>
    <n v="88.57"/>
    <x v="0"/>
    <s v="shorts"/>
    <x v="114"/>
    <x v="114"/>
    <x v="6"/>
  </r>
  <r>
    <n v="115"/>
    <s v="The World's Greatest Lover"/>
    <s v="Never judge a book (or a lover) by their cover."/>
    <x v="52"/>
    <n v="632"/>
    <x v="0"/>
    <s v="US"/>
    <s v="USD"/>
    <n v="1328377444"/>
    <x v="115"/>
    <b v="0"/>
    <n v="22"/>
    <b v="1"/>
    <x v="1"/>
    <x v="49"/>
    <n v="28.73"/>
    <x v="0"/>
    <s v="shorts"/>
    <x v="115"/>
    <x v="115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x v="1"/>
    <x v="35"/>
    <n v="69.790000000000006"/>
    <x v="0"/>
    <s v="shorts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x v="1"/>
    <x v="8"/>
    <n v="167.49"/>
    <x v="0"/>
    <s v="shorts"/>
    <x v="117"/>
    <x v="117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x v="118"/>
    <b v="0"/>
    <n v="39"/>
    <b v="1"/>
    <x v="1"/>
    <x v="40"/>
    <n v="144.91"/>
    <x v="0"/>
    <s v="shorts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x v="1"/>
    <x v="2"/>
    <n v="91.84"/>
    <x v="0"/>
    <s v="shorts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x v="2"/>
    <x v="50"/>
    <n v="10"/>
    <x v="0"/>
    <s v="science fiction"/>
    <x v="120"/>
    <x v="120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x v="2"/>
    <x v="5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x v="122"/>
    <b v="0"/>
    <n v="0"/>
    <b v="0"/>
    <x v="2"/>
    <x v="50"/>
    <e v="#DIV/0!"/>
    <x v="0"/>
    <s v="science fiction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x v="2"/>
    <x v="50"/>
    <n v="25.17"/>
    <x v="0"/>
    <s v="science fiction"/>
    <x v="123"/>
    <x v="123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x v="2"/>
    <x v="50"/>
    <e v="#DIV/0!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x v="2"/>
    <x v="51"/>
    <n v="11.67"/>
    <x v="0"/>
    <s v="science fiction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x v="2"/>
    <x v="52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x v="2"/>
    <x v="53"/>
    <n v="47.5"/>
    <x v="0"/>
    <s v="science fiction"/>
    <x v="127"/>
    <x v="127"/>
    <x v="0"/>
  </r>
  <r>
    <n v="128"/>
    <s v="Ralphi3 (Canceled)"/>
    <s v="A Science Fiction film filled with entertainment and Excitement"/>
    <x v="57"/>
    <n v="1867"/>
    <x v="1"/>
    <s v="US"/>
    <s v="USD"/>
    <n v="1476941293"/>
    <x v="128"/>
    <b v="0"/>
    <n v="6"/>
    <b v="0"/>
    <x v="2"/>
    <x v="53"/>
    <n v="311.17"/>
    <x v="0"/>
    <s v="science fiction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x v="2"/>
    <x v="50"/>
    <e v="#DIV/0!"/>
    <x v="0"/>
    <s v="science fiction"/>
    <x v="129"/>
    <x v="129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x v="2"/>
    <x v="50"/>
    <e v="#DIV/0!"/>
    <x v="0"/>
    <s v="science fiction"/>
    <x v="130"/>
    <x v="130"/>
    <x v="3"/>
  </r>
  <r>
    <n v="131"/>
    <s v="I (Canceled)"/>
    <s v="I"/>
    <x v="38"/>
    <n v="0"/>
    <x v="1"/>
    <s v="US"/>
    <s v="USD"/>
    <n v="1467763200"/>
    <x v="131"/>
    <b v="0"/>
    <n v="0"/>
    <b v="0"/>
    <x v="2"/>
    <x v="50"/>
    <e v="#DIV/0!"/>
    <x v="0"/>
    <s v="science fiction"/>
    <x v="131"/>
    <x v="131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x v="2"/>
    <x v="54"/>
    <n v="94.51"/>
    <x v="0"/>
    <s v="science fiction"/>
    <x v="132"/>
    <x v="132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x v="133"/>
    <b v="0"/>
    <n v="0"/>
    <b v="0"/>
    <x v="2"/>
    <x v="50"/>
    <e v="#DIV/0!"/>
    <x v="0"/>
    <s v="science fiction"/>
    <x v="133"/>
    <x v="133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x v="134"/>
    <b v="0"/>
    <n v="0"/>
    <b v="0"/>
    <x v="2"/>
    <x v="50"/>
    <e v="#DIV/0!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x v="2"/>
    <x v="55"/>
    <n v="80.599999999999994"/>
    <x v="0"/>
    <s v="science fiction"/>
    <x v="135"/>
    <x v="135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x v="2"/>
    <x v="50"/>
    <e v="#DIV/0!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x v="2"/>
    <x v="50"/>
    <e v="#DIV/0!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x v="2"/>
    <x v="56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x v="2"/>
    <x v="8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x v="2"/>
    <x v="50"/>
    <e v="#DIV/0!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x v="2"/>
    <x v="57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x v="2"/>
    <x v="50"/>
    <n v="10"/>
    <x v="0"/>
    <s v="science fiction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x v="2"/>
    <x v="50"/>
    <e v="#DIV/0!"/>
    <x v="0"/>
    <s v="science fiction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x v="2"/>
    <x v="5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x v="2"/>
    <x v="59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x v="2"/>
    <x v="60"/>
    <n v="38.33"/>
    <x v="0"/>
    <s v="science fiction"/>
    <x v="146"/>
    <x v="146"/>
    <x v="2"/>
  </r>
  <r>
    <n v="147"/>
    <s v="Consumed (Static Air) (Canceled)"/>
    <s v="Film makers catch live footage beyond their wildest dreams."/>
    <x v="39"/>
    <n v="0"/>
    <x v="1"/>
    <s v="GB"/>
    <s v="GBP"/>
    <n v="1420741080"/>
    <x v="147"/>
    <b v="0"/>
    <n v="0"/>
    <b v="0"/>
    <x v="2"/>
    <x v="50"/>
    <e v="#DIV/0!"/>
    <x v="0"/>
    <s v="science fiction"/>
    <x v="147"/>
    <x v="147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x v="2"/>
    <x v="50"/>
    <n v="20"/>
    <x v="0"/>
    <s v="science fiction"/>
    <x v="148"/>
    <x v="148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x v="2"/>
    <x v="60"/>
    <n v="15.33"/>
    <x v="0"/>
    <s v="science fiction"/>
    <x v="149"/>
    <x v="149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x v="2"/>
    <x v="61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x v="2"/>
    <x v="50"/>
    <n v="28"/>
    <x v="0"/>
    <s v="science fiction"/>
    <x v="151"/>
    <x v="151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x v="152"/>
    <b v="0"/>
    <n v="2"/>
    <b v="0"/>
    <x v="2"/>
    <x v="50"/>
    <n v="15"/>
    <x v="0"/>
    <s v="science fiction"/>
    <x v="152"/>
    <x v="152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x v="2"/>
    <x v="60"/>
    <n v="35.9"/>
    <x v="0"/>
    <s v="science fiction"/>
    <x v="153"/>
    <x v="153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x v="2"/>
    <x v="56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x v="2"/>
    <x v="5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x v="2"/>
    <x v="62"/>
    <n v="119"/>
    <x v="0"/>
    <s v="science fiction"/>
    <x v="156"/>
    <x v="156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x v="2"/>
    <x v="50"/>
    <n v="4"/>
    <x v="0"/>
    <s v="science fiction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x v="2"/>
    <x v="50"/>
    <e v="#DIV/0!"/>
    <x v="0"/>
    <s v="science fiction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x v="2"/>
    <x v="50"/>
    <n v="10"/>
    <x v="0"/>
    <s v="science fiction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x v="3"/>
    <x v="50"/>
    <e v="#DIV/0!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x v="3"/>
    <x v="50"/>
    <n v="5"/>
    <x v="0"/>
    <s v="drama"/>
    <x v="161"/>
    <x v="161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x v="3"/>
    <x v="63"/>
    <n v="43.5"/>
    <x v="0"/>
    <s v="drama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x v="3"/>
    <x v="50"/>
    <e v="#DIV/0!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x v="3"/>
    <x v="60"/>
    <n v="91.43"/>
    <x v="0"/>
    <s v="drama"/>
    <x v="164"/>
    <x v="164"/>
    <x v="3"/>
  </r>
  <r>
    <n v="165"/>
    <s v="NET"/>
    <s v="A teacher. A boy. The beach and a heatwave that drove them all insane."/>
    <x v="73"/>
    <n v="0"/>
    <x v="2"/>
    <s v="GB"/>
    <s v="GBP"/>
    <n v="1452613724"/>
    <x v="165"/>
    <b v="0"/>
    <n v="0"/>
    <b v="0"/>
    <x v="3"/>
    <x v="50"/>
    <e v="#DIV/0!"/>
    <x v="0"/>
    <s v="drama"/>
    <x v="165"/>
    <x v="165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x v="3"/>
    <x v="64"/>
    <n v="3000"/>
    <x v="0"/>
    <s v="drama"/>
    <x v="166"/>
    <x v="166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x v="3"/>
    <x v="5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x v="3"/>
    <x v="65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x v="3"/>
    <x v="66"/>
    <n v="56"/>
    <x v="0"/>
    <s v="drama"/>
    <x v="169"/>
    <x v="169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x v="3"/>
    <x v="56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x v="3"/>
    <x v="50"/>
    <n v="1"/>
    <x v="0"/>
    <s v="drama"/>
    <x v="171"/>
    <x v="171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x v="3"/>
    <x v="50"/>
    <e v="#DIV/0!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x v="3"/>
    <x v="50"/>
    <e v="#DIV/0!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x v="3"/>
    <x v="50"/>
    <e v="#DIV/0!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x v="3"/>
    <x v="52"/>
    <n v="49.88"/>
    <x v="0"/>
    <s v="drama"/>
    <x v="175"/>
    <x v="175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x v="3"/>
    <x v="50"/>
    <e v="#DIV/0!"/>
    <x v="0"/>
    <s v="drama"/>
    <x v="176"/>
    <x v="176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x v="177"/>
    <b v="0"/>
    <n v="7"/>
    <b v="0"/>
    <x v="3"/>
    <x v="67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x v="3"/>
    <x v="50"/>
    <e v="#DIV/0!"/>
    <x v="0"/>
    <s v="drama"/>
    <x v="178"/>
    <x v="178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x v="179"/>
    <b v="0"/>
    <n v="2"/>
    <b v="0"/>
    <x v="3"/>
    <x v="68"/>
    <n v="100"/>
    <x v="0"/>
    <s v="drama"/>
    <x v="179"/>
    <x v="179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x v="3"/>
    <x v="69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x v="3"/>
    <x v="70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x v="3"/>
    <x v="50"/>
    <e v="#DIV/0!"/>
    <x v="0"/>
    <s v="drama"/>
    <x v="182"/>
    <x v="182"/>
    <x v="2"/>
  </r>
  <r>
    <n v="183"/>
    <s v="Three Little Words"/>
    <s v="Don't kill me until I meet my Dad"/>
    <x v="78"/>
    <n v="4482"/>
    <x v="2"/>
    <s v="GB"/>
    <s v="GBP"/>
    <n v="1417033610"/>
    <x v="183"/>
    <b v="0"/>
    <n v="12"/>
    <b v="0"/>
    <x v="3"/>
    <x v="71"/>
    <n v="373.5"/>
    <x v="0"/>
    <s v="drama"/>
    <x v="183"/>
    <x v="183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x v="3"/>
    <x v="56"/>
    <n v="25.5"/>
    <x v="0"/>
    <s v="drama"/>
    <x v="184"/>
    <x v="184"/>
    <x v="3"/>
  </r>
  <r>
    <n v="185"/>
    <s v="BLANK Short Movie"/>
    <s v="Love has no boundaries!"/>
    <x v="79"/>
    <n v="2200"/>
    <x v="2"/>
    <s v="NO"/>
    <s v="NOK"/>
    <n v="1471557139"/>
    <x v="185"/>
    <b v="0"/>
    <n v="10"/>
    <b v="0"/>
    <x v="3"/>
    <x v="52"/>
    <n v="220"/>
    <x v="0"/>
    <s v="drama"/>
    <x v="185"/>
    <x v="185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x v="3"/>
    <x v="50"/>
    <e v="#DIV/0!"/>
    <x v="0"/>
    <s v="drama"/>
    <x v="186"/>
    <x v="186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x v="3"/>
    <x v="63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x v="3"/>
    <x v="50"/>
    <e v="#DIV/0!"/>
    <x v="0"/>
    <s v="drama"/>
    <x v="188"/>
    <x v="188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x v="3"/>
    <x v="50"/>
    <n v="69"/>
    <x v="0"/>
    <s v="drama"/>
    <x v="189"/>
    <x v="189"/>
    <x v="2"/>
  </r>
  <r>
    <n v="190"/>
    <s v="REGIONRAT, the movie"/>
    <s v="Because hope can be a 4 letter word"/>
    <x v="14"/>
    <n v="50"/>
    <x v="2"/>
    <s v="US"/>
    <s v="USD"/>
    <n v="1466091446"/>
    <x v="190"/>
    <b v="0"/>
    <n v="1"/>
    <b v="0"/>
    <x v="3"/>
    <x v="50"/>
    <n v="50"/>
    <x v="0"/>
    <s v="drama"/>
    <x v="190"/>
    <x v="190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x v="3"/>
    <x v="62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x v="3"/>
    <x v="50"/>
    <n v="5.67"/>
    <x v="0"/>
    <s v="drama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x v="3"/>
    <x v="50"/>
    <e v="#DIV/0!"/>
    <x v="0"/>
    <s v="drama"/>
    <x v="193"/>
    <x v="193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x v="3"/>
    <x v="50"/>
    <n v="1"/>
    <x v="0"/>
    <s v="drama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x v="3"/>
    <x v="50"/>
    <e v="#DIV/0!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x v="3"/>
    <x v="7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x v="3"/>
    <x v="54"/>
    <n v="32.75"/>
    <x v="0"/>
    <s v="drama"/>
    <x v="197"/>
    <x v="197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x v="3"/>
    <x v="60"/>
    <n v="46.5"/>
    <x v="0"/>
    <s v="drama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x v="3"/>
    <x v="50"/>
    <e v="#DIV/0!"/>
    <x v="0"/>
    <s v="drama"/>
    <x v="199"/>
    <x v="199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x v="3"/>
    <x v="73"/>
    <n v="87.31"/>
    <x v="0"/>
    <s v="drama"/>
    <x v="200"/>
    <x v="200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x v="3"/>
    <x v="74"/>
    <n v="54.29"/>
    <x v="0"/>
    <s v="drama"/>
    <x v="201"/>
    <x v="201"/>
    <x v="0"/>
  </r>
  <r>
    <n v="202"/>
    <s v="Modern Gangsters"/>
    <s v="new web series created by jonney terry"/>
    <x v="12"/>
    <n v="0"/>
    <x v="2"/>
    <s v="US"/>
    <s v="USD"/>
    <n v="1444337940"/>
    <x v="202"/>
    <b v="0"/>
    <n v="0"/>
    <b v="0"/>
    <x v="3"/>
    <x v="50"/>
    <e v="#DIV/0!"/>
    <x v="0"/>
    <s v="drama"/>
    <x v="202"/>
    <x v="202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x v="3"/>
    <x v="75"/>
    <n v="93.25"/>
    <x v="0"/>
    <s v="drama"/>
    <x v="203"/>
    <x v="203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x v="3"/>
    <x v="76"/>
    <n v="117.68"/>
    <x v="0"/>
    <s v="drama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x v="3"/>
    <x v="63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x v="206"/>
    <b v="0"/>
    <n v="0"/>
    <b v="0"/>
    <x v="3"/>
    <x v="50"/>
    <e v="#DIV/0!"/>
    <x v="0"/>
    <s v="drama"/>
    <x v="206"/>
    <x v="206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x v="3"/>
    <x v="77"/>
    <n v="163.85"/>
    <x v="0"/>
    <s v="drama"/>
    <x v="207"/>
    <x v="207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x v="3"/>
    <x v="50"/>
    <e v="#DIV/0!"/>
    <x v="0"/>
    <s v="drama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x v="3"/>
    <x v="50"/>
    <e v="#DIV/0!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x v="3"/>
    <x v="78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x v="3"/>
    <x v="79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x v="3"/>
    <x v="50"/>
    <n v="1"/>
    <x v="0"/>
    <s v="drama"/>
    <x v="212"/>
    <x v="212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x v="3"/>
    <x v="5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x v="3"/>
    <x v="5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x v="3"/>
    <x v="50"/>
    <n v="10"/>
    <x v="0"/>
    <s v="drama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x v="3"/>
    <x v="80"/>
    <n v="331.54"/>
    <x v="0"/>
    <s v="drama"/>
    <x v="216"/>
    <x v="216"/>
    <x v="0"/>
  </r>
  <r>
    <n v="217"/>
    <s v="Bitch"/>
    <s v="A roadmovie by paw"/>
    <x v="57"/>
    <n v="11943"/>
    <x v="2"/>
    <s v="SE"/>
    <s v="SEK"/>
    <n v="1419780149"/>
    <x v="217"/>
    <b v="0"/>
    <n v="38"/>
    <b v="0"/>
    <x v="3"/>
    <x v="81"/>
    <n v="314.29000000000002"/>
    <x v="0"/>
    <s v="drama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x v="3"/>
    <x v="53"/>
    <n v="100"/>
    <x v="0"/>
    <s v="drama"/>
    <x v="218"/>
    <x v="218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x v="3"/>
    <x v="82"/>
    <n v="115.99"/>
    <x v="0"/>
    <s v="drama"/>
    <x v="219"/>
    <x v="219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x v="3"/>
    <x v="60"/>
    <n v="120"/>
    <x v="0"/>
    <s v="drama"/>
    <x v="220"/>
    <x v="220"/>
    <x v="0"/>
  </r>
  <r>
    <n v="221"/>
    <s v="Archetypes"/>
    <s v="Film about Schizophrenia with Surreal Twists!"/>
    <x v="63"/>
    <n v="0"/>
    <x v="2"/>
    <s v="US"/>
    <s v="USD"/>
    <n v="1427569564"/>
    <x v="221"/>
    <b v="0"/>
    <n v="0"/>
    <b v="0"/>
    <x v="3"/>
    <x v="50"/>
    <e v="#DIV/0!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x v="3"/>
    <x v="55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x v="3"/>
    <x v="50"/>
    <e v="#DIV/0!"/>
    <x v="0"/>
    <s v="drama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x v="3"/>
    <x v="50"/>
    <e v="#DIV/0!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x v="3"/>
    <x v="50"/>
    <e v="#DIV/0!"/>
    <x v="0"/>
    <s v="drama"/>
    <x v="225"/>
    <x v="225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x v="226"/>
    <b v="0"/>
    <n v="2"/>
    <b v="0"/>
    <x v="3"/>
    <x v="60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x v="3"/>
    <x v="50"/>
    <e v="#DIV/0!"/>
    <x v="0"/>
    <s v="drama"/>
    <x v="227"/>
    <x v="227"/>
    <x v="0"/>
  </r>
  <r>
    <n v="228"/>
    <s v="Facets of a Geek life"/>
    <s v="I am making a film from one one of my books called facets of a Geek life."/>
    <x v="6"/>
    <n v="0"/>
    <x v="2"/>
    <s v="GB"/>
    <s v="GBP"/>
    <n v="1433176105"/>
    <x v="228"/>
    <b v="0"/>
    <n v="0"/>
    <b v="0"/>
    <x v="3"/>
    <x v="50"/>
    <e v="#DIV/0!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x v="3"/>
    <x v="50"/>
    <e v="#DIV/0!"/>
    <x v="0"/>
    <s v="drama"/>
    <x v="229"/>
    <x v="229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x v="3"/>
    <x v="5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x v="3"/>
    <x v="50"/>
    <e v="#DIV/0!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x v="3"/>
    <x v="56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x v="3"/>
    <x v="50"/>
    <e v="#DIV/0!"/>
    <x v="0"/>
    <s v="drama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x v="3"/>
    <x v="67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x v="3"/>
    <x v="50"/>
    <e v="#DIV/0!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x v="3"/>
    <x v="50"/>
    <e v="#DIV/0!"/>
    <x v="0"/>
    <s v="drama"/>
    <x v="236"/>
    <x v="236"/>
    <x v="0"/>
  </r>
  <r>
    <n v="237"/>
    <s v="Making The Choice"/>
    <s v="Making The Choice is a christian short film series."/>
    <x v="36"/>
    <n v="50"/>
    <x v="2"/>
    <s v="US"/>
    <s v="USD"/>
    <n v="1457445069"/>
    <x v="237"/>
    <b v="0"/>
    <n v="1"/>
    <b v="0"/>
    <x v="3"/>
    <x v="50"/>
    <n v="50"/>
    <x v="0"/>
    <s v="drama"/>
    <x v="237"/>
    <x v="237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x v="3"/>
    <x v="50"/>
    <e v="#DIV/0!"/>
    <x v="0"/>
    <s v="drama"/>
    <x v="238"/>
    <x v="238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x v="3"/>
    <x v="78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x v="4"/>
    <x v="29"/>
    <n v="117.85"/>
    <x v="0"/>
    <s v="documentary"/>
    <x v="240"/>
    <x v="240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x v="4"/>
    <x v="40"/>
    <n v="109.04"/>
    <x v="0"/>
    <s v="documentary"/>
    <x v="241"/>
    <x v="241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x v="4"/>
    <x v="40"/>
    <n v="73.02"/>
    <x v="0"/>
    <s v="documentary"/>
    <x v="242"/>
    <x v="242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x v="4"/>
    <x v="33"/>
    <n v="78.2"/>
    <x v="0"/>
    <s v="documentary"/>
    <x v="243"/>
    <x v="243"/>
    <x v="3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x v="4"/>
    <x v="35"/>
    <n v="47.4"/>
    <x v="0"/>
    <s v="documentary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x v="4"/>
    <x v="3"/>
    <n v="54.02"/>
    <x v="0"/>
    <s v="documentary"/>
    <x v="245"/>
    <x v="245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x v="4"/>
    <x v="83"/>
    <n v="68.489999999999995"/>
    <x v="0"/>
    <s v="documentary"/>
    <x v="246"/>
    <x v="246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x v="4"/>
    <x v="84"/>
    <n v="108.15"/>
    <x v="0"/>
    <s v="documentary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x v="4"/>
    <x v="7"/>
    <n v="589.95000000000005"/>
    <x v="0"/>
    <s v="documentary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x v="4"/>
    <x v="40"/>
    <n v="48.05"/>
    <x v="0"/>
    <s v="documentary"/>
    <x v="249"/>
    <x v="249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x v="4"/>
    <x v="6"/>
    <n v="72.48"/>
    <x v="0"/>
    <s v="documentary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x v="4"/>
    <x v="9"/>
    <n v="57.08"/>
    <x v="0"/>
    <s v="documentary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x v="4"/>
    <x v="85"/>
    <n v="85.44"/>
    <x v="0"/>
    <s v="documentary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x v="4"/>
    <x v="7"/>
    <n v="215.86"/>
    <x v="0"/>
    <s v="documentary"/>
    <x v="253"/>
    <x v="253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x v="4"/>
    <x v="16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x v="255"/>
    <b v="1"/>
    <n v="188"/>
    <b v="1"/>
    <x v="4"/>
    <x v="13"/>
    <n v="45.42"/>
    <x v="0"/>
    <s v="documentary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x v="4"/>
    <x v="86"/>
    <n v="65.760000000000005"/>
    <x v="0"/>
    <s v="documentary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x v="4"/>
    <x v="13"/>
    <n v="66.7"/>
    <x v="0"/>
    <s v="documentary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x v="4"/>
    <x v="87"/>
    <n v="83.35"/>
    <x v="0"/>
    <s v="documentary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x v="4"/>
    <x v="88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x v="4"/>
    <x v="6"/>
    <n v="120.91"/>
    <x v="0"/>
    <s v="documentary"/>
    <x v="260"/>
    <x v="260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x v="4"/>
    <x v="13"/>
    <n v="97.64"/>
    <x v="0"/>
    <s v="documentary"/>
    <x v="261"/>
    <x v="261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x v="4"/>
    <x v="89"/>
    <n v="41.38"/>
    <x v="0"/>
    <s v="documentary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x v="4"/>
    <x v="90"/>
    <n v="30.65"/>
    <x v="0"/>
    <s v="documentary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x v="4"/>
    <x v="90"/>
    <n v="64.95"/>
    <x v="0"/>
    <s v="documentary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x v="4"/>
    <x v="38"/>
    <n v="95.78"/>
    <x v="0"/>
    <s v="documentary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x v="4"/>
    <x v="91"/>
    <n v="40.42"/>
    <x v="0"/>
    <s v="documentary"/>
    <x v="266"/>
    <x v="266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x v="4"/>
    <x v="88"/>
    <n v="78.58"/>
    <x v="0"/>
    <s v="documentary"/>
    <x v="267"/>
    <x v="267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x v="4"/>
    <x v="38"/>
    <n v="50.18"/>
    <x v="0"/>
    <s v="documentary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x v="4"/>
    <x v="92"/>
    <n v="92.25"/>
    <x v="0"/>
    <s v="documentary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x v="4"/>
    <x v="42"/>
    <n v="57.54"/>
    <x v="0"/>
    <s v="documentary"/>
    <x v="270"/>
    <x v="270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x v="4"/>
    <x v="2"/>
    <n v="109.42"/>
    <x v="0"/>
    <s v="documentary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x v="4"/>
    <x v="93"/>
    <n v="81.89"/>
    <x v="0"/>
    <s v="documentary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x v="4"/>
    <x v="29"/>
    <n v="45.67"/>
    <x v="0"/>
    <s v="documentary"/>
    <x v="273"/>
    <x v="273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x v="4"/>
    <x v="94"/>
    <n v="55.22"/>
    <x v="0"/>
    <s v="documentary"/>
    <x v="274"/>
    <x v="274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x v="4"/>
    <x v="29"/>
    <n v="65.3"/>
    <x v="0"/>
    <s v="documentary"/>
    <x v="275"/>
    <x v="275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x v="4"/>
    <x v="34"/>
    <n v="95.23"/>
    <x v="0"/>
    <s v="documentary"/>
    <x v="276"/>
    <x v="276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x v="4"/>
    <x v="5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x v="4"/>
    <x v="95"/>
    <n v="97.82"/>
    <x v="0"/>
    <s v="documentary"/>
    <x v="278"/>
    <x v="278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x v="4"/>
    <x v="96"/>
    <n v="87.69"/>
    <x v="0"/>
    <s v="documentary"/>
    <x v="279"/>
    <x v="279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x v="4"/>
    <x v="94"/>
    <n v="54.75"/>
    <x v="0"/>
    <s v="documentary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x v="4"/>
    <x v="10"/>
    <n v="83.95"/>
    <x v="0"/>
    <s v="documentary"/>
    <x v="281"/>
    <x v="281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x v="4"/>
    <x v="7"/>
    <n v="254.39"/>
    <x v="0"/>
    <s v="documentary"/>
    <x v="282"/>
    <x v="282"/>
    <x v="7"/>
  </r>
  <r>
    <n v="283"/>
    <s v="SOLE SURVIVOR"/>
    <s v="What is the impact of survivorship on the human condition?"/>
    <x v="102"/>
    <n v="20569.05"/>
    <x v="0"/>
    <s v="US"/>
    <s v="USD"/>
    <n v="1306904340"/>
    <x v="283"/>
    <b v="1"/>
    <n v="202"/>
    <b v="1"/>
    <x v="4"/>
    <x v="35"/>
    <n v="101.83"/>
    <x v="0"/>
    <s v="documentary"/>
    <x v="283"/>
    <x v="283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x v="4"/>
    <x v="2"/>
    <n v="55.07"/>
    <x v="0"/>
    <s v="documentary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x v="4"/>
    <x v="97"/>
    <n v="56.9"/>
    <x v="0"/>
    <s v="documentary"/>
    <x v="285"/>
    <x v="285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x v="4"/>
    <x v="15"/>
    <n v="121.28"/>
    <x v="0"/>
    <s v="documentary"/>
    <x v="286"/>
    <x v="286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x v="287"/>
    <b v="1"/>
    <n v="290"/>
    <b v="1"/>
    <x v="4"/>
    <x v="98"/>
    <n v="91.19"/>
    <x v="0"/>
    <s v="documentary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x v="4"/>
    <x v="33"/>
    <n v="115.45"/>
    <x v="0"/>
    <s v="documentary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x v="4"/>
    <x v="2"/>
    <n v="67.77"/>
    <x v="0"/>
    <s v="documentary"/>
    <x v="289"/>
    <x v="289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x v="290"/>
    <b v="1"/>
    <n v="168"/>
    <b v="1"/>
    <x v="4"/>
    <x v="13"/>
    <n v="28.58"/>
    <x v="0"/>
    <s v="documentary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x v="4"/>
    <x v="28"/>
    <n v="46.88"/>
    <x v="0"/>
    <s v="documentary"/>
    <x v="291"/>
    <x v="291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x v="4"/>
    <x v="21"/>
    <n v="154.41999999999999"/>
    <x v="0"/>
    <s v="documentary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x v="4"/>
    <x v="7"/>
    <n v="201.22"/>
    <x v="0"/>
    <s v="documentary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x v="4"/>
    <x v="8"/>
    <n v="100"/>
    <x v="0"/>
    <s v="documentary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x v="4"/>
    <x v="18"/>
    <n v="100.08"/>
    <x v="0"/>
    <s v="documentary"/>
    <x v="295"/>
    <x v="295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x v="4"/>
    <x v="17"/>
    <n v="230.09"/>
    <x v="0"/>
    <s v="documentary"/>
    <x v="296"/>
    <x v="296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x v="4"/>
    <x v="7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x v="298"/>
    <b v="1"/>
    <n v="2436"/>
    <b v="1"/>
    <x v="4"/>
    <x v="15"/>
    <n v="56.34"/>
    <x v="0"/>
    <s v="documentary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x v="4"/>
    <x v="99"/>
    <n v="73.34"/>
    <x v="0"/>
    <s v="documentary"/>
    <x v="299"/>
    <x v="299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x v="4"/>
    <x v="21"/>
    <n v="85.34"/>
    <x v="0"/>
    <s v="documentary"/>
    <x v="300"/>
    <x v="300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x v="4"/>
    <x v="17"/>
    <n v="61.5"/>
    <x v="0"/>
    <s v="documentary"/>
    <x v="301"/>
    <x v="301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x v="4"/>
    <x v="8"/>
    <n v="93.02"/>
    <x v="0"/>
    <s v="documentary"/>
    <x v="302"/>
    <x v="302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x v="4"/>
    <x v="0"/>
    <n v="50.29"/>
    <x v="0"/>
    <s v="documentary"/>
    <x v="303"/>
    <x v="303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x v="4"/>
    <x v="100"/>
    <n v="106.43"/>
    <x v="0"/>
    <s v="documentary"/>
    <x v="304"/>
    <x v="304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x v="4"/>
    <x v="22"/>
    <n v="51.72"/>
    <x v="0"/>
    <s v="documentary"/>
    <x v="305"/>
    <x v="305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x v="306"/>
    <b v="1"/>
    <n v="80"/>
    <b v="1"/>
    <x v="4"/>
    <x v="101"/>
    <n v="36.61"/>
    <x v="0"/>
    <s v="documentary"/>
    <x v="306"/>
    <x v="306"/>
    <x v="4"/>
  </r>
  <r>
    <n v="307"/>
    <s v="Grammar Revolution"/>
    <s v="Why is grammar important?"/>
    <x v="29"/>
    <n v="24490"/>
    <x v="0"/>
    <s v="US"/>
    <s v="USD"/>
    <n v="1360276801"/>
    <x v="307"/>
    <b v="1"/>
    <n v="576"/>
    <b v="1"/>
    <x v="4"/>
    <x v="38"/>
    <n v="42.52"/>
    <x v="0"/>
    <s v="documentary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x v="4"/>
    <x v="6"/>
    <n v="62.71"/>
    <x v="0"/>
    <s v="documentary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x v="4"/>
    <x v="17"/>
    <n v="89.96"/>
    <x v="0"/>
    <s v="documentary"/>
    <x v="309"/>
    <x v="309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x v="4"/>
    <x v="3"/>
    <n v="28.92"/>
    <x v="0"/>
    <s v="documentary"/>
    <x v="310"/>
    <x v="310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x v="4"/>
    <x v="3"/>
    <n v="138.80000000000001"/>
    <x v="0"/>
    <s v="documentary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x v="4"/>
    <x v="20"/>
    <n v="61.3"/>
    <x v="0"/>
    <s v="documentary"/>
    <x v="312"/>
    <x v="312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x v="4"/>
    <x v="2"/>
    <n v="80.2"/>
    <x v="0"/>
    <s v="documentary"/>
    <x v="313"/>
    <x v="313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x v="4"/>
    <x v="102"/>
    <n v="32.1"/>
    <x v="0"/>
    <s v="documentary"/>
    <x v="314"/>
    <x v="314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x v="4"/>
    <x v="7"/>
    <n v="200.89"/>
    <x v="0"/>
    <s v="documentary"/>
    <x v="315"/>
    <x v="315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x v="316"/>
    <b v="1"/>
    <n v="158"/>
    <b v="1"/>
    <x v="4"/>
    <x v="35"/>
    <n v="108.01"/>
    <x v="0"/>
    <s v="documentary"/>
    <x v="316"/>
    <x v="316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x v="4"/>
    <x v="7"/>
    <n v="95.7"/>
    <x v="0"/>
    <s v="documentary"/>
    <x v="317"/>
    <x v="317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x v="4"/>
    <x v="103"/>
    <n v="49.88"/>
    <x v="0"/>
    <s v="documentary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x v="4"/>
    <x v="40"/>
    <n v="110.47"/>
    <x v="0"/>
    <s v="documentary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x v="4"/>
    <x v="13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x v="4"/>
    <x v="33"/>
    <n v="106.62"/>
    <x v="0"/>
    <s v="documentary"/>
    <x v="321"/>
    <x v="321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x v="4"/>
    <x v="29"/>
    <n v="145.04"/>
    <x v="0"/>
    <s v="documentary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x v="4"/>
    <x v="4"/>
    <n v="114.59"/>
    <x v="0"/>
    <s v="documentary"/>
    <x v="323"/>
    <x v="323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x v="4"/>
    <x v="21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x v="4"/>
    <x v="3"/>
    <n v="70.92"/>
    <x v="0"/>
    <s v="documentary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x v="4"/>
    <x v="40"/>
    <n v="147.16999999999999"/>
    <x v="0"/>
    <s v="documentary"/>
    <x v="326"/>
    <x v="326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x v="4"/>
    <x v="104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x v="4"/>
    <x v="3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x v="4"/>
    <x v="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x v="4"/>
    <x v="21"/>
    <n v="104.82"/>
    <x v="0"/>
    <s v="documentary"/>
    <x v="330"/>
    <x v="330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x v="4"/>
    <x v="13"/>
    <n v="97.36"/>
    <x v="0"/>
    <s v="documentary"/>
    <x v="331"/>
    <x v="331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x v="4"/>
    <x v="40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x v="4"/>
    <x v="105"/>
    <n v="188.31"/>
    <x v="0"/>
    <s v="documentary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x v="4"/>
    <x v="7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x v="4"/>
    <x v="3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x v="4"/>
    <x v="16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x v="4"/>
    <x v="7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x v="4"/>
    <x v="5"/>
    <n v="70"/>
    <x v="0"/>
    <s v="documentary"/>
    <x v="338"/>
    <x v="338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x v="4"/>
    <x v="29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x v="4"/>
    <x v="105"/>
    <n v="146.35"/>
    <x v="0"/>
    <s v="documentary"/>
    <x v="340"/>
    <x v="340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x v="4"/>
    <x v="13"/>
    <n v="67.91"/>
    <x v="0"/>
    <s v="documentary"/>
    <x v="341"/>
    <x v="341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x v="342"/>
    <b v="1"/>
    <n v="325"/>
    <b v="1"/>
    <x v="4"/>
    <x v="8"/>
    <n v="169.85"/>
    <x v="0"/>
    <s v="documentary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x v="4"/>
    <x v="21"/>
    <n v="58.41"/>
    <x v="0"/>
    <s v="documentary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x v="4"/>
    <x v="21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x v="4"/>
    <x v="4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x v="4"/>
    <x v="106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x v="4"/>
    <x v="20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x v="4"/>
    <x v="3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x v="4"/>
    <x v="13"/>
    <n v="71.900000000000006"/>
    <x v="0"/>
    <s v="documentary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x v="4"/>
    <x v="41"/>
    <n v="129.82"/>
    <x v="0"/>
    <s v="documentary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x v="4"/>
    <x v="37"/>
    <n v="44.91"/>
    <x v="0"/>
    <s v="documentary"/>
    <x v="351"/>
    <x v="351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x v="4"/>
    <x v="16"/>
    <n v="40.76"/>
    <x v="0"/>
    <s v="documentary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x v="4"/>
    <x v="15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x v="4"/>
    <x v="3"/>
    <n v="125.45"/>
    <x v="0"/>
    <s v="documentary"/>
    <x v="354"/>
    <x v="354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x v="355"/>
    <b v="1"/>
    <n v="165"/>
    <b v="1"/>
    <x v="4"/>
    <x v="31"/>
    <n v="246.61"/>
    <x v="0"/>
    <s v="documentary"/>
    <x v="355"/>
    <x v="355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x v="4"/>
    <x v="33"/>
    <n v="79.400000000000006"/>
    <x v="0"/>
    <s v="documentary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x v="4"/>
    <x v="107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x v="4"/>
    <x v="33"/>
    <n v="193.05"/>
    <x v="0"/>
    <s v="documentary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x v="4"/>
    <x v="2"/>
    <n v="84.02"/>
    <x v="0"/>
    <s v="documentary"/>
    <x v="359"/>
    <x v="359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x v="4"/>
    <x v="7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x v="4"/>
    <x v="38"/>
    <n v="109.82"/>
    <x v="0"/>
    <s v="documentary"/>
    <x v="361"/>
    <x v="361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x v="4"/>
    <x v="39"/>
    <n v="139.53"/>
    <x v="0"/>
    <s v="documentary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x v="4"/>
    <x v="7"/>
    <n v="347.85"/>
    <x v="0"/>
    <s v="documentary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x v="4"/>
    <x v="5"/>
    <n v="68.239999999999995"/>
    <x v="0"/>
    <s v="documentary"/>
    <x v="364"/>
    <x v="364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x v="4"/>
    <x v="3"/>
    <n v="239.94"/>
    <x v="0"/>
    <s v="documentary"/>
    <x v="365"/>
    <x v="365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x v="4"/>
    <x v="7"/>
    <n v="287.31"/>
    <x v="0"/>
    <s v="documentary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x v="4"/>
    <x v="33"/>
    <n v="86.85"/>
    <x v="0"/>
    <s v="documentary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x v="4"/>
    <x v="3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x v="4"/>
    <x v="5"/>
    <n v="42.87"/>
    <x v="0"/>
    <s v="documentary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x v="4"/>
    <x v="108"/>
    <n v="709.42"/>
    <x v="0"/>
    <s v="documentary"/>
    <x v="370"/>
    <x v="370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x v="4"/>
    <x v="35"/>
    <n v="161.26"/>
    <x v="0"/>
    <s v="documentary"/>
    <x v="371"/>
    <x v="371"/>
    <x v="5"/>
  </r>
  <r>
    <n v="372"/>
    <s v="Wild Equus"/>
    <s v="A short documentary exploring the uses of 'Natural Horsemanship' across Europe"/>
    <x v="43"/>
    <n v="376"/>
    <x v="0"/>
    <s v="GB"/>
    <s v="GBP"/>
    <n v="1459872000"/>
    <x v="372"/>
    <b v="0"/>
    <n v="9"/>
    <b v="1"/>
    <x v="4"/>
    <x v="105"/>
    <n v="41.78"/>
    <x v="0"/>
    <s v="documentary"/>
    <x v="372"/>
    <x v="372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x v="4"/>
    <x v="13"/>
    <n v="89.89"/>
    <x v="0"/>
    <s v="documentary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x v="4"/>
    <x v="26"/>
    <n v="45.05"/>
    <x v="0"/>
    <s v="documentary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x v="4"/>
    <x v="28"/>
    <n v="42.86"/>
    <x v="0"/>
    <s v="documentary"/>
    <x v="375"/>
    <x v="375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x v="4"/>
    <x v="6"/>
    <n v="54.08"/>
    <x v="0"/>
    <s v="documentary"/>
    <x v="376"/>
    <x v="376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x v="4"/>
    <x v="35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x v="4"/>
    <x v="20"/>
    <n v="40.4"/>
    <x v="0"/>
    <s v="documentary"/>
    <x v="378"/>
    <x v="378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x v="4"/>
    <x v="31"/>
    <n v="116.86"/>
    <x v="0"/>
    <s v="documentary"/>
    <x v="379"/>
    <x v="379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x v="4"/>
    <x v="24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x v="4"/>
    <x v="2"/>
    <n v="104.31"/>
    <x v="0"/>
    <s v="documentary"/>
    <x v="381"/>
    <x v="381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x v="4"/>
    <x v="109"/>
    <n v="69.77"/>
    <x v="0"/>
    <s v="documentary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x v="4"/>
    <x v="110"/>
    <n v="43.02"/>
    <x v="0"/>
    <s v="documentary"/>
    <x v="383"/>
    <x v="383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x v="4"/>
    <x v="20"/>
    <n v="58.54"/>
    <x v="0"/>
    <s v="documentary"/>
    <x v="384"/>
    <x v="384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x v="4"/>
    <x v="6"/>
    <n v="111.8"/>
    <x v="0"/>
    <s v="documentary"/>
    <x v="385"/>
    <x v="385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x v="4"/>
    <x v="8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x v="4"/>
    <x v="111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x v="4"/>
    <x v="9"/>
    <n v="88.85"/>
    <x v="0"/>
    <s v="documentary"/>
    <x v="388"/>
    <x v="388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x v="4"/>
    <x v="112"/>
    <n v="81.75"/>
    <x v="0"/>
    <s v="documentary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x v="4"/>
    <x v="8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x v="4"/>
    <x v="7"/>
    <n v="104.26"/>
    <x v="0"/>
    <s v="documentary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x v="4"/>
    <x v="7"/>
    <n v="90.62"/>
    <x v="0"/>
    <s v="documentary"/>
    <x v="392"/>
    <x v="392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x v="4"/>
    <x v="5"/>
    <n v="157.33000000000001"/>
    <x v="0"/>
    <s v="documentary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x v="4"/>
    <x v="20"/>
    <n v="105.18"/>
    <x v="0"/>
    <s v="documentary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x v="4"/>
    <x v="29"/>
    <n v="58.72"/>
    <x v="0"/>
    <s v="documentary"/>
    <x v="395"/>
    <x v="395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x v="4"/>
    <x v="13"/>
    <n v="81.63"/>
    <x v="0"/>
    <s v="documentary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x v="4"/>
    <x v="3"/>
    <n v="56.46"/>
    <x v="0"/>
    <s v="documentary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x v="4"/>
    <x v="10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x v="4"/>
    <x v="13"/>
    <n v="224.85"/>
    <x v="0"/>
    <s v="documentary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x v="4"/>
    <x v="20"/>
    <n v="181.13"/>
    <x v="0"/>
    <s v="documentary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x v="4"/>
    <x v="3"/>
    <n v="711.04"/>
    <x v="0"/>
    <s v="documentary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x v="4"/>
    <x v="24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x v="4"/>
    <x v="2"/>
    <n v="75.19"/>
    <x v="0"/>
    <s v="documentary"/>
    <x v="403"/>
    <x v="403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x v="4"/>
    <x v="33"/>
    <n v="133.13999999999999"/>
    <x v="0"/>
    <s v="documentary"/>
    <x v="404"/>
    <x v="404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x v="405"/>
    <b v="0"/>
    <n v="55"/>
    <b v="1"/>
    <x v="4"/>
    <x v="29"/>
    <n v="55.2"/>
    <x v="0"/>
    <s v="documentary"/>
    <x v="405"/>
    <x v="405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x v="4"/>
    <x v="29"/>
    <n v="86.16"/>
    <x v="0"/>
    <s v="documentary"/>
    <x v="406"/>
    <x v="406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x v="4"/>
    <x v="21"/>
    <n v="92.32"/>
    <x v="0"/>
    <s v="documentary"/>
    <x v="407"/>
    <x v="407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x v="4"/>
    <x v="7"/>
    <n v="160.16"/>
    <x v="0"/>
    <s v="documentary"/>
    <x v="408"/>
    <x v="408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x v="4"/>
    <x v="0"/>
    <n v="45.6"/>
    <x v="0"/>
    <s v="documentary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x v="4"/>
    <x v="30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x v="4"/>
    <x v="7"/>
    <n v="125.79"/>
    <x v="0"/>
    <s v="documentary"/>
    <x v="411"/>
    <x v="411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x v="4"/>
    <x v="37"/>
    <n v="57.65"/>
    <x v="0"/>
    <s v="documentary"/>
    <x v="412"/>
    <x v="412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x v="4"/>
    <x v="2"/>
    <n v="78.66"/>
    <x v="0"/>
    <s v="documentary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x v="4"/>
    <x v="33"/>
    <n v="91.48"/>
    <x v="0"/>
    <s v="documentary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x v="4"/>
    <x v="21"/>
    <n v="68.099999999999994"/>
    <x v="0"/>
    <s v="documentary"/>
    <x v="415"/>
    <x v="415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x v="4"/>
    <x v="28"/>
    <n v="48.09"/>
    <x v="0"/>
    <s v="documentary"/>
    <x v="416"/>
    <x v="416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x v="4"/>
    <x v="8"/>
    <n v="202.42"/>
    <x v="0"/>
    <s v="documentary"/>
    <x v="417"/>
    <x v="417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x v="4"/>
    <x v="7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x v="4"/>
    <x v="8"/>
    <n v="110.07"/>
    <x v="0"/>
    <s v="documentary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x v="5"/>
    <x v="50"/>
    <n v="4.83"/>
    <x v="0"/>
    <s v="animation"/>
    <x v="420"/>
    <x v="420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x v="5"/>
    <x v="53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x v="5"/>
    <x v="60"/>
    <n v="35.83"/>
    <x v="0"/>
    <s v="animation"/>
    <x v="422"/>
    <x v="422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x v="5"/>
    <x v="60"/>
    <n v="11.77"/>
    <x v="0"/>
    <s v="animation"/>
    <x v="423"/>
    <x v="423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x v="5"/>
    <x v="113"/>
    <n v="40.78"/>
    <x v="0"/>
    <s v="animation"/>
    <x v="424"/>
    <x v="424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x v="5"/>
    <x v="5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x v="5"/>
    <x v="60"/>
    <n v="16.63"/>
    <x v="0"/>
    <s v="animation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x v="5"/>
    <x v="50"/>
    <e v="#DIV/0!"/>
    <x v="0"/>
    <s v="animation"/>
    <x v="427"/>
    <x v="427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x v="428"/>
    <b v="0"/>
    <n v="13"/>
    <b v="0"/>
    <x v="5"/>
    <x v="52"/>
    <n v="52"/>
    <x v="0"/>
    <s v="animation"/>
    <x v="428"/>
    <x v="428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x v="5"/>
    <x v="50"/>
    <e v="#DIV/0!"/>
    <x v="0"/>
    <s v="animation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x v="5"/>
    <x v="53"/>
    <n v="4.8"/>
    <x v="0"/>
    <s v="animation"/>
    <x v="430"/>
    <x v="430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x v="5"/>
    <x v="51"/>
    <n v="51.88"/>
    <x v="0"/>
    <s v="animation"/>
    <x v="431"/>
    <x v="431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x v="5"/>
    <x v="54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x v="5"/>
    <x v="50"/>
    <e v="#DIV/0!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x v="5"/>
    <x v="62"/>
    <n v="62.5"/>
    <x v="0"/>
    <s v="animation"/>
    <x v="434"/>
    <x v="434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x v="5"/>
    <x v="50"/>
    <n v="1"/>
    <x v="0"/>
    <s v="animation"/>
    <x v="435"/>
    <x v="435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x v="5"/>
    <x v="50"/>
    <e v="#DIV/0!"/>
    <x v="0"/>
    <s v="animation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x v="5"/>
    <x v="50"/>
    <e v="#DIV/0!"/>
    <x v="0"/>
    <s v="animation"/>
    <x v="437"/>
    <x v="437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x v="5"/>
    <x v="114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x v="5"/>
    <x v="50"/>
    <e v="#DIV/0!"/>
    <x v="0"/>
    <s v="animation"/>
    <x v="439"/>
    <x v="439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x v="5"/>
    <x v="50"/>
    <n v="5"/>
    <x v="0"/>
    <s v="animation"/>
    <x v="440"/>
    <x v="440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x v="5"/>
    <x v="50"/>
    <e v="#DIV/0!"/>
    <x v="0"/>
    <s v="animation"/>
    <x v="441"/>
    <x v="441"/>
    <x v="4"/>
  </r>
  <r>
    <n v="442"/>
    <s v="The Paranormal Idiot"/>
    <s v="Doomsday is here"/>
    <x v="73"/>
    <n v="6691"/>
    <x v="2"/>
    <s v="US"/>
    <s v="USD"/>
    <n v="1424380783"/>
    <x v="442"/>
    <b v="0"/>
    <n v="17"/>
    <b v="0"/>
    <x v="5"/>
    <x v="115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x v="5"/>
    <x v="50"/>
    <n v="5"/>
    <x v="0"/>
    <s v="animation"/>
    <x v="443"/>
    <x v="443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x v="5"/>
    <x v="62"/>
    <n v="50"/>
    <x v="0"/>
    <s v="animation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x v="5"/>
    <x v="5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x v="5"/>
    <x v="113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x v="5"/>
    <x v="50"/>
    <n v="5"/>
    <x v="0"/>
    <s v="animation"/>
    <x v="447"/>
    <x v="447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x v="5"/>
    <x v="56"/>
    <n v="20.5"/>
    <x v="0"/>
    <s v="animation"/>
    <x v="448"/>
    <x v="448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x v="5"/>
    <x v="53"/>
    <n v="9"/>
    <x v="0"/>
    <s v="animation"/>
    <x v="449"/>
    <x v="449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x v="5"/>
    <x v="60"/>
    <n v="56.57"/>
    <x v="0"/>
    <s v="animation"/>
    <x v="450"/>
    <x v="450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x v="5"/>
    <x v="50"/>
    <e v="#DIV/0!"/>
    <x v="0"/>
    <s v="animation"/>
    <x v="451"/>
    <x v="451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x v="5"/>
    <x v="116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x v="5"/>
    <x v="5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x v="5"/>
    <x v="60"/>
    <n v="16.399999999999999"/>
    <x v="0"/>
    <s v="animation"/>
    <x v="454"/>
    <x v="454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x v="5"/>
    <x v="50"/>
    <n v="22.5"/>
    <x v="0"/>
    <s v="animation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x v="5"/>
    <x v="60"/>
    <n v="20.329999999999998"/>
    <x v="0"/>
    <s v="animation"/>
    <x v="456"/>
    <x v="456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x v="5"/>
    <x v="50"/>
    <e v="#DIV/0!"/>
    <x v="0"/>
    <s v="animation"/>
    <x v="457"/>
    <x v="457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x v="5"/>
    <x v="59"/>
    <n v="16.760000000000002"/>
    <x v="0"/>
    <s v="animation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x v="5"/>
    <x v="50"/>
    <n v="25"/>
    <x v="0"/>
    <s v="animation"/>
    <x v="459"/>
    <x v="459"/>
    <x v="6"/>
  </r>
  <r>
    <n v="460"/>
    <s v="Darwin's Kiss"/>
    <s v="An animated web series about biological evolution gone haywire."/>
    <x v="0"/>
    <n v="25"/>
    <x v="2"/>
    <s v="US"/>
    <s v="USD"/>
    <n v="1401595200"/>
    <x v="460"/>
    <b v="0"/>
    <n v="2"/>
    <b v="0"/>
    <x v="5"/>
    <x v="50"/>
    <n v="12.5"/>
    <x v="0"/>
    <s v="animation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x v="5"/>
    <x v="50"/>
    <e v="#DIV/0!"/>
    <x v="0"/>
    <s v="animation"/>
    <x v="461"/>
    <x v="461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x v="5"/>
    <x v="50"/>
    <e v="#DIV/0!"/>
    <x v="0"/>
    <s v="animation"/>
    <x v="462"/>
    <x v="462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x v="5"/>
    <x v="53"/>
    <n v="113.64"/>
    <x v="0"/>
    <s v="animation"/>
    <x v="463"/>
    <x v="463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x v="464"/>
    <b v="0"/>
    <n v="1"/>
    <b v="0"/>
    <x v="5"/>
    <x v="50"/>
    <n v="1"/>
    <x v="0"/>
    <s v="animation"/>
    <x v="464"/>
    <x v="464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x v="465"/>
    <b v="0"/>
    <n v="8"/>
    <b v="0"/>
    <x v="5"/>
    <x v="117"/>
    <n v="17.25"/>
    <x v="0"/>
    <s v="animation"/>
    <x v="465"/>
    <x v="465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x v="5"/>
    <x v="60"/>
    <n v="15.2"/>
    <x v="0"/>
    <s v="animation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x v="5"/>
    <x v="66"/>
    <n v="110.64"/>
    <x v="0"/>
    <s v="animation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x v="5"/>
    <x v="50"/>
    <e v="#DIV/0!"/>
    <x v="0"/>
    <s v="animation"/>
    <x v="468"/>
    <x v="468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x v="469"/>
    <b v="0"/>
    <n v="0"/>
    <b v="0"/>
    <x v="5"/>
    <x v="50"/>
    <e v="#DIV/0!"/>
    <x v="0"/>
    <s v="animation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x v="5"/>
    <x v="60"/>
    <n v="25.5"/>
    <x v="0"/>
    <s v="animation"/>
    <x v="470"/>
    <x v="470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x v="5"/>
    <x v="81"/>
    <n v="38.479999999999997"/>
    <x v="0"/>
    <s v="animation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x v="5"/>
    <x v="82"/>
    <n v="28.2"/>
    <x v="0"/>
    <s v="animation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x v="5"/>
    <x v="56"/>
    <n v="61.5"/>
    <x v="0"/>
    <s v="animation"/>
    <x v="473"/>
    <x v="473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x v="5"/>
    <x v="50"/>
    <n v="1"/>
    <x v="0"/>
    <s v="animation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x v="5"/>
    <x v="50"/>
    <e v="#DIV/0!"/>
    <x v="0"/>
    <s v="animation"/>
    <x v="475"/>
    <x v="475"/>
    <x v="0"/>
  </r>
  <r>
    <n v="476"/>
    <s v="Sight Word Music Videos"/>
    <s v="Animated Music Videos that teach kids how to read."/>
    <x v="135"/>
    <n v="4906.59"/>
    <x v="2"/>
    <s v="US"/>
    <s v="USD"/>
    <n v="1401767940"/>
    <x v="476"/>
    <b v="0"/>
    <n v="124"/>
    <b v="0"/>
    <x v="5"/>
    <x v="53"/>
    <n v="39.57"/>
    <x v="0"/>
    <s v="animation"/>
    <x v="476"/>
    <x v="476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x v="5"/>
    <x v="50"/>
    <e v="#DIV/0!"/>
    <x v="0"/>
    <s v="animation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x v="5"/>
    <x v="50"/>
    <e v="#DIV/0!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x v="5"/>
    <x v="69"/>
    <n v="88.8"/>
    <x v="0"/>
    <s v="animation"/>
    <x v="479"/>
    <x v="479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x v="5"/>
    <x v="118"/>
    <n v="55.46"/>
    <x v="0"/>
    <s v="animation"/>
    <x v="480"/>
    <x v="480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x v="5"/>
    <x v="52"/>
    <n v="87.14"/>
    <x v="0"/>
    <s v="animation"/>
    <x v="481"/>
    <x v="481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x v="5"/>
    <x v="50"/>
    <n v="10"/>
    <x v="0"/>
    <s v="animation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x v="5"/>
    <x v="119"/>
    <n v="51.22"/>
    <x v="0"/>
    <s v="animation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x v="5"/>
    <x v="5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x v="5"/>
    <x v="66"/>
    <n v="66.52"/>
    <x v="0"/>
    <s v="animation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x v="5"/>
    <x v="50"/>
    <n v="50"/>
    <x v="0"/>
    <s v="animation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x v="5"/>
    <x v="50"/>
    <e v="#DIV/0!"/>
    <x v="0"/>
    <s v="animation"/>
    <x v="487"/>
    <x v="487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x v="5"/>
    <x v="50"/>
    <e v="#DIV/0!"/>
    <x v="0"/>
    <s v="animation"/>
    <x v="488"/>
    <x v="488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x v="5"/>
    <x v="50"/>
    <n v="71.67"/>
    <x v="0"/>
    <s v="animation"/>
    <x v="489"/>
    <x v="489"/>
    <x v="6"/>
  </r>
  <r>
    <n v="490"/>
    <s v="PROJECT IS CANCELLED"/>
    <s v="Cancelled"/>
    <x v="28"/>
    <n v="0"/>
    <x v="2"/>
    <s v="US"/>
    <s v="USD"/>
    <n v="1345677285"/>
    <x v="490"/>
    <b v="0"/>
    <n v="0"/>
    <b v="0"/>
    <x v="5"/>
    <x v="50"/>
    <e v="#DIV/0!"/>
    <x v="0"/>
    <s v="animation"/>
    <x v="490"/>
    <x v="490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x v="5"/>
    <x v="50"/>
    <e v="#DIV/0!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x v="5"/>
    <x v="50"/>
    <e v="#DIV/0!"/>
    <x v="0"/>
    <s v="animation"/>
    <x v="492"/>
    <x v="492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x v="5"/>
    <x v="50"/>
    <e v="#DIV/0!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x v="5"/>
    <x v="50"/>
    <n v="10.33"/>
    <x v="0"/>
    <s v="animation"/>
    <x v="494"/>
    <x v="494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x v="5"/>
    <x v="50"/>
    <e v="#DIV/0!"/>
    <x v="0"/>
    <s v="animation"/>
    <x v="495"/>
    <x v="495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x v="496"/>
    <b v="0"/>
    <n v="1"/>
    <b v="0"/>
    <x v="5"/>
    <x v="50"/>
    <n v="1"/>
    <x v="0"/>
    <s v="animation"/>
    <x v="496"/>
    <x v="496"/>
    <x v="4"/>
  </r>
  <r>
    <n v="497"/>
    <s v="Galaxy Probe Kids"/>
    <s v="live-action/animated series pilot."/>
    <x v="140"/>
    <n v="30"/>
    <x v="2"/>
    <s v="US"/>
    <s v="USD"/>
    <n v="1419483600"/>
    <x v="497"/>
    <b v="0"/>
    <n v="3"/>
    <b v="0"/>
    <x v="5"/>
    <x v="60"/>
    <n v="10"/>
    <x v="0"/>
    <s v="animation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x v="5"/>
    <x v="62"/>
    <n v="136.09"/>
    <x v="0"/>
    <s v="animation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x v="5"/>
    <x v="54"/>
    <n v="73.459999999999994"/>
    <x v="0"/>
    <s v="animation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x v="5"/>
    <x v="56"/>
    <n v="53.75"/>
    <x v="0"/>
    <s v="animation"/>
    <x v="500"/>
    <x v="500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x v="5"/>
    <x v="50"/>
    <e v="#DIV/0!"/>
    <x v="0"/>
    <s v="animation"/>
    <x v="501"/>
    <x v="501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x v="5"/>
    <x v="60"/>
    <n v="57.5"/>
    <x v="0"/>
    <s v="animation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x v="5"/>
    <x v="53"/>
    <n v="12.67"/>
    <x v="0"/>
    <s v="animation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x v="5"/>
    <x v="60"/>
    <n v="67"/>
    <x v="0"/>
    <s v="animation"/>
    <x v="504"/>
    <x v="504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x v="5"/>
    <x v="5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x v="5"/>
    <x v="50"/>
    <n v="250"/>
    <x v="0"/>
    <s v="animation"/>
    <x v="506"/>
    <x v="506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x v="5"/>
    <x v="56"/>
    <n v="64"/>
    <x v="0"/>
    <s v="animation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x v="5"/>
    <x v="60"/>
    <n v="133.33000000000001"/>
    <x v="0"/>
    <s v="animation"/>
    <x v="508"/>
    <x v="508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x v="5"/>
    <x v="5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x v="5"/>
    <x v="50"/>
    <e v="#DIV/0!"/>
    <x v="0"/>
    <s v="animation"/>
    <x v="510"/>
    <x v="510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x v="5"/>
    <x v="56"/>
    <n v="30"/>
    <x v="0"/>
    <s v="animation"/>
    <x v="511"/>
    <x v="511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x v="5"/>
    <x v="50"/>
    <n v="5.5"/>
    <x v="0"/>
    <s v="animation"/>
    <x v="512"/>
    <x v="512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x v="5"/>
    <x v="51"/>
    <n v="102.38"/>
    <x v="0"/>
    <s v="animation"/>
    <x v="513"/>
    <x v="513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x v="5"/>
    <x v="56"/>
    <n v="16.670000000000002"/>
    <x v="0"/>
    <s v="animation"/>
    <x v="514"/>
    <x v="514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x v="5"/>
    <x v="78"/>
    <n v="725.03"/>
    <x v="0"/>
    <s v="animation"/>
    <x v="515"/>
    <x v="515"/>
    <x v="0"/>
  </r>
  <r>
    <n v="516"/>
    <s v="Shipmates"/>
    <s v="A big brother style comedy animation series starring famous seafarers"/>
    <x v="10"/>
    <n v="0"/>
    <x v="2"/>
    <s v="GB"/>
    <s v="GBP"/>
    <n v="1432752080"/>
    <x v="516"/>
    <b v="0"/>
    <n v="0"/>
    <b v="0"/>
    <x v="5"/>
    <x v="50"/>
    <e v="#DIV/0!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x v="5"/>
    <x v="60"/>
    <n v="68.33"/>
    <x v="0"/>
    <s v="animation"/>
    <x v="517"/>
    <x v="517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x v="5"/>
    <x v="50"/>
    <e v="#DIV/0!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x v="5"/>
    <x v="61"/>
    <n v="39.229999999999997"/>
    <x v="0"/>
    <s v="animation"/>
    <x v="519"/>
    <x v="519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x v="6"/>
    <x v="21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x v="6"/>
    <x v="2"/>
    <n v="93.43"/>
    <x v="1"/>
    <s v="plays"/>
    <x v="521"/>
    <x v="521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x v="6"/>
    <x v="41"/>
    <n v="110.97"/>
    <x v="1"/>
    <s v="plays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x v="6"/>
    <x v="10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x v="6"/>
    <x v="15"/>
    <n v="29.26"/>
    <x v="1"/>
    <s v="plays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x v="6"/>
    <x v="8"/>
    <n v="1000"/>
    <x v="1"/>
    <s v="plays"/>
    <x v="525"/>
    <x v="525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x v="6"/>
    <x v="35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x v="6"/>
    <x v="7"/>
    <n v="63.83"/>
    <x v="1"/>
    <s v="plays"/>
    <x v="527"/>
    <x v="527"/>
    <x v="1"/>
  </r>
  <r>
    <n v="528"/>
    <s v="Devastated No Matter What"/>
    <s v="A Festival Backed Production of a Full-Length Play."/>
    <x v="146"/>
    <n v="1330"/>
    <x v="0"/>
    <s v="US"/>
    <s v="USD"/>
    <n v="1434921600"/>
    <x v="528"/>
    <b v="0"/>
    <n v="30"/>
    <b v="1"/>
    <x v="6"/>
    <x v="31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x v="6"/>
    <x v="22"/>
    <n v="86.94"/>
    <x v="1"/>
    <s v="plays"/>
    <x v="529"/>
    <x v="529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x v="6"/>
    <x v="29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x v="6"/>
    <x v="8"/>
    <n v="129.03"/>
    <x v="1"/>
    <s v="plays"/>
    <x v="531"/>
    <x v="531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x v="6"/>
    <x v="4"/>
    <n v="71.239999999999995"/>
    <x v="1"/>
    <s v="plays"/>
    <x v="532"/>
    <x v="532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x v="6"/>
    <x v="8"/>
    <n v="117.88"/>
    <x v="1"/>
    <s v="plays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x v="6"/>
    <x v="2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x v="6"/>
    <x v="33"/>
    <n v="34.75"/>
    <x v="1"/>
    <s v="plays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x v="6"/>
    <x v="90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x v="6"/>
    <x v="10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x v="6"/>
    <x v="120"/>
    <n v="252.02"/>
    <x v="1"/>
    <s v="plays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x v="6"/>
    <x v="7"/>
    <n v="25.16"/>
    <x v="1"/>
    <s v="plays"/>
    <x v="539"/>
    <x v="539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x v="7"/>
    <x v="5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x v="7"/>
    <x v="60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x v="7"/>
    <x v="50"/>
    <n v="1"/>
    <x v="2"/>
    <s v="web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x v="7"/>
    <x v="50"/>
    <n v="35"/>
    <x v="2"/>
    <s v="web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x v="7"/>
    <x v="60"/>
    <n v="3"/>
    <x v="2"/>
    <s v="web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x v="7"/>
    <x v="11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x v="7"/>
    <x v="5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x v="7"/>
    <x v="50"/>
    <e v="#DIV/0!"/>
    <x v="2"/>
    <s v="web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x v="7"/>
    <x v="5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x v="7"/>
    <x v="56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x v="7"/>
    <x v="60"/>
    <n v="8.75"/>
    <x v="2"/>
    <s v="web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x v="7"/>
    <x v="62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x v="7"/>
    <x v="50"/>
    <e v="#DIV/0!"/>
    <x v="2"/>
    <s v="web"/>
    <x v="552"/>
    <x v="552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x v="7"/>
    <x v="50"/>
    <n v="20.5"/>
    <x v="2"/>
    <s v="web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x v="7"/>
    <x v="121"/>
    <n v="64.36"/>
    <x v="2"/>
    <s v="web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x v="7"/>
    <x v="50"/>
    <e v="#DIV/0!"/>
    <x v="2"/>
    <s v="web"/>
    <x v="555"/>
    <x v="555"/>
    <x v="2"/>
  </r>
  <r>
    <n v="556"/>
    <s v="Braille Academy"/>
    <s v="An educational platform for learning Unified English Braille Code"/>
    <x v="6"/>
    <n v="200"/>
    <x v="2"/>
    <s v="US"/>
    <s v="USD"/>
    <n v="1452112717"/>
    <x v="556"/>
    <b v="0"/>
    <n v="1"/>
    <b v="0"/>
    <x v="7"/>
    <x v="56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x v="7"/>
    <x v="60"/>
    <n v="68.3"/>
    <x v="2"/>
    <s v="web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x v="7"/>
    <x v="50"/>
    <e v="#DIV/0!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x v="7"/>
    <x v="5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x v="7"/>
    <x v="50"/>
    <n v="4"/>
    <x v="2"/>
    <s v="web"/>
    <x v="560"/>
    <x v="560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x v="7"/>
    <x v="5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x v="7"/>
    <x v="50"/>
    <e v="#DIV/0!"/>
    <x v="2"/>
    <s v="web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x v="7"/>
    <x v="5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x v="7"/>
    <x v="50"/>
    <n v="1"/>
    <x v="2"/>
    <s v="web"/>
    <x v="564"/>
    <x v="564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x v="7"/>
    <x v="50"/>
    <e v="#DIV/0!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x v="7"/>
    <x v="50"/>
    <n v="1"/>
    <x v="2"/>
    <s v="web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x v="7"/>
    <x v="50"/>
    <e v="#DIV/0!"/>
    <x v="2"/>
    <s v="web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x v="7"/>
    <x v="60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x v="7"/>
    <x v="60"/>
    <n v="20"/>
    <x v="2"/>
    <s v="web"/>
    <x v="569"/>
    <x v="569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x v="570"/>
    <b v="0"/>
    <n v="1"/>
    <b v="0"/>
    <x v="7"/>
    <x v="50"/>
    <n v="142"/>
    <x v="2"/>
    <s v="web"/>
    <x v="570"/>
    <x v="570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x v="7"/>
    <x v="5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x v="7"/>
    <x v="50"/>
    <e v="#DIV/0!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x v="7"/>
    <x v="50"/>
    <n v="38.44"/>
    <x v="2"/>
    <s v="web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x v="7"/>
    <x v="60"/>
    <n v="20"/>
    <x v="2"/>
    <s v="web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x v="7"/>
    <x v="5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x v="7"/>
    <x v="5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x v="7"/>
    <x v="50"/>
    <n v="10"/>
    <x v="2"/>
    <s v="web"/>
    <x v="577"/>
    <x v="577"/>
    <x v="2"/>
  </r>
  <r>
    <n v="578"/>
    <s v="weBuy Crowdsourced Shopping"/>
    <s v="weBuy trade built on technology and Crowd Sourced Power"/>
    <x v="152"/>
    <n v="14"/>
    <x v="2"/>
    <s v="GB"/>
    <s v="GBP"/>
    <n v="1441633993"/>
    <x v="578"/>
    <b v="0"/>
    <n v="7"/>
    <b v="0"/>
    <x v="7"/>
    <x v="5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x v="7"/>
    <x v="60"/>
    <n v="35"/>
    <x v="2"/>
    <s v="web"/>
    <x v="579"/>
    <x v="579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x v="7"/>
    <x v="50"/>
    <n v="1"/>
    <x v="2"/>
    <s v="web"/>
    <x v="580"/>
    <x v="580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x v="7"/>
    <x v="50"/>
    <e v="#DIV/0!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x v="7"/>
    <x v="50"/>
    <e v="#DIV/0!"/>
    <x v="2"/>
    <s v="web"/>
    <x v="582"/>
    <x v="582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x v="7"/>
    <x v="5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x v="7"/>
    <x v="60"/>
    <n v="5"/>
    <x v="2"/>
    <s v="web"/>
    <x v="584"/>
    <x v="584"/>
    <x v="0"/>
  </r>
  <r>
    <n v="585"/>
    <s v="Link Card"/>
    <s v="SAVE UP TO 40% WHEN YOU SPEND!_x000a__x000a_PRE-ORDER YOUR LINK CARD TODAY"/>
    <x v="7"/>
    <n v="0"/>
    <x v="2"/>
    <s v="GB"/>
    <s v="GBP"/>
    <n v="1448928000"/>
    <x v="585"/>
    <b v="0"/>
    <n v="0"/>
    <b v="0"/>
    <x v="7"/>
    <x v="50"/>
    <e v="#DIV/0!"/>
    <x v="2"/>
    <s v="web"/>
    <x v="585"/>
    <x v="585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x v="7"/>
    <x v="60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x v="7"/>
    <x v="114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x v="7"/>
    <x v="56"/>
    <n v="150.5"/>
    <x v="2"/>
    <s v="web"/>
    <x v="588"/>
    <x v="588"/>
    <x v="2"/>
  </r>
  <r>
    <n v="589"/>
    <s v="Get Neighborly"/>
    <s v="Services closer than you think..."/>
    <x v="51"/>
    <n v="1"/>
    <x v="2"/>
    <s v="US"/>
    <s v="USD"/>
    <n v="1436366699"/>
    <x v="589"/>
    <b v="0"/>
    <n v="1"/>
    <b v="0"/>
    <x v="7"/>
    <x v="5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x v="7"/>
    <x v="65"/>
    <n v="24.78"/>
    <x v="2"/>
    <s v="web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x v="7"/>
    <x v="5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x v="7"/>
    <x v="56"/>
    <n v="250"/>
    <x v="2"/>
    <s v="web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x v="7"/>
    <x v="61"/>
    <n v="16.43"/>
    <x v="2"/>
    <s v="web"/>
    <x v="593"/>
    <x v="593"/>
    <x v="0"/>
  </r>
  <r>
    <n v="594"/>
    <s v="Unleashed Fitness"/>
    <s v="Creating a fitness site that will change the fitness game forever!"/>
    <x v="31"/>
    <n v="26"/>
    <x v="2"/>
    <s v="US"/>
    <s v="USD"/>
    <n v="1460832206"/>
    <x v="594"/>
    <b v="0"/>
    <n v="2"/>
    <b v="0"/>
    <x v="7"/>
    <x v="50"/>
    <n v="13"/>
    <x v="2"/>
    <s v="web"/>
    <x v="594"/>
    <x v="594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x v="7"/>
    <x v="5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x v="596"/>
    <b v="0"/>
    <n v="2"/>
    <b v="0"/>
    <x v="7"/>
    <x v="50"/>
    <n v="3"/>
    <x v="2"/>
    <s v="web"/>
    <x v="596"/>
    <x v="596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x v="7"/>
    <x v="50"/>
    <n v="10"/>
    <x v="2"/>
    <s v="web"/>
    <x v="597"/>
    <x v="597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x v="598"/>
    <b v="0"/>
    <n v="7"/>
    <b v="0"/>
    <x v="7"/>
    <x v="122"/>
    <n v="121.43"/>
    <x v="2"/>
    <s v="web"/>
    <x v="598"/>
    <x v="598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x v="7"/>
    <x v="5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x v="600"/>
    <b v="0"/>
    <n v="1"/>
    <b v="0"/>
    <x v="7"/>
    <x v="53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x v="7"/>
    <x v="60"/>
    <n v="23.33"/>
    <x v="2"/>
    <s v="web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x v="7"/>
    <x v="50"/>
    <e v="#DIV/0!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x v="7"/>
    <x v="65"/>
    <n v="45.39"/>
    <x v="2"/>
    <s v="web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x v="7"/>
    <x v="50"/>
    <e v="#DIV/0!"/>
    <x v="2"/>
    <s v="web"/>
    <x v="604"/>
    <x v="604"/>
    <x v="3"/>
  </r>
  <r>
    <n v="605"/>
    <s v="Teach Your Parents iPad (Canceled)"/>
    <s v="An iPad support care package for your parents / seniors."/>
    <x v="10"/>
    <n v="131"/>
    <x v="1"/>
    <s v="US"/>
    <s v="USD"/>
    <n v="1440318908"/>
    <x v="605"/>
    <b v="0"/>
    <n v="8"/>
    <b v="0"/>
    <x v="7"/>
    <x v="56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x v="7"/>
    <x v="5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x v="7"/>
    <x v="50"/>
    <e v="#DIV/0!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x v="7"/>
    <x v="60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x v="7"/>
    <x v="60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x v="7"/>
    <x v="50"/>
    <e v="#DIV/0!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x v="7"/>
    <x v="50"/>
    <e v="#DIV/0!"/>
    <x v="2"/>
    <s v="web"/>
    <x v="611"/>
    <x v="611"/>
    <x v="0"/>
  </r>
  <r>
    <n v="612"/>
    <s v="Web Streaming 2.0 (Canceled)"/>
    <s v="A Fast and Reliable new Web platform to stream videos from Internet"/>
    <x v="3"/>
    <n v="0"/>
    <x v="1"/>
    <s v="IT"/>
    <s v="EUR"/>
    <n v="1472777146"/>
    <x v="612"/>
    <b v="0"/>
    <n v="0"/>
    <b v="0"/>
    <x v="7"/>
    <x v="50"/>
    <e v="#DIV/0!"/>
    <x v="2"/>
    <s v="web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x v="7"/>
    <x v="70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x v="7"/>
    <x v="50"/>
    <e v="#DIV/0!"/>
    <x v="2"/>
    <s v="web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x v="7"/>
    <x v="50"/>
    <e v="#DIV/0!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x v="7"/>
    <x v="50"/>
    <e v="#DIV/0!"/>
    <x v="2"/>
    <s v="web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x v="7"/>
    <x v="56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x v="7"/>
    <x v="50"/>
    <e v="#DIV/0!"/>
    <x v="2"/>
    <s v="web"/>
    <x v="618"/>
    <x v="618"/>
    <x v="0"/>
  </r>
  <r>
    <n v="619"/>
    <s v="Big Data (Canceled)"/>
    <s v="Big Data Sets for researchers interested in improving the quality of life."/>
    <x v="156"/>
    <n v="1"/>
    <x v="1"/>
    <s v="US"/>
    <s v="USD"/>
    <n v="1416933390"/>
    <x v="619"/>
    <b v="0"/>
    <n v="1"/>
    <b v="0"/>
    <x v="7"/>
    <x v="50"/>
    <n v="1"/>
    <x v="2"/>
    <s v="web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x v="7"/>
    <x v="60"/>
    <n v="300"/>
    <x v="2"/>
    <s v="web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x v="7"/>
    <x v="60"/>
    <n v="87"/>
    <x v="2"/>
    <s v="web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x v="7"/>
    <x v="52"/>
    <n v="37.89"/>
    <x v="2"/>
    <s v="web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x v="7"/>
    <x v="50"/>
    <e v="#DIV/0!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x v="7"/>
    <x v="50"/>
    <e v="#DIV/0!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x v="7"/>
    <x v="50"/>
    <e v="#DIV/0!"/>
    <x v="2"/>
    <s v="web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x v="7"/>
    <x v="123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x v="7"/>
    <x v="50"/>
    <n v="90"/>
    <x v="2"/>
    <s v="web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x v="7"/>
    <x v="50"/>
    <e v="#DIV/0!"/>
    <x v="2"/>
    <s v="web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x v="7"/>
    <x v="50"/>
    <n v="116.67"/>
    <x v="2"/>
    <s v="web"/>
    <x v="629"/>
    <x v="629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x v="7"/>
    <x v="5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x v="631"/>
    <b v="0"/>
    <n v="9"/>
    <b v="0"/>
    <x v="7"/>
    <x v="60"/>
    <n v="76.67"/>
    <x v="2"/>
    <s v="web"/>
    <x v="631"/>
    <x v="631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x v="7"/>
    <x v="50"/>
    <e v="#DIV/0!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x v="7"/>
    <x v="81"/>
    <n v="49.8"/>
    <x v="2"/>
    <s v="web"/>
    <x v="633"/>
    <x v="633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x v="634"/>
    <b v="0"/>
    <n v="1"/>
    <b v="0"/>
    <x v="7"/>
    <x v="50"/>
    <n v="1"/>
    <x v="2"/>
    <s v="web"/>
    <x v="634"/>
    <x v="634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x v="635"/>
    <b v="0"/>
    <n v="1"/>
    <b v="0"/>
    <x v="7"/>
    <x v="5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x v="7"/>
    <x v="5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x v="7"/>
    <x v="50"/>
    <e v="#DIV/0!"/>
    <x v="2"/>
    <s v="web"/>
    <x v="637"/>
    <x v="637"/>
    <x v="1"/>
  </r>
  <r>
    <n v="638"/>
    <s v="W (Canceled)"/>
    <s v="O0"/>
    <x v="61"/>
    <n v="18"/>
    <x v="1"/>
    <s v="DE"/>
    <s v="EUR"/>
    <n v="1490447662"/>
    <x v="638"/>
    <b v="0"/>
    <n v="6"/>
    <b v="0"/>
    <x v="7"/>
    <x v="50"/>
    <n v="3"/>
    <x v="2"/>
    <s v="web"/>
    <x v="638"/>
    <x v="638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x v="639"/>
    <b v="0"/>
    <n v="1"/>
    <b v="0"/>
    <x v="7"/>
    <x v="50"/>
    <n v="1"/>
    <x v="2"/>
    <s v="web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x v="8"/>
    <x v="124"/>
    <n v="50.5"/>
    <x v="2"/>
    <s v="wearables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x v="8"/>
    <x v="17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x v="8"/>
    <x v="125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x v="8"/>
    <x v="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x v="8"/>
    <x v="126"/>
    <n v="73.489999999999995"/>
    <x v="2"/>
    <s v="wearables"/>
    <x v="644"/>
    <x v="644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x v="645"/>
    <b v="0"/>
    <n v="237"/>
    <b v="1"/>
    <x v="8"/>
    <x v="127"/>
    <n v="23.52"/>
    <x v="2"/>
    <s v="wearables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x v="8"/>
    <x v="88"/>
    <n v="39.07"/>
    <x v="2"/>
    <s v="wearables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x v="8"/>
    <x v="13"/>
    <n v="125.94"/>
    <x v="2"/>
    <s v="wearables"/>
    <x v="647"/>
    <x v="647"/>
    <x v="2"/>
  </r>
  <r>
    <n v="648"/>
    <s v="Audio Jacket"/>
    <s v="Get ready for the next product that you canâ€™t live without"/>
    <x v="19"/>
    <n v="44388"/>
    <x v="0"/>
    <s v="US"/>
    <s v="USD"/>
    <n v="1413304708"/>
    <x v="648"/>
    <b v="0"/>
    <n v="27"/>
    <b v="1"/>
    <x v="8"/>
    <x v="37"/>
    <n v="1644"/>
    <x v="2"/>
    <s v="wearables"/>
    <x v="648"/>
    <x v="648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x v="8"/>
    <x v="49"/>
    <n v="42.67"/>
    <x v="2"/>
    <s v="wearables"/>
    <x v="649"/>
    <x v="649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x v="8"/>
    <x v="20"/>
    <n v="35.130000000000003"/>
    <x v="2"/>
    <s v="wearables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x v="8"/>
    <x v="7"/>
    <n v="239.35"/>
    <x v="2"/>
    <s v="wearables"/>
    <x v="651"/>
    <x v="651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x v="8"/>
    <x v="8"/>
    <n v="107.64"/>
    <x v="2"/>
    <s v="wearables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x v="8"/>
    <x v="48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x v="8"/>
    <x v="128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x v="8"/>
    <x v="92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x v="8"/>
    <x v="111"/>
    <n v="122.74"/>
    <x v="2"/>
    <s v="wearables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x v="8"/>
    <x v="9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x v="8"/>
    <x v="3"/>
    <n v="109.34"/>
    <x v="2"/>
    <s v="wearables"/>
    <x v="658"/>
    <x v="658"/>
    <x v="0"/>
  </r>
  <r>
    <n v="659"/>
    <s v="Lulu Watch Designs - Apple Watch"/>
    <s v="Sync up your lifestyle"/>
    <x v="9"/>
    <n v="3017"/>
    <x v="0"/>
    <s v="US"/>
    <s v="USD"/>
    <n v="1440339295"/>
    <x v="659"/>
    <b v="0"/>
    <n v="21"/>
    <b v="1"/>
    <x v="8"/>
    <x v="7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x v="8"/>
    <x v="56"/>
    <n v="84.94"/>
    <x v="2"/>
    <s v="wearables"/>
    <x v="660"/>
    <x v="660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x v="8"/>
    <x v="60"/>
    <n v="10.56"/>
    <x v="2"/>
    <s v="wearables"/>
    <x v="661"/>
    <x v="661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x v="8"/>
    <x v="50"/>
    <n v="39"/>
    <x v="2"/>
    <s v="wearables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x v="8"/>
    <x v="5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x v="8"/>
    <x v="59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x v="8"/>
    <x v="118"/>
    <n v="155.33000000000001"/>
    <x v="2"/>
    <s v="wearables"/>
    <x v="665"/>
    <x v="665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x v="8"/>
    <x v="50"/>
    <n v="2"/>
    <x v="2"/>
    <s v="wearables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x v="8"/>
    <x v="54"/>
    <n v="178.93"/>
    <x v="2"/>
    <s v="wearables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x v="8"/>
    <x v="62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x v="8"/>
    <x v="66"/>
    <n v="1536.25"/>
    <x v="2"/>
    <s v="wearables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x v="8"/>
    <x v="129"/>
    <n v="85"/>
    <x v="2"/>
    <s v="wearables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x v="8"/>
    <x v="115"/>
    <n v="788.53"/>
    <x v="2"/>
    <s v="wearables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x v="8"/>
    <x v="66"/>
    <n v="50.3"/>
    <x v="2"/>
    <s v="wearables"/>
    <x v="672"/>
    <x v="672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x v="8"/>
    <x v="50"/>
    <n v="68.33"/>
    <x v="2"/>
    <s v="wearables"/>
    <x v="673"/>
    <x v="673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x v="674"/>
    <b v="0"/>
    <n v="2"/>
    <b v="0"/>
    <x v="8"/>
    <x v="50"/>
    <n v="7.5"/>
    <x v="2"/>
    <s v="wearables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x v="8"/>
    <x v="77"/>
    <n v="34.270000000000003"/>
    <x v="2"/>
    <s v="wearables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x v="8"/>
    <x v="60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x v="8"/>
    <x v="73"/>
    <n v="133.25"/>
    <x v="2"/>
    <s v="wearables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x v="8"/>
    <x v="65"/>
    <n v="65.180000000000007"/>
    <x v="2"/>
    <s v="wearables"/>
    <x v="678"/>
    <x v="678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x v="8"/>
    <x v="77"/>
    <n v="93.9"/>
    <x v="2"/>
    <s v="wearables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x v="8"/>
    <x v="73"/>
    <n v="150.65"/>
    <x v="2"/>
    <s v="wearables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x v="8"/>
    <x v="50"/>
    <n v="1"/>
    <x v="2"/>
    <s v="wearables"/>
    <x v="681"/>
    <x v="681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x v="8"/>
    <x v="50"/>
    <n v="13.25"/>
    <x v="2"/>
    <s v="wearables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x v="8"/>
    <x v="60"/>
    <n v="99.33"/>
    <x v="2"/>
    <s v="wearables"/>
    <x v="683"/>
    <x v="683"/>
    <x v="2"/>
  </r>
  <r>
    <n v="684"/>
    <s v="Arcus Motion Analyzer | The Versatile Smart Ring"/>
    <s v="Arcus gives your fingers super powers."/>
    <x v="163"/>
    <n v="23948"/>
    <x v="2"/>
    <s v="US"/>
    <s v="USD"/>
    <n v="1406257200"/>
    <x v="684"/>
    <b v="0"/>
    <n v="135"/>
    <b v="0"/>
    <x v="8"/>
    <x v="113"/>
    <n v="177.39"/>
    <x v="2"/>
    <s v="wearables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x v="8"/>
    <x v="58"/>
    <n v="55.3"/>
    <x v="2"/>
    <s v="wearables"/>
    <x v="685"/>
    <x v="685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x v="8"/>
    <x v="50"/>
    <e v="#DIV/0!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x v="8"/>
    <x v="65"/>
    <n v="591.66999999999996"/>
    <x v="2"/>
    <s v="wearables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x v="8"/>
    <x v="130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x v="8"/>
    <x v="74"/>
    <n v="343.15"/>
    <x v="2"/>
    <s v="wearables"/>
    <x v="689"/>
    <x v="689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x v="690"/>
    <b v="0"/>
    <n v="34"/>
    <b v="0"/>
    <x v="8"/>
    <x v="81"/>
    <n v="72.59"/>
    <x v="2"/>
    <s v="wearables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x v="8"/>
    <x v="60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x v="8"/>
    <x v="113"/>
    <n v="6.5"/>
    <x v="2"/>
    <s v="wearables"/>
    <x v="692"/>
    <x v="692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x v="8"/>
    <x v="131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x v="8"/>
    <x v="50"/>
    <n v="84.29"/>
    <x v="2"/>
    <s v="wearables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x v="8"/>
    <x v="60"/>
    <n v="90.86"/>
    <x v="2"/>
    <s v="wearables"/>
    <x v="695"/>
    <x v="695"/>
    <x v="3"/>
  </r>
  <r>
    <n v="696"/>
    <s v="trustee"/>
    <s v="Show your fidelity by wearing the Trustee rings! Show where you are (at)!"/>
    <x v="164"/>
    <n v="1"/>
    <x v="2"/>
    <s v="NL"/>
    <s v="EUR"/>
    <n v="1406326502"/>
    <x v="696"/>
    <b v="0"/>
    <n v="1"/>
    <b v="0"/>
    <x v="8"/>
    <x v="50"/>
    <n v="1"/>
    <x v="2"/>
    <s v="wearables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x v="8"/>
    <x v="132"/>
    <n v="20.34"/>
    <x v="2"/>
    <s v="wearables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x v="8"/>
    <x v="77"/>
    <n v="530.69000000000005"/>
    <x v="2"/>
    <s v="wearables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x v="8"/>
    <x v="133"/>
    <n v="120.39"/>
    <x v="2"/>
    <s v="wearables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x v="8"/>
    <x v="56"/>
    <n v="13"/>
    <x v="2"/>
    <s v="wearables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x v="8"/>
    <x v="117"/>
    <n v="291.33"/>
    <x v="2"/>
    <s v="wearables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x v="8"/>
    <x v="134"/>
    <n v="124.92"/>
    <x v="2"/>
    <s v="wearables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x v="8"/>
    <x v="52"/>
    <n v="119.57"/>
    <x v="2"/>
    <s v="wearables"/>
    <x v="703"/>
    <x v="703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x v="8"/>
    <x v="60"/>
    <n v="120.25"/>
    <x v="2"/>
    <s v="wearables"/>
    <x v="704"/>
    <x v="704"/>
    <x v="2"/>
  </r>
  <r>
    <n v="705"/>
    <s v="SomnoScope"/>
    <s v="The closest thing ever to the Holy Grail of wearables technology"/>
    <x v="57"/>
    <n v="977"/>
    <x v="2"/>
    <s v="NL"/>
    <s v="EUR"/>
    <n v="1484999278"/>
    <x v="705"/>
    <b v="0"/>
    <n v="5"/>
    <b v="0"/>
    <x v="8"/>
    <x v="60"/>
    <n v="195.4"/>
    <x v="2"/>
    <s v="wearables"/>
    <x v="705"/>
    <x v="705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x v="8"/>
    <x v="50"/>
    <e v="#DIV/0!"/>
    <x v="2"/>
    <s v="wearables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x v="8"/>
    <x v="135"/>
    <n v="117.7"/>
    <x v="2"/>
    <s v="wearables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x v="8"/>
    <x v="66"/>
    <n v="23.95"/>
    <x v="2"/>
    <s v="wearables"/>
    <x v="708"/>
    <x v="708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x v="709"/>
    <b v="0"/>
    <n v="2"/>
    <b v="0"/>
    <x v="8"/>
    <x v="50"/>
    <n v="30.5"/>
    <x v="2"/>
    <s v="wearables"/>
    <x v="709"/>
    <x v="709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x v="710"/>
    <b v="0"/>
    <n v="0"/>
    <b v="0"/>
    <x v="8"/>
    <x v="50"/>
    <e v="#DIV/0!"/>
    <x v="2"/>
    <s v="wearables"/>
    <x v="710"/>
    <x v="710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x v="8"/>
    <x v="122"/>
    <n v="99.97"/>
    <x v="2"/>
    <s v="wearables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x v="8"/>
    <x v="50"/>
    <n v="26.25"/>
    <x v="2"/>
    <s v="wearables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x v="8"/>
    <x v="60"/>
    <n v="199"/>
    <x v="2"/>
    <s v="wearables"/>
    <x v="713"/>
    <x v="713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x v="8"/>
    <x v="77"/>
    <n v="80.319999999999993"/>
    <x v="2"/>
    <s v="wearables"/>
    <x v="714"/>
    <x v="714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x v="8"/>
    <x v="62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x v="8"/>
    <x v="54"/>
    <n v="44.69"/>
    <x v="2"/>
    <s v="wearables"/>
    <x v="716"/>
    <x v="716"/>
    <x v="3"/>
  </r>
  <r>
    <n v="717"/>
    <s v="cool air belt"/>
    <s v="Cool air flowing under clothing keeps you cool."/>
    <x v="57"/>
    <n v="305"/>
    <x v="2"/>
    <s v="US"/>
    <s v="USD"/>
    <n v="1409949002"/>
    <x v="717"/>
    <b v="0"/>
    <n v="4"/>
    <b v="0"/>
    <x v="8"/>
    <x v="50"/>
    <n v="76.25"/>
    <x v="2"/>
    <s v="wearables"/>
    <x v="717"/>
    <x v="717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x v="8"/>
    <x v="60"/>
    <n v="22.5"/>
    <x v="2"/>
    <s v="wearables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x v="8"/>
    <x v="60"/>
    <n v="19.399999999999999"/>
    <x v="2"/>
    <s v="wearables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x v="9"/>
    <x v="124"/>
    <n v="66.709999999999994"/>
    <x v="3"/>
    <s v="nonfiction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x v="9"/>
    <x v="108"/>
    <n v="84.14"/>
    <x v="3"/>
    <s v="nonfiction"/>
    <x v="721"/>
    <x v="721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x v="9"/>
    <x v="88"/>
    <n v="215.73"/>
    <x v="3"/>
    <s v="nonfiction"/>
    <x v="722"/>
    <x v="722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x v="9"/>
    <x v="15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x v="9"/>
    <x v="2"/>
    <n v="51.63"/>
    <x v="3"/>
    <s v="nonfiction"/>
    <x v="724"/>
    <x v="724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x v="9"/>
    <x v="8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x v="9"/>
    <x v="7"/>
    <n v="72.430000000000007"/>
    <x v="3"/>
    <s v="nonfiction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x v="9"/>
    <x v="94"/>
    <n v="36.53"/>
    <x v="3"/>
    <s v="nonfiction"/>
    <x v="727"/>
    <x v="727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x v="9"/>
    <x v="6"/>
    <n v="60.9"/>
    <x v="3"/>
    <s v="nonfiction"/>
    <x v="728"/>
    <x v="728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x v="9"/>
    <x v="26"/>
    <n v="43.55"/>
    <x v="3"/>
    <s v="nonfiction"/>
    <x v="729"/>
    <x v="729"/>
    <x v="5"/>
  </r>
  <r>
    <n v="730"/>
    <s v="Encyclopedia of Surfing"/>
    <s v="A Massive but Cheerful Online Digital Archive of Surfing"/>
    <x v="22"/>
    <n v="26438"/>
    <x v="0"/>
    <s v="US"/>
    <s v="USD"/>
    <n v="1323280391"/>
    <x v="730"/>
    <b v="0"/>
    <n v="265"/>
    <b v="1"/>
    <x v="9"/>
    <x v="88"/>
    <n v="99.77"/>
    <x v="3"/>
    <s v="nonfiction"/>
    <x v="730"/>
    <x v="730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x v="9"/>
    <x v="9"/>
    <n v="88.73"/>
    <x v="3"/>
    <s v="nonfiction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x v="9"/>
    <x v="12"/>
    <n v="4.92"/>
    <x v="3"/>
    <s v="nonfiction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x v="9"/>
    <x v="28"/>
    <n v="17.82"/>
    <x v="3"/>
    <s v="nonfiction"/>
    <x v="733"/>
    <x v="733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x v="9"/>
    <x v="9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x v="9"/>
    <x v="35"/>
    <n v="234.81"/>
    <x v="3"/>
    <s v="nonfiction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x v="9"/>
    <x v="136"/>
    <n v="105.05"/>
    <x v="3"/>
    <s v="nonfiction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x v="9"/>
    <x v="108"/>
    <n v="56.67"/>
    <x v="3"/>
    <s v="nonfiction"/>
    <x v="737"/>
    <x v="737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x v="738"/>
    <b v="0"/>
    <n v="41"/>
    <b v="1"/>
    <x v="9"/>
    <x v="13"/>
    <n v="39.049999999999997"/>
    <x v="3"/>
    <s v="nonfiction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x v="9"/>
    <x v="137"/>
    <n v="68.349999999999994"/>
    <x v="3"/>
    <s v="nonfiction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x v="9"/>
    <x v="13"/>
    <n v="169.58"/>
    <x v="3"/>
    <s v="nonfiction"/>
    <x v="740"/>
    <x v="740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x v="741"/>
    <b v="0"/>
    <n v="94"/>
    <b v="1"/>
    <x v="9"/>
    <x v="21"/>
    <n v="141.41999999999999"/>
    <x v="3"/>
    <s v="nonfiction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x v="9"/>
    <x v="38"/>
    <n v="67.39"/>
    <x v="3"/>
    <s v="nonfiction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x v="9"/>
    <x v="34"/>
    <n v="54.27"/>
    <x v="3"/>
    <s v="nonfiction"/>
    <x v="743"/>
    <x v="743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x v="9"/>
    <x v="21"/>
    <n v="82.52"/>
    <x v="3"/>
    <s v="nonfiction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x v="9"/>
    <x v="99"/>
    <n v="53.73"/>
    <x v="3"/>
    <s v="nonfiction"/>
    <x v="745"/>
    <x v="745"/>
    <x v="4"/>
  </r>
  <r>
    <n v="746"/>
    <s v="Attention: People With Body Parts"/>
    <s v="This is a book of letters. Letters to our body parts."/>
    <x v="174"/>
    <n v="3318"/>
    <x v="0"/>
    <s v="US"/>
    <s v="USD"/>
    <n v="1348372740"/>
    <x v="746"/>
    <b v="0"/>
    <n v="97"/>
    <b v="1"/>
    <x v="9"/>
    <x v="38"/>
    <n v="34.21"/>
    <x v="3"/>
    <s v="nonfiction"/>
    <x v="746"/>
    <x v="746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x v="9"/>
    <x v="8"/>
    <n v="127.33"/>
    <x v="3"/>
    <s v="nonfiction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x v="9"/>
    <x v="8"/>
    <n v="45.57"/>
    <x v="3"/>
    <s v="nonfiction"/>
    <x v="748"/>
    <x v="748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x v="9"/>
    <x v="6"/>
    <n v="95.96"/>
    <x v="3"/>
    <s v="nonfiction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x v="9"/>
    <x v="33"/>
    <n v="77.27"/>
    <x v="3"/>
    <s v="nonfiction"/>
    <x v="750"/>
    <x v="750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x v="9"/>
    <x v="17"/>
    <n v="57.34"/>
    <x v="3"/>
    <s v="nonfiction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x v="9"/>
    <x v="20"/>
    <n v="53.19"/>
    <x v="3"/>
    <s v="nonfiction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x v="9"/>
    <x v="30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x v="9"/>
    <x v="3"/>
    <n v="42.35"/>
    <x v="3"/>
    <s v="nonfiction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x v="9"/>
    <x v="21"/>
    <n v="37.47"/>
    <x v="3"/>
    <s v="nonfiction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x v="9"/>
    <x v="90"/>
    <n v="37.450000000000003"/>
    <x v="3"/>
    <s v="nonfiction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x v="9"/>
    <x v="138"/>
    <n v="33.06"/>
    <x v="3"/>
    <s v="nonfiction"/>
    <x v="757"/>
    <x v="757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x v="758"/>
    <b v="0"/>
    <n v="19"/>
    <b v="1"/>
    <x v="9"/>
    <x v="21"/>
    <n v="134.21"/>
    <x v="3"/>
    <s v="nonfiction"/>
    <x v="758"/>
    <x v="758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x v="9"/>
    <x v="21"/>
    <n v="51.47"/>
    <x v="3"/>
    <s v="nonfiction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x v="10"/>
    <x v="50"/>
    <e v="#DIV/0!"/>
    <x v="3"/>
    <s v="fiction"/>
    <x v="760"/>
    <x v="760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x v="10"/>
    <x v="62"/>
    <n v="39.17"/>
    <x v="3"/>
    <s v="fiction"/>
    <x v="761"/>
    <x v="761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x v="10"/>
    <x v="50"/>
    <e v="#DIV/0!"/>
    <x v="3"/>
    <s v="fiction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x v="10"/>
    <x v="50"/>
    <n v="5"/>
    <x v="3"/>
    <s v="fiction"/>
    <x v="763"/>
    <x v="763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x v="10"/>
    <x v="50"/>
    <e v="#DIV/0!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x v="10"/>
    <x v="71"/>
    <n v="57.3"/>
    <x v="3"/>
    <s v="fiction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x v="10"/>
    <x v="50"/>
    <e v="#DIV/0!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x v="10"/>
    <x v="65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x v="10"/>
    <x v="50"/>
    <e v="#DIV/0!"/>
    <x v="3"/>
    <s v="fiction"/>
    <x v="768"/>
    <x v="768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x v="10"/>
    <x v="139"/>
    <n v="31.85"/>
    <x v="3"/>
    <s v="fiction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x v="10"/>
    <x v="50"/>
    <e v="#DIV/0!"/>
    <x v="3"/>
    <s v="fiction"/>
    <x v="770"/>
    <x v="770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x v="10"/>
    <x v="5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x v="10"/>
    <x v="56"/>
    <n v="50"/>
    <x v="3"/>
    <s v="fiction"/>
    <x v="772"/>
    <x v="772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x v="10"/>
    <x v="60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x v="10"/>
    <x v="140"/>
    <n v="39"/>
    <x v="3"/>
    <s v="fiction"/>
    <x v="774"/>
    <x v="774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x v="10"/>
    <x v="53"/>
    <n v="34"/>
    <x v="3"/>
    <s v="fiction"/>
    <x v="775"/>
    <x v="775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x v="10"/>
    <x v="76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x v="10"/>
    <x v="60"/>
    <n v="7"/>
    <x v="3"/>
    <s v="fiction"/>
    <x v="777"/>
    <x v="777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x v="10"/>
    <x v="50"/>
    <n v="2"/>
    <x v="3"/>
    <s v="fiction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x v="10"/>
    <x v="56"/>
    <n v="66.67"/>
    <x v="3"/>
    <s v="fiction"/>
    <x v="779"/>
    <x v="779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x v="11"/>
    <x v="3"/>
    <n v="38.520000000000003"/>
    <x v="4"/>
    <s v="rock"/>
    <x v="780"/>
    <x v="780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x v="11"/>
    <x v="18"/>
    <n v="42.61"/>
    <x v="4"/>
    <s v="rock"/>
    <x v="781"/>
    <x v="781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x v="11"/>
    <x v="8"/>
    <n v="50"/>
    <x v="4"/>
    <s v="rock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x v="11"/>
    <x v="34"/>
    <n v="63.49"/>
    <x v="4"/>
    <s v="rock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x v="11"/>
    <x v="33"/>
    <n v="102.5"/>
    <x v="4"/>
    <s v="rock"/>
    <x v="784"/>
    <x v="784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x v="11"/>
    <x v="141"/>
    <n v="31.14"/>
    <x v="4"/>
    <s v="rock"/>
    <x v="785"/>
    <x v="785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x v="11"/>
    <x v="1"/>
    <n v="162.27000000000001"/>
    <x v="4"/>
    <s v="rock"/>
    <x v="786"/>
    <x v="786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x v="11"/>
    <x v="35"/>
    <n v="80.59"/>
    <x v="4"/>
    <s v="rock"/>
    <x v="787"/>
    <x v="787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x v="11"/>
    <x v="142"/>
    <n v="59.85"/>
    <x v="4"/>
    <s v="rock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x v="11"/>
    <x v="15"/>
    <n v="132.86000000000001"/>
    <x v="4"/>
    <s v="rock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x v="11"/>
    <x v="124"/>
    <n v="92.55"/>
    <x v="4"/>
    <s v="rock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x v="11"/>
    <x v="3"/>
    <n v="60.86"/>
    <x v="4"/>
    <s v="rock"/>
    <x v="791"/>
    <x v="791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x v="792"/>
    <b v="0"/>
    <n v="60"/>
    <b v="1"/>
    <x v="11"/>
    <x v="8"/>
    <n v="41.85"/>
    <x v="4"/>
    <s v="rock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x v="11"/>
    <x v="33"/>
    <n v="88.33"/>
    <x v="4"/>
    <s v="rock"/>
    <x v="793"/>
    <x v="793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x v="11"/>
    <x v="2"/>
    <n v="158.96"/>
    <x v="4"/>
    <s v="rock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x v="11"/>
    <x v="20"/>
    <n v="85.05"/>
    <x v="4"/>
    <s v="rock"/>
    <x v="795"/>
    <x v="795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x v="11"/>
    <x v="7"/>
    <n v="112.61"/>
    <x v="4"/>
    <s v="rock"/>
    <x v="796"/>
    <x v="796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x v="11"/>
    <x v="29"/>
    <n v="45.44"/>
    <x v="4"/>
    <s v="rock"/>
    <x v="797"/>
    <x v="797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x v="11"/>
    <x v="41"/>
    <n v="46.22"/>
    <x v="4"/>
    <s v="rock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x v="11"/>
    <x v="8"/>
    <n v="178.61"/>
    <x v="4"/>
    <s v="rock"/>
    <x v="799"/>
    <x v="799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x v="11"/>
    <x v="143"/>
    <n v="40.75"/>
    <x v="4"/>
    <s v="rock"/>
    <x v="800"/>
    <x v="800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x v="11"/>
    <x v="20"/>
    <n v="43.73"/>
    <x v="4"/>
    <s v="rock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x v="11"/>
    <x v="7"/>
    <n v="81.069999999999993"/>
    <x v="4"/>
    <s v="rock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x v="11"/>
    <x v="4"/>
    <n v="74.61"/>
    <x v="4"/>
    <s v="rock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x v="11"/>
    <x v="8"/>
    <n v="305.56"/>
    <x v="4"/>
    <s v="rock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x v="11"/>
    <x v="2"/>
    <n v="58.33"/>
    <x v="4"/>
    <s v="rock"/>
    <x v="805"/>
    <x v="805"/>
    <x v="6"/>
  </r>
  <r>
    <n v="806"/>
    <s v="Golden Animals NEW Album!"/>
    <s v="Help Golden Animals finish their NEW Album!"/>
    <x v="6"/>
    <n v="8355"/>
    <x v="0"/>
    <s v="US"/>
    <s v="USD"/>
    <n v="1315413339"/>
    <x v="806"/>
    <b v="0"/>
    <n v="71"/>
    <b v="1"/>
    <x v="11"/>
    <x v="3"/>
    <n v="117.68"/>
    <x v="4"/>
    <s v="rock"/>
    <x v="806"/>
    <x v="806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x v="807"/>
    <b v="0"/>
    <n v="57"/>
    <b v="1"/>
    <x v="11"/>
    <x v="2"/>
    <n v="73.77"/>
    <x v="4"/>
    <s v="rock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x v="11"/>
    <x v="8"/>
    <n v="104.65"/>
    <x v="4"/>
    <s v="rock"/>
    <x v="808"/>
    <x v="808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x v="11"/>
    <x v="3"/>
    <n v="79.83"/>
    <x v="4"/>
    <s v="rock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x v="11"/>
    <x v="2"/>
    <n v="58.33"/>
    <x v="4"/>
    <s v="rock"/>
    <x v="810"/>
    <x v="810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x v="11"/>
    <x v="3"/>
    <n v="86.67"/>
    <x v="4"/>
    <s v="rock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x v="11"/>
    <x v="143"/>
    <n v="27.61"/>
    <x v="4"/>
    <s v="rock"/>
    <x v="812"/>
    <x v="812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x v="813"/>
    <b v="0"/>
    <n v="96"/>
    <b v="1"/>
    <x v="11"/>
    <x v="12"/>
    <n v="25"/>
    <x v="4"/>
    <s v="rock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x v="11"/>
    <x v="37"/>
    <n v="45.46"/>
    <x v="4"/>
    <s v="rock"/>
    <x v="814"/>
    <x v="814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x v="815"/>
    <b v="0"/>
    <n v="43"/>
    <b v="1"/>
    <x v="11"/>
    <x v="13"/>
    <n v="99.53"/>
    <x v="4"/>
    <s v="rock"/>
    <x v="815"/>
    <x v="815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x v="11"/>
    <x v="41"/>
    <n v="39.31"/>
    <x v="4"/>
    <s v="rock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x v="11"/>
    <x v="0"/>
    <n v="89.42"/>
    <x v="4"/>
    <s v="rock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x v="11"/>
    <x v="94"/>
    <n v="28.68"/>
    <x v="4"/>
    <s v="rock"/>
    <x v="818"/>
    <x v="818"/>
    <x v="5"/>
  </r>
  <r>
    <n v="819"/>
    <s v="Winter Tour"/>
    <s v="We are touring the Southeast in support of our new EP"/>
    <x v="44"/>
    <n v="435"/>
    <x v="0"/>
    <s v="US"/>
    <s v="USD"/>
    <n v="1387601040"/>
    <x v="819"/>
    <b v="0"/>
    <n v="14"/>
    <b v="1"/>
    <x v="11"/>
    <x v="15"/>
    <n v="31.07"/>
    <x v="4"/>
    <s v="rock"/>
    <x v="819"/>
    <x v="819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x v="11"/>
    <x v="84"/>
    <n v="70.55"/>
    <x v="4"/>
    <s v="rock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x v="11"/>
    <x v="8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x v="11"/>
    <x v="17"/>
    <n v="51.81"/>
    <x v="4"/>
    <s v="rock"/>
    <x v="822"/>
    <x v="822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x v="11"/>
    <x v="144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x v="11"/>
    <x v="84"/>
    <n v="39.82"/>
    <x v="4"/>
    <s v="rock"/>
    <x v="824"/>
    <x v="824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x v="11"/>
    <x v="8"/>
    <n v="126.81"/>
    <x v="4"/>
    <s v="rock"/>
    <x v="825"/>
    <x v="825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x v="11"/>
    <x v="7"/>
    <n v="113.88"/>
    <x v="4"/>
    <s v="rock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x v="11"/>
    <x v="33"/>
    <n v="28.18"/>
    <x v="4"/>
    <s v="rock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x v="11"/>
    <x v="13"/>
    <n v="36.61"/>
    <x v="4"/>
    <s v="rock"/>
    <x v="828"/>
    <x v="828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x v="11"/>
    <x v="3"/>
    <n v="32.5"/>
    <x v="4"/>
    <s v="rock"/>
    <x v="829"/>
    <x v="829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x v="11"/>
    <x v="29"/>
    <n v="60.66"/>
    <x v="4"/>
    <s v="rock"/>
    <x v="830"/>
    <x v="830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x v="11"/>
    <x v="145"/>
    <n v="175"/>
    <x v="4"/>
    <s v="rock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x v="11"/>
    <x v="7"/>
    <n v="97.99"/>
    <x v="4"/>
    <s v="rock"/>
    <x v="832"/>
    <x v="832"/>
    <x v="6"/>
  </r>
  <r>
    <n v="833"/>
    <s v="Ragman Rolls"/>
    <s v="This is an American rock album."/>
    <x v="12"/>
    <n v="6100"/>
    <x v="0"/>
    <s v="US"/>
    <s v="USD"/>
    <n v="1397941475"/>
    <x v="833"/>
    <b v="0"/>
    <n v="41"/>
    <b v="1"/>
    <x v="11"/>
    <x v="21"/>
    <n v="148.78"/>
    <x v="4"/>
    <s v="rock"/>
    <x v="833"/>
    <x v="833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x v="11"/>
    <x v="26"/>
    <n v="96.08"/>
    <x v="4"/>
    <s v="rock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x v="11"/>
    <x v="16"/>
    <n v="58.63"/>
    <x v="4"/>
    <s v="rock"/>
    <x v="835"/>
    <x v="835"/>
    <x v="5"/>
  </r>
  <r>
    <n v="836"/>
    <s v="DESMADRE Full Album + Press Kit"/>
    <s v="An album you can bring home to mom."/>
    <x v="10"/>
    <n v="5046.5200000000004"/>
    <x v="0"/>
    <s v="US"/>
    <s v="USD"/>
    <n v="1381108918"/>
    <x v="836"/>
    <b v="0"/>
    <n v="46"/>
    <b v="1"/>
    <x v="11"/>
    <x v="7"/>
    <n v="109.71"/>
    <x v="4"/>
    <s v="rock"/>
    <x v="836"/>
    <x v="836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x v="11"/>
    <x v="108"/>
    <n v="49.11"/>
    <x v="4"/>
    <s v="rock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x v="11"/>
    <x v="14"/>
    <n v="47.67"/>
    <x v="4"/>
    <s v="rock"/>
    <x v="838"/>
    <x v="838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x v="11"/>
    <x v="16"/>
    <n v="60.74"/>
    <x v="4"/>
    <s v="rock"/>
    <x v="839"/>
    <x v="839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x v="12"/>
    <x v="28"/>
    <n v="63.38"/>
    <x v="4"/>
    <s v="metal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x v="12"/>
    <x v="7"/>
    <n v="53.89"/>
    <x v="4"/>
    <s v="metal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x v="12"/>
    <x v="3"/>
    <n v="66.87"/>
    <x v="4"/>
    <s v="metal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x v="12"/>
    <x v="128"/>
    <n v="63.1"/>
    <x v="4"/>
    <s v="metal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x v="12"/>
    <x v="146"/>
    <n v="36.630000000000003"/>
    <x v="4"/>
    <s v="metal"/>
    <x v="844"/>
    <x v="844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x v="12"/>
    <x v="28"/>
    <n v="34.01"/>
    <x v="4"/>
    <s v="metal"/>
    <x v="845"/>
    <x v="845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x v="12"/>
    <x v="108"/>
    <n v="28.55"/>
    <x v="4"/>
    <s v="metal"/>
    <x v="846"/>
    <x v="846"/>
    <x v="3"/>
  </r>
  <r>
    <n v="847"/>
    <s v="CENTROPYMUSIC"/>
    <s v="MUSIC WITH MEANING!  MUSIC THAT MATTERS!!!"/>
    <x v="185"/>
    <n v="10"/>
    <x v="0"/>
    <s v="US"/>
    <s v="USD"/>
    <n v="1436555376"/>
    <x v="847"/>
    <b v="0"/>
    <n v="1"/>
    <b v="1"/>
    <x v="12"/>
    <x v="8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x v="12"/>
    <x v="8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x v="12"/>
    <x v="28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x v="12"/>
    <x v="19"/>
    <n v="46.67"/>
    <x v="4"/>
    <s v="metal"/>
    <x v="850"/>
    <x v="850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x v="12"/>
    <x v="22"/>
    <n v="37.270000000000003"/>
    <x v="4"/>
    <s v="metal"/>
    <x v="851"/>
    <x v="851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x v="12"/>
    <x v="2"/>
    <n v="59.26"/>
    <x v="4"/>
    <s v="metal"/>
    <x v="852"/>
    <x v="852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x v="12"/>
    <x v="8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x v="12"/>
    <x v="90"/>
    <n v="65.86"/>
    <x v="4"/>
    <s v="metal"/>
    <x v="854"/>
    <x v="854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x v="12"/>
    <x v="33"/>
    <n v="31.91"/>
    <x v="4"/>
    <s v="metal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x v="12"/>
    <x v="147"/>
    <n v="19.46"/>
    <x v="4"/>
    <s v="metal"/>
    <x v="856"/>
    <x v="856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x v="857"/>
    <b v="0"/>
    <n v="24"/>
    <b v="1"/>
    <x v="12"/>
    <x v="8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x v="12"/>
    <x v="12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x v="12"/>
    <x v="2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x v="13"/>
    <x v="82"/>
    <n v="52.92"/>
    <x v="4"/>
    <s v="jazz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x v="13"/>
    <x v="53"/>
    <n v="50.5"/>
    <x v="4"/>
    <s v="jazz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x v="13"/>
    <x v="50"/>
    <n v="42.5"/>
    <x v="4"/>
    <s v="jazz"/>
    <x v="862"/>
    <x v="862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x v="13"/>
    <x v="62"/>
    <n v="18"/>
    <x v="4"/>
    <s v="jazz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x v="13"/>
    <x v="72"/>
    <n v="34.18"/>
    <x v="4"/>
    <s v="jazz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x v="13"/>
    <x v="53"/>
    <n v="22.5"/>
    <x v="4"/>
    <s v="jazz"/>
    <x v="865"/>
    <x v="865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x v="13"/>
    <x v="82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x v="13"/>
    <x v="148"/>
    <n v="109.18"/>
    <x v="4"/>
    <s v="jazz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x v="13"/>
    <x v="50"/>
    <n v="50"/>
    <x v="4"/>
    <s v="jazz"/>
    <x v="868"/>
    <x v="868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x v="13"/>
    <x v="81"/>
    <n v="346.67"/>
    <x v="4"/>
    <s v="jazz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x v="13"/>
    <x v="50"/>
    <n v="12.4"/>
    <x v="4"/>
    <s v="jazz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x v="13"/>
    <x v="62"/>
    <n v="27.08"/>
    <x v="4"/>
    <s v="jazz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x v="13"/>
    <x v="60"/>
    <n v="32.5"/>
    <x v="4"/>
    <s v="jazz"/>
    <x v="872"/>
    <x v="872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x v="873"/>
    <b v="0"/>
    <n v="5"/>
    <b v="0"/>
    <x v="13"/>
    <x v="60"/>
    <n v="9"/>
    <x v="4"/>
    <s v="jazz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x v="13"/>
    <x v="148"/>
    <n v="34.76"/>
    <x v="4"/>
    <s v="jazz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x v="13"/>
    <x v="50"/>
    <e v="#DIV/0!"/>
    <x v="4"/>
    <s v="jazz"/>
    <x v="875"/>
    <x v="875"/>
    <x v="0"/>
  </r>
  <r>
    <n v="876"/>
    <s v="Sound Of Dobells"/>
    <s v="What was the greatest record shop ever?  DOBELLS!"/>
    <x v="189"/>
    <n v="1286"/>
    <x v="2"/>
    <s v="GB"/>
    <s v="GBP"/>
    <n v="1359978927"/>
    <x v="876"/>
    <b v="0"/>
    <n v="45"/>
    <b v="0"/>
    <x v="13"/>
    <x v="139"/>
    <n v="28.58"/>
    <x v="4"/>
    <s v="jazz"/>
    <x v="876"/>
    <x v="876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x v="13"/>
    <x v="149"/>
    <n v="46.59"/>
    <x v="4"/>
    <s v="jazz"/>
    <x v="877"/>
    <x v="877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x v="13"/>
    <x v="60"/>
    <n v="32.5"/>
    <x v="4"/>
    <s v="jazz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x v="13"/>
    <x v="134"/>
    <n v="21.47"/>
    <x v="4"/>
    <s v="jazz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x v="14"/>
    <x v="56"/>
    <n v="14.13"/>
    <x v="4"/>
    <s v="indie rock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x v="14"/>
    <x v="60"/>
    <n v="30"/>
    <x v="4"/>
    <s v="indie rock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x v="14"/>
    <x v="68"/>
    <n v="21.57"/>
    <x v="4"/>
    <s v="indie rock"/>
    <x v="882"/>
    <x v="882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x v="14"/>
    <x v="67"/>
    <n v="83.38"/>
    <x v="4"/>
    <s v="indie rock"/>
    <x v="883"/>
    <x v="883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x v="14"/>
    <x v="60"/>
    <n v="10"/>
    <x v="4"/>
    <s v="indie rock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x v="14"/>
    <x v="150"/>
    <n v="35.71"/>
    <x v="4"/>
    <s v="indie rock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x v="14"/>
    <x v="139"/>
    <n v="29.29"/>
    <x v="4"/>
    <s v="indie rock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x v="14"/>
    <x v="50"/>
    <e v="#DIV/0!"/>
    <x v="4"/>
    <s v="indie rock"/>
    <x v="887"/>
    <x v="887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x v="14"/>
    <x v="113"/>
    <n v="18"/>
    <x v="4"/>
    <s v="indie rock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x v="14"/>
    <x v="114"/>
    <n v="73.760000000000005"/>
    <x v="4"/>
    <s v="indie rock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x v="14"/>
    <x v="65"/>
    <n v="31.25"/>
    <x v="4"/>
    <s v="indie rock"/>
    <x v="890"/>
    <x v="890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x v="14"/>
    <x v="56"/>
    <n v="28.89"/>
    <x v="4"/>
    <s v="indie rock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x v="14"/>
    <x v="139"/>
    <n v="143.82"/>
    <x v="4"/>
    <s v="indie rock"/>
    <x v="892"/>
    <x v="892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x v="14"/>
    <x v="54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x v="14"/>
    <x v="115"/>
    <n v="147.81"/>
    <x v="4"/>
    <s v="indie rock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x v="14"/>
    <x v="53"/>
    <n v="27.86"/>
    <x v="4"/>
    <s v="indie rock"/>
    <x v="895"/>
    <x v="895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x v="14"/>
    <x v="67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x v="14"/>
    <x v="50"/>
    <e v="#DIV/0!"/>
    <x v="4"/>
    <s v="indie rock"/>
    <x v="897"/>
    <x v="897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x v="14"/>
    <x v="56"/>
    <n v="35"/>
    <x v="4"/>
    <s v="indie rock"/>
    <x v="898"/>
    <x v="898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x v="14"/>
    <x v="121"/>
    <n v="35"/>
    <x v="4"/>
    <s v="indie rock"/>
    <x v="899"/>
    <x v="899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x v="900"/>
    <b v="0"/>
    <n v="2"/>
    <b v="0"/>
    <x v="13"/>
    <x v="50"/>
    <n v="10.5"/>
    <x v="4"/>
    <s v="jazz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x v="13"/>
    <x v="50"/>
    <e v="#DIV/0!"/>
    <x v="4"/>
    <s v="jazz"/>
    <x v="901"/>
    <x v="901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x v="13"/>
    <x v="50"/>
    <n v="30"/>
    <x v="4"/>
    <s v="jazz"/>
    <x v="902"/>
    <x v="902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x v="13"/>
    <x v="56"/>
    <n v="40"/>
    <x v="4"/>
    <s v="jazz"/>
    <x v="903"/>
    <x v="903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x v="13"/>
    <x v="5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x v="13"/>
    <x v="56"/>
    <n v="32.67"/>
    <x v="4"/>
    <s v="jazz"/>
    <x v="905"/>
    <x v="905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x v="906"/>
    <b v="0"/>
    <n v="0"/>
    <b v="0"/>
    <x v="13"/>
    <x v="50"/>
    <e v="#DIV/0!"/>
    <x v="4"/>
    <s v="jazz"/>
    <x v="906"/>
    <x v="906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x v="13"/>
    <x v="50"/>
    <e v="#DIV/0!"/>
    <x v="4"/>
    <s v="jazz"/>
    <x v="907"/>
    <x v="907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x v="13"/>
    <x v="50"/>
    <e v="#DIV/0!"/>
    <x v="4"/>
    <s v="jazz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x v="13"/>
    <x v="56"/>
    <n v="65"/>
    <x v="4"/>
    <s v="jazz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x v="13"/>
    <x v="66"/>
    <n v="24.6"/>
    <x v="4"/>
    <s v="jazz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x v="13"/>
    <x v="50"/>
    <e v="#DIV/0!"/>
    <x v="4"/>
    <s v="jazz"/>
    <x v="911"/>
    <x v="911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x v="13"/>
    <x v="60"/>
    <n v="15"/>
    <x v="4"/>
    <s v="jazz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x v="13"/>
    <x v="113"/>
    <n v="82.58"/>
    <x v="4"/>
    <s v="jazz"/>
    <x v="913"/>
    <x v="913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x v="13"/>
    <x v="50"/>
    <e v="#DIV/0!"/>
    <x v="4"/>
    <s v="jazz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x v="13"/>
    <x v="52"/>
    <n v="41.67"/>
    <x v="4"/>
    <s v="jazz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x v="13"/>
    <x v="50"/>
    <e v="#DIV/0!"/>
    <x v="4"/>
    <s v="jazz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x v="13"/>
    <x v="60"/>
    <n v="30"/>
    <x v="4"/>
    <s v="jazz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x v="13"/>
    <x v="62"/>
    <n v="19.600000000000001"/>
    <x v="4"/>
    <s v="jazz"/>
    <x v="918"/>
    <x v="918"/>
    <x v="3"/>
  </r>
  <r>
    <n v="919"/>
    <s v="Jazz CD:  Out of The Blue"/>
    <s v="Cool jazz with a New Orleans flavor."/>
    <x v="22"/>
    <n v="100"/>
    <x v="2"/>
    <s v="US"/>
    <s v="USD"/>
    <n v="1355930645"/>
    <x v="919"/>
    <b v="0"/>
    <n v="1"/>
    <b v="0"/>
    <x v="13"/>
    <x v="60"/>
    <n v="100"/>
    <x v="4"/>
    <s v="jazz"/>
    <x v="919"/>
    <x v="919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x v="13"/>
    <x v="50"/>
    <e v="#DIV/0!"/>
    <x v="4"/>
    <s v="jazz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x v="13"/>
    <x v="134"/>
    <n v="231.75"/>
    <x v="4"/>
    <s v="jazz"/>
    <x v="921"/>
    <x v="921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x v="13"/>
    <x v="70"/>
    <n v="189.33"/>
    <x v="4"/>
    <s v="jazz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x v="13"/>
    <x v="53"/>
    <n v="55"/>
    <x v="4"/>
    <s v="jazz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x v="13"/>
    <x v="57"/>
    <n v="21.8"/>
    <x v="4"/>
    <s v="jazz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x v="13"/>
    <x v="56"/>
    <n v="32"/>
    <x v="4"/>
    <s v="jazz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x v="13"/>
    <x v="50"/>
    <e v="#DIV/0!"/>
    <x v="4"/>
    <s v="jazz"/>
    <x v="926"/>
    <x v="926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x v="927"/>
    <b v="0"/>
    <n v="0"/>
    <b v="0"/>
    <x v="13"/>
    <x v="50"/>
    <e v="#DIV/0!"/>
    <x v="4"/>
    <s v="jazz"/>
    <x v="927"/>
    <x v="927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x v="13"/>
    <x v="57"/>
    <n v="56.25"/>
    <x v="4"/>
    <s v="jazz"/>
    <x v="928"/>
    <x v="928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x v="13"/>
    <x v="50"/>
    <e v="#DIV/0!"/>
    <x v="4"/>
    <s v="jazz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x v="13"/>
    <x v="151"/>
    <n v="69"/>
    <x v="4"/>
    <s v="jazz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x v="13"/>
    <x v="113"/>
    <n v="18.71"/>
    <x v="4"/>
    <s v="jazz"/>
    <x v="931"/>
    <x v="931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x v="932"/>
    <b v="0"/>
    <n v="30"/>
    <b v="0"/>
    <x v="13"/>
    <x v="77"/>
    <n v="46.03"/>
    <x v="4"/>
    <s v="jazz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x v="13"/>
    <x v="52"/>
    <n v="60"/>
    <x v="4"/>
    <s v="jazz"/>
    <x v="933"/>
    <x v="933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x v="13"/>
    <x v="75"/>
    <n v="50.67"/>
    <x v="4"/>
    <s v="jazz"/>
    <x v="934"/>
    <x v="934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x v="13"/>
    <x v="60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x v="13"/>
    <x v="50"/>
    <e v="#DIV/0!"/>
    <x v="4"/>
    <s v="jazz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x v="13"/>
    <x v="60"/>
    <n v="20"/>
    <x v="4"/>
    <s v="jazz"/>
    <x v="937"/>
    <x v="937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x v="13"/>
    <x v="50"/>
    <n v="25"/>
    <x v="4"/>
    <s v="jazz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x v="13"/>
    <x v="60"/>
    <n v="20"/>
    <x v="4"/>
    <s v="jazz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x v="8"/>
    <x v="123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x v="8"/>
    <x v="53"/>
    <n v="37.450000000000003"/>
    <x v="2"/>
    <s v="wearables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x v="8"/>
    <x v="114"/>
    <n v="41.75"/>
    <x v="2"/>
    <s v="wearables"/>
    <x v="942"/>
    <x v="942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x v="943"/>
    <b v="0"/>
    <n v="12"/>
    <b v="0"/>
    <x v="8"/>
    <x v="54"/>
    <n v="24.08"/>
    <x v="2"/>
    <s v="wearables"/>
    <x v="943"/>
    <x v="943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x v="8"/>
    <x v="55"/>
    <n v="69.41"/>
    <x v="2"/>
    <s v="wearables"/>
    <x v="944"/>
    <x v="944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x v="8"/>
    <x v="53"/>
    <n v="155.25"/>
    <x v="2"/>
    <s v="wearables"/>
    <x v="945"/>
    <x v="945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x v="8"/>
    <x v="53"/>
    <n v="57.2"/>
    <x v="2"/>
    <s v="wearables"/>
    <x v="946"/>
    <x v="946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x v="8"/>
    <x v="50"/>
    <e v="#DIV/0!"/>
    <x v="2"/>
    <s v="wearables"/>
    <x v="947"/>
    <x v="947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x v="8"/>
    <x v="81"/>
    <n v="60"/>
    <x v="2"/>
    <s v="wearables"/>
    <x v="948"/>
    <x v="948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x v="8"/>
    <x v="60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x v="8"/>
    <x v="58"/>
    <n v="58.42"/>
    <x v="2"/>
    <s v="wearables"/>
    <x v="950"/>
    <x v="950"/>
    <x v="0"/>
  </r>
  <r>
    <n v="951"/>
    <s v="Smart Harness"/>
    <s v="Revolutionizing the way we walk our dogs!"/>
    <x v="63"/>
    <n v="19195"/>
    <x v="2"/>
    <s v="US"/>
    <s v="USD"/>
    <n v="1465054872"/>
    <x v="951"/>
    <b v="0"/>
    <n v="121"/>
    <b v="0"/>
    <x v="8"/>
    <x v="151"/>
    <n v="158.63999999999999"/>
    <x v="2"/>
    <s v="wearables"/>
    <x v="951"/>
    <x v="951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x v="952"/>
    <b v="0"/>
    <n v="196"/>
    <b v="0"/>
    <x v="8"/>
    <x v="67"/>
    <n v="99.86"/>
    <x v="2"/>
    <s v="wearables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x v="8"/>
    <x v="60"/>
    <n v="25.2"/>
    <x v="2"/>
    <s v="wearables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x v="8"/>
    <x v="152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x v="8"/>
    <x v="52"/>
    <n v="182.62"/>
    <x v="2"/>
    <s v="wearables"/>
    <x v="955"/>
    <x v="955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x v="8"/>
    <x v="53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x v="957"/>
    <b v="0"/>
    <n v="7"/>
    <b v="0"/>
    <x v="8"/>
    <x v="53"/>
    <n v="33.29"/>
    <x v="2"/>
    <s v="wearables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x v="8"/>
    <x v="57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x v="8"/>
    <x v="115"/>
    <n v="113.63"/>
    <x v="2"/>
    <s v="wearables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x v="8"/>
    <x v="132"/>
    <n v="136.46"/>
    <x v="2"/>
    <s v="wearables"/>
    <x v="960"/>
    <x v="960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x v="8"/>
    <x v="72"/>
    <n v="364.35"/>
    <x v="2"/>
    <s v="wearables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x v="8"/>
    <x v="58"/>
    <n v="19.239999999999998"/>
    <x v="2"/>
    <s v="wearables"/>
    <x v="962"/>
    <x v="962"/>
    <x v="2"/>
  </r>
  <r>
    <n v="963"/>
    <s v="The Ultimate Learning Center"/>
    <s v="WE are molding an educated, motivated, non violent GENERATION!"/>
    <x v="19"/>
    <n v="377"/>
    <x v="2"/>
    <s v="US"/>
    <s v="USD"/>
    <n v="1476717319"/>
    <x v="963"/>
    <b v="0"/>
    <n v="9"/>
    <b v="0"/>
    <x v="8"/>
    <x v="60"/>
    <n v="41.89"/>
    <x v="2"/>
    <s v="wearables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x v="8"/>
    <x v="60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x v="8"/>
    <x v="60"/>
    <n v="49.67"/>
    <x v="2"/>
    <s v="wearables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x v="8"/>
    <x v="77"/>
    <n v="59.2"/>
    <x v="2"/>
    <s v="wearables"/>
    <x v="966"/>
    <x v="966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x v="8"/>
    <x v="82"/>
    <n v="43.98"/>
    <x v="2"/>
    <s v="wearables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x v="8"/>
    <x v="60"/>
    <n v="26.5"/>
    <x v="2"/>
    <s v="wearables"/>
    <x v="968"/>
    <x v="968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x v="969"/>
    <b v="0"/>
    <n v="11"/>
    <b v="0"/>
    <x v="8"/>
    <x v="153"/>
    <n v="1272.73"/>
    <x v="2"/>
    <s v="wearables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x v="8"/>
    <x v="132"/>
    <n v="164"/>
    <x v="2"/>
    <s v="wearables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x v="8"/>
    <x v="5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x v="8"/>
    <x v="131"/>
    <n v="153.88999999999999"/>
    <x v="2"/>
    <s v="wearables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x v="8"/>
    <x v="53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x v="8"/>
    <x v="60"/>
    <n v="93.33"/>
    <x v="2"/>
    <s v="wearables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x v="8"/>
    <x v="56"/>
    <n v="108.63"/>
    <x v="2"/>
    <s v="wearables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x v="8"/>
    <x v="53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x v="8"/>
    <x v="122"/>
    <n v="75.75"/>
    <x v="2"/>
    <s v="wearables"/>
    <x v="977"/>
    <x v="977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x v="8"/>
    <x v="80"/>
    <n v="790.84"/>
    <x v="2"/>
    <s v="wearables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x v="8"/>
    <x v="154"/>
    <n v="301.94"/>
    <x v="2"/>
    <s v="wearables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x v="8"/>
    <x v="77"/>
    <n v="47.94"/>
    <x v="2"/>
    <s v="wearables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x v="8"/>
    <x v="50"/>
    <n v="2.75"/>
    <x v="2"/>
    <s v="wearables"/>
    <x v="981"/>
    <x v="981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x v="982"/>
    <b v="0"/>
    <n v="3"/>
    <b v="0"/>
    <x v="8"/>
    <x v="50"/>
    <n v="1"/>
    <x v="2"/>
    <s v="wearables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x v="8"/>
    <x v="75"/>
    <n v="171.79"/>
    <x v="2"/>
    <s v="wearables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x v="8"/>
    <x v="60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x v="8"/>
    <x v="52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x v="8"/>
    <x v="55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x v="8"/>
    <x v="55"/>
    <n v="161.22"/>
    <x v="2"/>
    <s v="wearables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x v="8"/>
    <x v="50"/>
    <e v="#DIV/0!"/>
    <x v="2"/>
    <s v="wearables"/>
    <x v="988"/>
    <x v="988"/>
    <x v="2"/>
  </r>
  <r>
    <n v="989"/>
    <s v="Power Rope"/>
    <s v="The most useful phone charger you will ever buy"/>
    <x v="3"/>
    <n v="1677"/>
    <x v="2"/>
    <s v="US"/>
    <s v="USD"/>
    <n v="1475101495"/>
    <x v="989"/>
    <b v="0"/>
    <n v="32"/>
    <b v="0"/>
    <x v="8"/>
    <x v="123"/>
    <n v="52.41"/>
    <x v="2"/>
    <s v="wearables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x v="8"/>
    <x v="50"/>
    <n v="13"/>
    <x v="2"/>
    <s v="wearables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x v="8"/>
    <x v="65"/>
    <n v="30.29"/>
    <x v="2"/>
    <s v="wearables"/>
    <x v="991"/>
    <x v="991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x v="8"/>
    <x v="50"/>
    <n v="116.75"/>
    <x v="2"/>
    <s v="wearables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x v="8"/>
    <x v="78"/>
    <n v="89.6"/>
    <x v="2"/>
    <s v="wearables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x v="8"/>
    <x v="53"/>
    <n v="424.45"/>
    <x v="2"/>
    <s v="wearables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x v="8"/>
    <x v="113"/>
    <n v="80.67"/>
    <x v="2"/>
    <s v="wearables"/>
    <x v="995"/>
    <x v="995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x v="996"/>
    <b v="0"/>
    <n v="5"/>
    <b v="0"/>
    <x v="8"/>
    <x v="53"/>
    <n v="13"/>
    <x v="2"/>
    <s v="wearables"/>
    <x v="996"/>
    <x v="996"/>
    <x v="3"/>
  </r>
  <r>
    <n v="997"/>
    <s v="iPhanny"/>
    <s v="The iPhanny keeps your iPhone 6 safe from bending in those dangerous pants pockets."/>
    <x v="10"/>
    <n v="65"/>
    <x v="2"/>
    <s v="US"/>
    <s v="USD"/>
    <n v="1417145297"/>
    <x v="997"/>
    <b v="0"/>
    <n v="8"/>
    <b v="0"/>
    <x v="8"/>
    <x v="60"/>
    <n v="8.1300000000000008"/>
    <x v="2"/>
    <s v="wearables"/>
    <x v="997"/>
    <x v="997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x v="8"/>
    <x v="155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x v="8"/>
    <x v="59"/>
    <n v="292.08"/>
    <x v="2"/>
    <s v="wearables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x v="8"/>
    <x v="53"/>
    <n v="3304"/>
    <x v="2"/>
    <s v="wearables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x v="8"/>
    <x v="3"/>
    <n v="1300"/>
    <x v="2"/>
    <s v="wearables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x v="8"/>
    <x v="75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x v="8"/>
    <x v="63"/>
    <n v="214.07"/>
    <x v="2"/>
    <s v="wearables"/>
    <x v="1003"/>
    <x v="1003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x v="1004"/>
    <b v="0"/>
    <n v="95"/>
    <b v="0"/>
    <x v="8"/>
    <x v="133"/>
    <n v="216.34"/>
    <x v="2"/>
    <s v="wearables"/>
    <x v="1004"/>
    <x v="1004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x v="8"/>
    <x v="150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x v="8"/>
    <x v="52"/>
    <n v="29.25"/>
    <x v="2"/>
    <s v="wearables"/>
    <x v="1006"/>
    <x v="1006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x v="8"/>
    <x v="156"/>
    <n v="174.95"/>
    <x v="2"/>
    <s v="wearables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x v="8"/>
    <x v="50"/>
    <n v="250"/>
    <x v="2"/>
    <s v="wearables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x v="8"/>
    <x v="55"/>
    <n v="65"/>
    <x v="2"/>
    <s v="wearables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x v="8"/>
    <x v="50"/>
    <n v="55"/>
    <x v="2"/>
    <s v="wearables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x v="8"/>
    <x v="50"/>
    <n v="75"/>
    <x v="2"/>
    <s v="wearables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x v="8"/>
    <x v="157"/>
    <n v="1389.36"/>
    <x v="2"/>
    <s v="wearables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x v="8"/>
    <x v="131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x v="1014"/>
    <b v="0"/>
    <n v="16"/>
    <b v="0"/>
    <x v="8"/>
    <x v="134"/>
    <n v="191.25"/>
    <x v="2"/>
    <s v="wearables"/>
    <x v="1014"/>
    <x v="1014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x v="1015"/>
    <b v="0"/>
    <n v="6"/>
    <b v="0"/>
    <x v="8"/>
    <x v="56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x v="8"/>
    <x v="56"/>
    <n v="74.790000000000006"/>
    <x v="2"/>
    <s v="wearables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x v="8"/>
    <x v="61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x v="8"/>
    <x v="56"/>
    <n v="88.71"/>
    <x v="2"/>
    <s v="wearables"/>
    <x v="1018"/>
    <x v="1018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x v="8"/>
    <x v="153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x v="15"/>
    <x v="158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x v="15"/>
    <x v="159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x v="1022"/>
    <b v="1"/>
    <n v="74"/>
    <b v="1"/>
    <x v="15"/>
    <x v="41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x v="15"/>
    <x v="160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x v="15"/>
    <x v="17"/>
    <n v="388.98"/>
    <x v="4"/>
    <s v="electronic music"/>
    <x v="1024"/>
    <x v="1024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x v="15"/>
    <x v="5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x v="15"/>
    <x v="8"/>
    <n v="57.38"/>
    <x v="4"/>
    <s v="electronic music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x v="15"/>
    <x v="33"/>
    <n v="69.67"/>
    <x v="4"/>
    <s v="electronic music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x v="15"/>
    <x v="16"/>
    <n v="45.99"/>
    <x v="4"/>
    <s v="electronic music"/>
    <x v="1028"/>
    <x v="1028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x v="15"/>
    <x v="20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x v="13"/>
    <n v="6842"/>
    <x v="0"/>
    <s v="US"/>
    <s v="USD"/>
    <n v="1473680149"/>
    <x v="1030"/>
    <b v="0"/>
    <n v="159"/>
    <b v="1"/>
    <x v="15"/>
    <x v="161"/>
    <n v="43.03"/>
    <x v="4"/>
    <s v="electronic music"/>
    <x v="1030"/>
    <x v="1030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x v="15"/>
    <x v="13"/>
    <n v="108.48"/>
    <x v="4"/>
    <s v="electronic music"/>
    <x v="1031"/>
    <x v="1031"/>
    <x v="0"/>
  </r>
  <r>
    <n v="1032"/>
    <s v="Phantom Ship / Coastal (Album Preorder)"/>
    <s v="Ideal for living rooms and open spaces."/>
    <x v="105"/>
    <n v="5858.84"/>
    <x v="0"/>
    <s v="US"/>
    <s v="USD"/>
    <n v="1466697625"/>
    <x v="1032"/>
    <b v="0"/>
    <n v="96"/>
    <b v="1"/>
    <x v="15"/>
    <x v="29"/>
    <n v="61.03"/>
    <x v="4"/>
    <s v="electronic music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x v="15"/>
    <x v="33"/>
    <n v="50.59"/>
    <x v="4"/>
    <s v="electronic music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x v="15"/>
    <x v="22"/>
    <n v="39.159999999999997"/>
    <x v="4"/>
    <s v="electronic music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x v="15"/>
    <x v="29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x v="15"/>
    <x v="20"/>
    <n v="23.96"/>
    <x v="4"/>
    <s v="electronic music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x v="15"/>
    <x v="21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x v="15"/>
    <x v="14"/>
    <n v="35.74"/>
    <x v="4"/>
    <s v="electronic music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x v="15"/>
    <x v="30"/>
    <n v="21.37"/>
    <x v="4"/>
    <s v="electronic music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x v="16"/>
    <x v="50"/>
    <n v="250"/>
    <x v="5"/>
    <s v="audio"/>
    <x v="1040"/>
    <x v="1040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x v="16"/>
    <x v="50"/>
    <e v="#DIV/0!"/>
    <x v="5"/>
    <s v="audio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x v="16"/>
    <x v="53"/>
    <n v="10"/>
    <x v="5"/>
    <s v="audio"/>
    <x v="1042"/>
    <x v="1042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x v="16"/>
    <x v="114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x v="16"/>
    <x v="5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x v="16"/>
    <x v="56"/>
    <n v="33.25"/>
    <x v="5"/>
    <s v="audio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x v="16"/>
    <x v="50"/>
    <e v="#DIV/0!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x v="16"/>
    <x v="50"/>
    <n v="1"/>
    <x v="5"/>
    <s v="audio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x v="16"/>
    <x v="60"/>
    <n v="53"/>
    <x v="5"/>
    <s v="audio"/>
    <x v="1048"/>
    <x v="1048"/>
    <x v="2"/>
  </r>
  <r>
    <n v="1049"/>
    <s v="J1 (Canceled)"/>
    <s v="------"/>
    <x v="14"/>
    <n v="0"/>
    <x v="1"/>
    <s v="US"/>
    <s v="USD"/>
    <n v="1455272445"/>
    <x v="1049"/>
    <b v="0"/>
    <n v="0"/>
    <b v="0"/>
    <x v="16"/>
    <x v="50"/>
    <e v="#DIV/0!"/>
    <x v="5"/>
    <s v="audio"/>
    <x v="1049"/>
    <x v="1049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x v="1050"/>
    <b v="0"/>
    <n v="0"/>
    <b v="0"/>
    <x v="16"/>
    <x v="50"/>
    <e v="#DIV/0!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x v="16"/>
    <x v="50"/>
    <e v="#DIV/0!"/>
    <x v="5"/>
    <s v="audio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x v="16"/>
    <x v="50"/>
    <e v="#DIV/0!"/>
    <x v="5"/>
    <s v="audio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x v="16"/>
    <x v="60"/>
    <n v="15"/>
    <x v="5"/>
    <s v="audio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x v="16"/>
    <x v="50"/>
    <e v="#DIV/0!"/>
    <x v="5"/>
    <s v="audio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x v="16"/>
    <x v="50"/>
    <e v="#DIV/0!"/>
    <x v="5"/>
    <s v="audio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x v="16"/>
    <x v="50"/>
    <e v="#DIV/0!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x v="16"/>
    <x v="50"/>
    <e v="#DIV/0!"/>
    <x v="5"/>
    <s v="audio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x v="16"/>
    <x v="50"/>
    <e v="#DIV/0!"/>
    <x v="5"/>
    <s v="audio"/>
    <x v="1058"/>
    <x v="1058"/>
    <x v="0"/>
  </r>
  <r>
    <n v="1059"/>
    <s v="Voice Over Artist (Canceled)"/>
    <s v="Turning myself into a vocal artist."/>
    <x v="184"/>
    <n v="0"/>
    <x v="1"/>
    <s v="US"/>
    <s v="USD"/>
    <n v="1426269456"/>
    <x v="1059"/>
    <b v="0"/>
    <n v="0"/>
    <b v="0"/>
    <x v="16"/>
    <x v="50"/>
    <e v="#DIV/0!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x v="16"/>
    <x v="60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x v="16"/>
    <x v="50"/>
    <e v="#DIV/0!"/>
    <x v="5"/>
    <s v="audio"/>
    <x v="1061"/>
    <x v="1061"/>
    <x v="2"/>
  </r>
  <r>
    <n v="1062"/>
    <s v="RETURNING AT A LATER DATE"/>
    <s v="SEE US ON PATREON www.badgirlartwork.com"/>
    <x v="212"/>
    <n v="190"/>
    <x v="1"/>
    <s v="US"/>
    <s v="USD"/>
    <n v="1468351341"/>
    <x v="1062"/>
    <b v="0"/>
    <n v="4"/>
    <b v="0"/>
    <x v="16"/>
    <x v="162"/>
    <n v="47.5"/>
    <x v="5"/>
    <s v="audio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x v="16"/>
    <x v="50"/>
    <e v="#DIV/0!"/>
    <x v="5"/>
    <s v="audio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x v="17"/>
    <x v="114"/>
    <n v="65.67"/>
    <x v="6"/>
    <s v="video games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x v="17"/>
    <x v="56"/>
    <n v="16.2"/>
    <x v="6"/>
    <s v="video games"/>
    <x v="1065"/>
    <x v="1065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x v="17"/>
    <x v="56"/>
    <n v="34.130000000000003"/>
    <x v="6"/>
    <s v="video games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x v="17"/>
    <x v="73"/>
    <n v="13"/>
    <x v="6"/>
    <s v="video games"/>
    <x v="1067"/>
    <x v="1067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x v="17"/>
    <x v="50"/>
    <n v="11.25"/>
    <x v="6"/>
    <s v="video games"/>
    <x v="1068"/>
    <x v="1068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x v="17"/>
    <x v="115"/>
    <n v="40.479999999999997"/>
    <x v="6"/>
    <s v="video games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x v="17"/>
    <x v="60"/>
    <n v="35"/>
    <x v="6"/>
    <s v="video games"/>
    <x v="1070"/>
    <x v="1070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x v="17"/>
    <x v="50"/>
    <e v="#DIV/0!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x v="17"/>
    <x v="50"/>
    <n v="12.75"/>
    <x v="6"/>
    <s v="video games"/>
    <x v="1072"/>
    <x v="1072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x v="1073"/>
    <b v="0"/>
    <n v="1"/>
    <b v="0"/>
    <x v="17"/>
    <x v="60"/>
    <n v="10"/>
    <x v="6"/>
    <s v="video games"/>
    <x v="1073"/>
    <x v="1073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x v="17"/>
    <x v="52"/>
    <n v="113.57"/>
    <x v="6"/>
    <s v="video games"/>
    <x v="1074"/>
    <x v="1074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x v="1075"/>
    <b v="0"/>
    <n v="3"/>
    <b v="0"/>
    <x v="17"/>
    <x v="62"/>
    <n v="15"/>
    <x v="6"/>
    <s v="video games"/>
    <x v="1075"/>
    <x v="1075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x v="17"/>
    <x v="163"/>
    <n v="48.28"/>
    <x v="6"/>
    <s v="video games"/>
    <x v="1076"/>
    <x v="1076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x v="17"/>
    <x v="1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x v="17"/>
    <x v="59"/>
    <n v="9"/>
    <x v="6"/>
    <s v="video games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x v="17"/>
    <x v="56"/>
    <n v="37.67"/>
    <x v="6"/>
    <s v="video games"/>
    <x v="1079"/>
    <x v="1079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x v="17"/>
    <x v="114"/>
    <n v="18.579999999999998"/>
    <x v="6"/>
    <s v="video games"/>
    <x v="1080"/>
    <x v="1080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x v="17"/>
    <x v="50"/>
    <n v="3"/>
    <x v="6"/>
    <s v="video games"/>
    <x v="1081"/>
    <x v="1081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x v="17"/>
    <x v="60"/>
    <n v="18.670000000000002"/>
    <x v="6"/>
    <s v="video games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x v="17"/>
    <x v="60"/>
    <n v="410"/>
    <x v="6"/>
    <s v="video games"/>
    <x v="1083"/>
    <x v="1083"/>
    <x v="3"/>
  </r>
  <r>
    <n v="1084"/>
    <s v="My own channel"/>
    <s v="I want to start my own channel for gaming"/>
    <x v="131"/>
    <n v="0"/>
    <x v="2"/>
    <s v="US"/>
    <s v="USD"/>
    <n v="1407534804"/>
    <x v="1084"/>
    <b v="0"/>
    <n v="0"/>
    <b v="0"/>
    <x v="17"/>
    <x v="50"/>
    <e v="#DIV/0!"/>
    <x v="6"/>
    <s v="video games"/>
    <x v="1084"/>
    <x v="1084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x v="17"/>
    <x v="56"/>
    <n v="114"/>
    <x v="6"/>
    <s v="video games"/>
    <x v="1085"/>
    <x v="1085"/>
    <x v="2"/>
  </r>
  <r>
    <n v="1086"/>
    <s v="Cyber Universe Online"/>
    <s v="Humanity's future in the Galaxy"/>
    <x v="102"/>
    <n v="15"/>
    <x v="2"/>
    <s v="US"/>
    <s v="USD"/>
    <n v="1408913291"/>
    <x v="1086"/>
    <b v="0"/>
    <n v="2"/>
    <b v="0"/>
    <x v="17"/>
    <x v="50"/>
    <n v="7.5"/>
    <x v="6"/>
    <s v="video games"/>
    <x v="1086"/>
    <x v="1086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x v="17"/>
    <x v="50"/>
    <e v="#DIV/0!"/>
    <x v="6"/>
    <s v="video games"/>
    <x v="1087"/>
    <x v="1087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x v="17"/>
    <x v="51"/>
    <n v="43.42"/>
    <x v="6"/>
    <s v="video games"/>
    <x v="1088"/>
    <x v="1088"/>
    <x v="3"/>
  </r>
  <r>
    <n v="1089"/>
    <s v="Farabel"/>
    <s v="Farabel is a single player turn-based fantasy strategy game for Mac/PC/Linux"/>
    <x v="36"/>
    <n v="1174"/>
    <x v="2"/>
    <s v="FR"/>
    <s v="EUR"/>
    <n v="1435293175"/>
    <x v="1089"/>
    <b v="0"/>
    <n v="49"/>
    <b v="0"/>
    <x v="17"/>
    <x v="59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x v="17"/>
    <x v="5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x v="17"/>
    <x v="55"/>
    <n v="12.5"/>
    <x v="6"/>
    <s v="video games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x v="17"/>
    <x v="60"/>
    <n v="3"/>
    <x v="6"/>
    <s v="video games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x v="17"/>
    <x v="51"/>
    <n v="10.56"/>
    <x v="6"/>
    <s v="video games"/>
    <x v="1093"/>
    <x v="1093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x v="17"/>
    <x v="82"/>
    <n v="122"/>
    <x v="6"/>
    <s v="video games"/>
    <x v="1094"/>
    <x v="1094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x v="17"/>
    <x v="62"/>
    <n v="267.81"/>
    <x v="6"/>
    <s v="video games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x v="17"/>
    <x v="82"/>
    <n v="74.209999999999994"/>
    <x v="6"/>
    <s v="video games"/>
    <x v="1096"/>
    <x v="1096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x v="17"/>
    <x v="50"/>
    <n v="6.71"/>
    <x v="6"/>
    <s v="video games"/>
    <x v="1097"/>
    <x v="1097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x v="1098"/>
    <b v="0"/>
    <n v="22"/>
    <b v="0"/>
    <x v="17"/>
    <x v="113"/>
    <n v="81.95"/>
    <x v="6"/>
    <s v="video games"/>
    <x v="1098"/>
    <x v="1098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x v="17"/>
    <x v="60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x v="17"/>
    <x v="56"/>
    <n v="10"/>
    <x v="6"/>
    <s v="video games"/>
    <x v="1100"/>
    <x v="1100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x v="17"/>
    <x v="50"/>
    <n v="6.83"/>
    <x v="6"/>
    <s v="video games"/>
    <x v="1101"/>
    <x v="1101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x v="17"/>
    <x v="62"/>
    <n v="17.71"/>
    <x v="6"/>
    <s v="video games"/>
    <x v="1102"/>
    <x v="1102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x v="17"/>
    <x v="53"/>
    <n v="16.2"/>
    <x v="6"/>
    <s v="video games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x v="17"/>
    <x v="62"/>
    <n v="80.3"/>
    <x v="6"/>
    <s v="video games"/>
    <x v="1104"/>
    <x v="1104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x v="17"/>
    <x v="50"/>
    <n v="71.55"/>
    <x v="6"/>
    <s v="video games"/>
    <x v="1105"/>
    <x v="1105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x v="17"/>
    <x v="139"/>
    <n v="23.57"/>
    <x v="6"/>
    <s v="video games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x v="17"/>
    <x v="50"/>
    <e v="#DIV/0!"/>
    <x v="6"/>
    <s v="video games"/>
    <x v="1107"/>
    <x v="1107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x v="17"/>
    <x v="56"/>
    <n v="34.880000000000003"/>
    <x v="6"/>
    <s v="video games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x v="17"/>
    <x v="50"/>
    <n v="15"/>
    <x v="6"/>
    <s v="video games"/>
    <x v="1109"/>
    <x v="1109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x v="17"/>
    <x v="60"/>
    <n v="23.18"/>
    <x v="6"/>
    <s v="video games"/>
    <x v="1110"/>
    <x v="1110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x v="17"/>
    <x v="5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x v="17"/>
    <x v="71"/>
    <n v="100.23"/>
    <x v="6"/>
    <s v="video games"/>
    <x v="1112"/>
    <x v="1112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x v="17"/>
    <x v="60"/>
    <n v="5"/>
    <x v="6"/>
    <s v="video games"/>
    <x v="1113"/>
    <x v="1113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x v="17"/>
    <x v="50"/>
    <n v="3.33"/>
    <x v="6"/>
    <s v="video games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x v="17"/>
    <x v="50"/>
    <n v="13.25"/>
    <x v="6"/>
    <s v="video games"/>
    <x v="1115"/>
    <x v="1115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x v="17"/>
    <x v="50"/>
    <n v="17.850000000000001"/>
    <x v="6"/>
    <s v="video games"/>
    <x v="1116"/>
    <x v="1116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x v="17"/>
    <x v="59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x v="17"/>
    <x v="53"/>
    <n v="36.33"/>
    <x v="6"/>
    <s v="video games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x v="17"/>
    <x v="50"/>
    <n v="5"/>
    <x v="6"/>
    <s v="video games"/>
    <x v="1119"/>
    <x v="1119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x v="17"/>
    <x v="50"/>
    <e v="#DIV/0!"/>
    <x v="6"/>
    <s v="video games"/>
    <x v="1120"/>
    <x v="1120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x v="17"/>
    <x v="50"/>
    <n v="5.8"/>
    <x v="6"/>
    <s v="video games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x v="17"/>
    <x v="50"/>
    <e v="#DIV/0!"/>
    <x v="6"/>
    <s v="video games"/>
    <x v="1122"/>
    <x v="1122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x v="17"/>
    <x v="50"/>
    <n v="3.67"/>
    <x v="6"/>
    <s v="video games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x v="18"/>
    <x v="5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x v="18"/>
    <x v="50"/>
    <e v="#DIV/0!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x v="18"/>
    <x v="60"/>
    <n v="5"/>
    <x v="6"/>
    <s v="mobile games"/>
    <x v="1126"/>
    <x v="1126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x v="18"/>
    <x v="53"/>
    <n v="25.43"/>
    <x v="6"/>
    <s v="mobile games"/>
    <x v="1127"/>
    <x v="1127"/>
    <x v="3"/>
  </r>
  <r>
    <n v="1128"/>
    <s v="Flying Turds"/>
    <s v="#havingfunFTW"/>
    <x v="28"/>
    <n v="1"/>
    <x v="2"/>
    <s v="GB"/>
    <s v="GBP"/>
    <n v="1407425717"/>
    <x v="1128"/>
    <b v="0"/>
    <n v="1"/>
    <b v="0"/>
    <x v="18"/>
    <x v="50"/>
    <n v="1"/>
    <x v="6"/>
    <s v="mobile games"/>
    <x v="1128"/>
    <x v="1128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x v="18"/>
    <x v="50"/>
    <n v="10.5"/>
    <x v="6"/>
    <s v="mobile games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x v="18"/>
    <x v="50"/>
    <n v="3.67"/>
    <x v="6"/>
    <s v="mobile games"/>
    <x v="1130"/>
    <x v="1130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x v="18"/>
    <x v="50"/>
    <e v="#DIV/0!"/>
    <x v="6"/>
    <s v="mobile games"/>
    <x v="1131"/>
    <x v="1131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x v="18"/>
    <x v="51"/>
    <n v="110.62"/>
    <x v="6"/>
    <s v="mobile games"/>
    <x v="1132"/>
    <x v="1132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x v="18"/>
    <x v="60"/>
    <n v="20"/>
    <x v="6"/>
    <s v="mobile games"/>
    <x v="1133"/>
    <x v="1133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x v="18"/>
    <x v="50"/>
    <n v="1"/>
    <x v="6"/>
    <s v="mobile games"/>
    <x v="1134"/>
    <x v="1134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x v="18"/>
    <x v="62"/>
    <n v="50"/>
    <x v="6"/>
    <s v="mobile games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x v="18"/>
    <x v="52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x v="18"/>
    <x v="67"/>
    <n v="253.21"/>
    <x v="6"/>
    <s v="mobile games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x v="18"/>
    <x v="50"/>
    <n v="31.25"/>
    <x v="6"/>
    <s v="mobile games"/>
    <x v="1138"/>
    <x v="1138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x v="18"/>
    <x v="50"/>
    <n v="5"/>
    <x v="6"/>
    <s v="mobile games"/>
    <x v="1139"/>
    <x v="1139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x v="18"/>
    <x v="50"/>
    <e v="#DIV/0!"/>
    <x v="6"/>
    <s v="mobile games"/>
    <x v="1140"/>
    <x v="1140"/>
    <x v="0"/>
  </r>
  <r>
    <n v="1141"/>
    <s v="Arena Z - Zombie Survival"/>
    <s v="I think this will be a great game!"/>
    <x v="2"/>
    <n v="0"/>
    <x v="2"/>
    <s v="DE"/>
    <s v="EUR"/>
    <n v="1436460450"/>
    <x v="1141"/>
    <b v="0"/>
    <n v="0"/>
    <b v="0"/>
    <x v="18"/>
    <x v="50"/>
    <e v="#DIV/0!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x v="18"/>
    <x v="50"/>
    <e v="#DIV/0!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x v="18"/>
    <x v="5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x v="19"/>
    <x v="50"/>
    <e v="#DIV/0!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x v="19"/>
    <x v="50"/>
    <n v="100"/>
    <x v="7"/>
    <s v="food trucks"/>
    <x v="1145"/>
    <x v="1145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x v="19"/>
    <x v="114"/>
    <n v="44.17"/>
    <x v="7"/>
    <s v="food trucks"/>
    <x v="1146"/>
    <x v="1146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x v="19"/>
    <x v="50"/>
    <e v="#DIV/0!"/>
    <x v="7"/>
    <s v="food trucks"/>
    <x v="1147"/>
    <x v="1147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x v="1148"/>
    <b v="0"/>
    <n v="3"/>
    <b v="0"/>
    <x v="19"/>
    <x v="50"/>
    <n v="24.33"/>
    <x v="7"/>
    <s v="food trucks"/>
    <x v="1148"/>
    <x v="1148"/>
    <x v="2"/>
  </r>
  <r>
    <n v="1149"/>
    <s v="The Floridian Food Truck"/>
    <s v="Bringing culturally diverse Floridian cuisine to the people!"/>
    <x v="63"/>
    <n v="75"/>
    <x v="2"/>
    <s v="US"/>
    <s v="USD"/>
    <n v="1466096566"/>
    <x v="1149"/>
    <b v="0"/>
    <n v="2"/>
    <b v="0"/>
    <x v="19"/>
    <x v="50"/>
    <n v="37.5"/>
    <x v="7"/>
    <s v="food trucks"/>
    <x v="1149"/>
    <x v="1149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x v="1150"/>
    <b v="0"/>
    <n v="6"/>
    <b v="0"/>
    <x v="19"/>
    <x v="54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x v="19"/>
    <x v="50"/>
    <e v="#DIV/0!"/>
    <x v="7"/>
    <s v="food trucks"/>
    <x v="1151"/>
    <x v="1151"/>
    <x v="0"/>
  </r>
  <r>
    <n v="1152"/>
    <s v="Peruvian King Food Truck"/>
    <s v="Peruvian food truck with an LA twist."/>
    <x v="194"/>
    <n v="911"/>
    <x v="2"/>
    <s v="US"/>
    <s v="USD"/>
    <n v="1431709312"/>
    <x v="1152"/>
    <b v="0"/>
    <n v="15"/>
    <b v="0"/>
    <x v="19"/>
    <x v="52"/>
    <n v="60.73"/>
    <x v="7"/>
    <s v="food trucks"/>
    <x v="1152"/>
    <x v="1152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x v="1153"/>
    <b v="0"/>
    <n v="1"/>
    <b v="0"/>
    <x v="19"/>
    <x v="60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x v="19"/>
    <x v="113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x v="19"/>
    <x v="60"/>
    <n v="23.5"/>
    <x v="7"/>
    <s v="food trucks"/>
    <x v="1155"/>
    <x v="1155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x v="19"/>
    <x v="50"/>
    <e v="#DIV/0!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x v="19"/>
    <x v="53"/>
    <n v="50.33"/>
    <x v="7"/>
    <s v="food trucks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x v="19"/>
    <x v="50"/>
    <n v="11.67"/>
    <x v="7"/>
    <s v="food trucks"/>
    <x v="1158"/>
    <x v="1158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x v="19"/>
    <x v="50"/>
    <e v="#DIV/0!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x v="19"/>
    <x v="65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x v="19"/>
    <x v="50"/>
    <e v="#DIV/0!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x v="19"/>
    <x v="50"/>
    <n v="17.5"/>
    <x v="7"/>
    <s v="food trucks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x v="19"/>
    <x v="50"/>
    <e v="#DIV/0!"/>
    <x v="7"/>
    <s v="food trucks"/>
    <x v="1163"/>
    <x v="1163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x v="19"/>
    <x v="50"/>
    <e v="#DIV/0!"/>
    <x v="7"/>
    <s v="food trucks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x v="19"/>
    <x v="70"/>
    <n v="82.82"/>
    <x v="7"/>
    <s v="food trucks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x v="19"/>
    <x v="118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x v="19"/>
    <x v="53"/>
    <n v="61.19"/>
    <x v="7"/>
    <s v="food trucks"/>
    <x v="1167"/>
    <x v="1167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x v="19"/>
    <x v="52"/>
    <n v="340"/>
    <x v="7"/>
    <s v="food trucks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x v="19"/>
    <x v="5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x v="19"/>
    <x v="5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x v="19"/>
    <x v="50"/>
    <n v="25"/>
    <x v="7"/>
    <s v="food trucks"/>
    <x v="1171"/>
    <x v="1171"/>
    <x v="3"/>
  </r>
  <r>
    <n v="1172"/>
    <s v="let your dayz take you to the dogs."/>
    <s v="Bringing YOUR favorite dog recipes to the streets."/>
    <x v="7"/>
    <n v="0"/>
    <x v="2"/>
    <s v="US"/>
    <s v="USD"/>
    <n v="1408551752"/>
    <x v="1172"/>
    <b v="0"/>
    <n v="0"/>
    <b v="0"/>
    <x v="19"/>
    <x v="50"/>
    <e v="#DIV/0!"/>
    <x v="7"/>
    <s v="food trucks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x v="19"/>
    <x v="5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x v="19"/>
    <x v="52"/>
    <n v="46.63"/>
    <x v="7"/>
    <s v="food trucks"/>
    <x v="1174"/>
    <x v="1174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x v="19"/>
    <x v="56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x v="19"/>
    <x v="50"/>
    <n v="10"/>
    <x v="7"/>
    <s v="food trucks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x v="19"/>
    <x v="50"/>
    <e v="#DIV/0!"/>
    <x v="7"/>
    <s v="food trucks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x v="19"/>
    <x v="50"/>
    <n v="5"/>
    <x v="7"/>
    <s v="food trucks"/>
    <x v="1178"/>
    <x v="1178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x v="19"/>
    <x v="62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x v="19"/>
    <x v="81"/>
    <n v="69.12"/>
    <x v="7"/>
    <s v="food trucks"/>
    <x v="1180"/>
    <x v="1180"/>
    <x v="3"/>
  </r>
  <r>
    <n v="1181"/>
    <s v="Gringo Loco Tacos Food Truck"/>
    <s v="Bringing the best tacos to the streets of Chicago!"/>
    <x v="63"/>
    <n v="4"/>
    <x v="2"/>
    <s v="US"/>
    <s v="USD"/>
    <n v="1425197321"/>
    <x v="1181"/>
    <b v="0"/>
    <n v="3"/>
    <b v="0"/>
    <x v="19"/>
    <x v="5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x v="19"/>
    <x v="65"/>
    <n v="10.5"/>
    <x v="7"/>
    <s v="food trucks"/>
    <x v="1182"/>
    <x v="1182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x v="19"/>
    <x v="65"/>
    <n v="33.33"/>
    <x v="7"/>
    <s v="food trucks"/>
    <x v="1183"/>
    <x v="1183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x v="20"/>
    <x v="2"/>
    <n v="61.56"/>
    <x v="8"/>
    <s v="photobooks"/>
    <x v="1184"/>
    <x v="1184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x v="20"/>
    <x v="2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x v="20"/>
    <x v="13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x v="20"/>
    <x v="3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x v="20"/>
    <x v="164"/>
    <n v="37.78"/>
    <x v="8"/>
    <s v="photobooks"/>
    <x v="1188"/>
    <x v="1188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x v="20"/>
    <x v="29"/>
    <n v="112.79"/>
    <x v="8"/>
    <s v="photobooks"/>
    <x v="1189"/>
    <x v="1189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x v="20"/>
    <x v="165"/>
    <n v="51.92"/>
    <x v="8"/>
    <s v="photobooks"/>
    <x v="1190"/>
    <x v="1190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x v="20"/>
    <x v="15"/>
    <n v="89.24"/>
    <x v="8"/>
    <s v="photobooks"/>
    <x v="1191"/>
    <x v="1191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x v="20"/>
    <x v="166"/>
    <n v="19.329999999999998"/>
    <x v="8"/>
    <s v="photobooks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x v="20"/>
    <x v="3"/>
    <n v="79.97"/>
    <x v="8"/>
    <s v="photobooks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x v="20"/>
    <x v="167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x v="20"/>
    <x v="16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x v="1196"/>
    <b v="0"/>
    <n v="512"/>
    <b v="1"/>
    <x v="20"/>
    <x v="168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x v="20"/>
    <x v="169"/>
    <n v="121"/>
    <x v="8"/>
    <s v="photobooks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x v="20"/>
    <x v="170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x v="20"/>
    <x v="7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x v="20"/>
    <x v="9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x v="20"/>
    <x v="21"/>
    <n v="55.37"/>
    <x v="8"/>
    <s v="photobooks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x v="20"/>
    <x v="171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x v="20"/>
    <x v="21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x v="20"/>
    <x v="3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x v="20"/>
    <x v="7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x v="20"/>
    <x v="41"/>
    <n v="32.340000000000003"/>
    <x v="8"/>
    <s v="photobooks"/>
    <x v="1206"/>
    <x v="1206"/>
    <x v="1"/>
  </r>
  <r>
    <n v="1207"/>
    <s v="ITALIANA"/>
    <s v="A humanistic photo book about ancestral &amp; post-modern Italy."/>
    <x v="227"/>
    <n v="17396"/>
    <x v="0"/>
    <s v="IT"/>
    <s v="EUR"/>
    <n v="1459418400"/>
    <x v="1207"/>
    <b v="0"/>
    <n v="141"/>
    <b v="1"/>
    <x v="20"/>
    <x v="3"/>
    <n v="123.38"/>
    <x v="8"/>
    <s v="photobooks"/>
    <x v="1207"/>
    <x v="1207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x v="20"/>
    <x v="19"/>
    <n v="207.07"/>
    <x v="8"/>
    <s v="photobooks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x v="20"/>
    <x v="6"/>
    <n v="138.26"/>
    <x v="8"/>
    <s v="photobooks"/>
    <x v="1209"/>
    <x v="1209"/>
    <x v="1"/>
  </r>
  <r>
    <n v="1210"/>
    <s v="Det Andra GÃ¶teborg"/>
    <s v="En fotobok om livet i det enda andra GÃ¶teborg i vÃ¤rlden"/>
    <x v="22"/>
    <n v="50863"/>
    <x v="0"/>
    <s v="SE"/>
    <s v="SEK"/>
    <n v="1433106000"/>
    <x v="1210"/>
    <b v="0"/>
    <n v="103"/>
    <b v="1"/>
    <x v="20"/>
    <x v="172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x v="20"/>
    <x v="7"/>
    <n v="168.5"/>
    <x v="8"/>
    <s v="photobooks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x v="20"/>
    <x v="32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x v="20"/>
    <x v="21"/>
    <n v="61.53"/>
    <x v="8"/>
    <s v="photobooks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x v="20"/>
    <x v="88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x v="20"/>
    <x v="173"/>
    <n v="71.59"/>
    <x v="8"/>
    <s v="photobooks"/>
    <x v="1215"/>
    <x v="1215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x v="1216"/>
    <b v="0"/>
    <n v="222"/>
    <b v="1"/>
    <x v="20"/>
    <x v="91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x v="20"/>
    <x v="33"/>
    <n v="148.57"/>
    <x v="8"/>
    <s v="photobooks"/>
    <x v="1217"/>
    <x v="1217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x v="20"/>
    <x v="174"/>
    <n v="174.21"/>
    <x v="8"/>
    <s v="photobooks"/>
    <x v="1218"/>
    <x v="1218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x v="20"/>
    <x v="175"/>
    <n v="102.86"/>
    <x v="8"/>
    <s v="photobooks"/>
    <x v="1219"/>
    <x v="1219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x v="20"/>
    <x v="3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x v="20"/>
    <x v="38"/>
    <n v="23.8"/>
    <x v="8"/>
    <s v="photobooks"/>
    <x v="1221"/>
    <x v="1221"/>
    <x v="2"/>
  </r>
  <r>
    <n v="1222"/>
    <s v="Project Pilgrim"/>
    <s v="Project Pilgrim is my effort to work towards normalizing mental health."/>
    <x v="23"/>
    <n v="11215"/>
    <x v="0"/>
    <s v="CA"/>
    <s v="CAD"/>
    <n v="1459483200"/>
    <x v="1222"/>
    <b v="0"/>
    <n v="138"/>
    <b v="1"/>
    <x v="20"/>
    <x v="176"/>
    <n v="81.27"/>
    <x v="8"/>
    <s v="photobooks"/>
    <x v="1222"/>
    <x v="1222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x v="20"/>
    <x v="20"/>
    <n v="116.21"/>
    <x v="8"/>
    <s v="photobooks"/>
    <x v="1223"/>
    <x v="1223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x v="1224"/>
    <b v="0"/>
    <n v="18"/>
    <b v="0"/>
    <x v="21"/>
    <x v="113"/>
    <n v="58.89"/>
    <x v="4"/>
    <s v="world music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x v="21"/>
    <x v="65"/>
    <n v="44"/>
    <x v="4"/>
    <s v="world music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x v="21"/>
    <x v="65"/>
    <n v="48.43"/>
    <x v="4"/>
    <s v="world music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x v="21"/>
    <x v="50"/>
    <e v="#DIV/0!"/>
    <x v="4"/>
    <s v="world music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x v="21"/>
    <x v="129"/>
    <n v="61.04"/>
    <x v="4"/>
    <s v="world music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x v="21"/>
    <x v="60"/>
    <n v="25"/>
    <x v="4"/>
    <s v="world music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x v="21"/>
    <x v="50"/>
    <e v="#DIV/0!"/>
    <x v="4"/>
    <s v="world music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x v="21"/>
    <x v="50"/>
    <e v="#DIV/0!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x v="21"/>
    <x v="60"/>
    <n v="40"/>
    <x v="4"/>
    <s v="world music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x v="21"/>
    <x v="81"/>
    <n v="19.329999999999998"/>
    <x v="4"/>
    <s v="world music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x v="21"/>
    <x v="50"/>
    <e v="#DIV/0!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x v="21"/>
    <x v="56"/>
    <n v="35"/>
    <x v="4"/>
    <s v="world music"/>
    <x v="1235"/>
    <x v="1235"/>
    <x v="4"/>
  </r>
  <r>
    <n v="1236"/>
    <s v="&quot;Volando&quot; CD Release (Canceled)"/>
    <s v="Raising money to give the musicians their due."/>
    <x v="30"/>
    <n v="0"/>
    <x v="1"/>
    <s v="US"/>
    <s v="USD"/>
    <n v="1343491200"/>
    <x v="1236"/>
    <b v="0"/>
    <n v="0"/>
    <b v="0"/>
    <x v="21"/>
    <x v="50"/>
    <e v="#DIV/0!"/>
    <x v="4"/>
    <s v="world music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x v="21"/>
    <x v="50"/>
    <e v="#DIV/0!"/>
    <x v="4"/>
    <s v="world music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x v="21"/>
    <x v="82"/>
    <n v="59.33"/>
    <x v="4"/>
    <s v="world music"/>
    <x v="1238"/>
    <x v="1238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x v="1239"/>
    <b v="0"/>
    <n v="0"/>
    <b v="0"/>
    <x v="21"/>
    <x v="50"/>
    <e v="#DIV/0!"/>
    <x v="4"/>
    <s v="world music"/>
    <x v="1239"/>
    <x v="1239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x v="21"/>
    <x v="56"/>
    <n v="30.13"/>
    <x v="4"/>
    <s v="world music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x v="21"/>
    <x v="76"/>
    <n v="74.62"/>
    <x v="4"/>
    <s v="world music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x v="21"/>
    <x v="60"/>
    <n v="5"/>
    <x v="4"/>
    <s v="world music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x v="21"/>
    <x v="51"/>
    <n v="44.5"/>
    <x v="4"/>
    <s v="world music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x v="11"/>
    <x v="3"/>
    <n v="46.13"/>
    <x v="4"/>
    <s v="rock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x v="11"/>
    <x v="28"/>
    <n v="141.47"/>
    <x v="4"/>
    <s v="rock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x v="11"/>
    <x v="16"/>
    <n v="75.48"/>
    <x v="4"/>
    <s v="rock"/>
    <x v="1246"/>
    <x v="1246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x v="1247"/>
    <b v="1"/>
    <n v="50"/>
    <b v="1"/>
    <x v="11"/>
    <x v="108"/>
    <n v="85.5"/>
    <x v="4"/>
    <s v="rock"/>
    <x v="1247"/>
    <x v="1247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x v="11"/>
    <x v="143"/>
    <n v="64.25"/>
    <x v="4"/>
    <s v="rock"/>
    <x v="1248"/>
    <x v="1248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x v="11"/>
    <x v="3"/>
    <n v="64.47"/>
    <x v="4"/>
    <s v="rock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x v="11"/>
    <x v="177"/>
    <n v="118.2"/>
    <x v="4"/>
    <s v="rock"/>
    <x v="1250"/>
    <x v="1250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x v="1251"/>
    <b v="1"/>
    <n v="74"/>
    <b v="1"/>
    <x v="11"/>
    <x v="21"/>
    <n v="82.54"/>
    <x v="4"/>
    <s v="rock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x v="11"/>
    <x v="178"/>
    <n v="34.17"/>
    <x v="4"/>
    <s v="rock"/>
    <x v="1252"/>
    <x v="1252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x v="11"/>
    <x v="179"/>
    <n v="42.73"/>
    <x v="4"/>
    <s v="rock"/>
    <x v="1253"/>
    <x v="1253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x v="11"/>
    <x v="171"/>
    <n v="94.49"/>
    <x v="4"/>
    <s v="rock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x v="11"/>
    <x v="180"/>
    <n v="55.7"/>
    <x v="4"/>
    <s v="rock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x v="11"/>
    <x v="90"/>
    <n v="98.03"/>
    <x v="4"/>
    <s v="rock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x v="11"/>
    <x v="181"/>
    <n v="92.1"/>
    <x v="4"/>
    <s v="rock"/>
    <x v="1257"/>
    <x v="1257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x v="11"/>
    <x v="182"/>
    <n v="38.18"/>
    <x v="4"/>
    <s v="rock"/>
    <x v="1258"/>
    <x v="1258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x v="11"/>
    <x v="3"/>
    <n v="27.15"/>
    <x v="4"/>
    <s v="rock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x v="11"/>
    <x v="35"/>
    <n v="50.69"/>
    <x v="4"/>
    <s v="rock"/>
    <x v="1260"/>
    <x v="1260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x v="11"/>
    <x v="7"/>
    <n v="38.94"/>
    <x v="4"/>
    <s v="rock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x v="11"/>
    <x v="105"/>
    <n v="77.64"/>
    <x v="4"/>
    <s v="rock"/>
    <x v="1262"/>
    <x v="1262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x v="1263"/>
    <b v="1"/>
    <n v="41"/>
    <b v="1"/>
    <x v="11"/>
    <x v="17"/>
    <n v="43.54"/>
    <x v="4"/>
    <s v="rock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x v="11"/>
    <x v="183"/>
    <n v="31.82"/>
    <x v="4"/>
    <s v="rock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x v="11"/>
    <x v="17"/>
    <n v="63.18"/>
    <x v="4"/>
    <s v="rock"/>
    <x v="1265"/>
    <x v="1265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x v="11"/>
    <x v="8"/>
    <n v="190.9"/>
    <x v="4"/>
    <s v="rock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x v="11"/>
    <x v="21"/>
    <n v="140.86000000000001"/>
    <x v="4"/>
    <s v="rock"/>
    <x v="1267"/>
    <x v="1267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x v="11"/>
    <x v="16"/>
    <n v="76.92"/>
    <x v="4"/>
    <s v="rock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x v="11"/>
    <x v="15"/>
    <n v="99.16"/>
    <x v="4"/>
    <s v="rock"/>
    <x v="1269"/>
    <x v="1269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x v="11"/>
    <x v="41"/>
    <n v="67.88"/>
    <x v="4"/>
    <s v="rock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x v="11"/>
    <x v="21"/>
    <n v="246.29"/>
    <x v="4"/>
    <s v="rock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x v="11"/>
    <x v="6"/>
    <n v="189.29"/>
    <x v="4"/>
    <s v="rock"/>
    <x v="1272"/>
    <x v="1272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x v="11"/>
    <x v="3"/>
    <n v="76.67"/>
    <x v="4"/>
    <s v="rock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x v="11"/>
    <x v="19"/>
    <n v="82.96"/>
    <x v="4"/>
    <s v="rock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x v="11"/>
    <x v="184"/>
    <n v="62.52"/>
    <x v="4"/>
    <s v="rock"/>
    <x v="1275"/>
    <x v="1275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x v="1276"/>
    <b v="1"/>
    <n v="68"/>
    <b v="1"/>
    <x v="11"/>
    <x v="3"/>
    <n v="46.07"/>
    <x v="4"/>
    <s v="rock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x v="11"/>
    <x v="6"/>
    <n v="38.54"/>
    <x v="4"/>
    <s v="rock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x v="11"/>
    <x v="19"/>
    <n v="53.01"/>
    <x v="4"/>
    <s v="rock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x v="11"/>
    <x v="38"/>
    <n v="73.36"/>
    <x v="4"/>
    <s v="rock"/>
    <x v="1279"/>
    <x v="1279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x v="11"/>
    <x v="38"/>
    <n v="127.98"/>
    <x v="4"/>
    <s v="rock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x v="11"/>
    <x v="38"/>
    <n v="104.73"/>
    <x v="4"/>
    <s v="rock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x v="11"/>
    <x v="39"/>
    <n v="67.67"/>
    <x v="4"/>
    <s v="rock"/>
    <x v="1282"/>
    <x v="1282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x v="11"/>
    <x v="185"/>
    <n v="95.93"/>
    <x v="4"/>
    <s v="rock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x v="6"/>
    <x v="7"/>
    <n v="65.16"/>
    <x v="1"/>
    <s v="plays"/>
    <x v="1284"/>
    <x v="1284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x v="6"/>
    <x v="21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x v="6"/>
    <x v="29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x v="6"/>
    <x v="186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x v="6"/>
    <x v="8"/>
    <n v="65.87"/>
    <x v="1"/>
    <s v="plays"/>
    <x v="1288"/>
    <x v="1288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x v="6"/>
    <x v="105"/>
    <n v="36.08"/>
    <x v="1"/>
    <s v="plays"/>
    <x v="1289"/>
    <x v="1289"/>
    <x v="2"/>
  </r>
  <r>
    <n v="1290"/>
    <s v="I Died... I Came Back, ... Whatever"/>
    <s v="Sometimes your Heart has to STOP for your Life to START."/>
    <x v="8"/>
    <n v="3800"/>
    <x v="0"/>
    <s v="US"/>
    <s v="USD"/>
    <n v="1429772340"/>
    <x v="1290"/>
    <b v="0"/>
    <n v="86"/>
    <b v="1"/>
    <x v="6"/>
    <x v="15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x v="6"/>
    <x v="91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x v="6"/>
    <x v="5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x v="6"/>
    <x v="21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x v="6"/>
    <x v="108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x v="6"/>
    <x v="21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x v="6"/>
    <x v="48"/>
    <n v="52.17"/>
    <x v="1"/>
    <s v="plays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x v="6"/>
    <x v="5"/>
    <n v="92.04"/>
    <x v="1"/>
    <s v="plays"/>
    <x v="1297"/>
    <x v="1297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x v="6"/>
    <x v="2"/>
    <n v="63.42"/>
    <x v="1"/>
    <s v="plays"/>
    <x v="1298"/>
    <x v="1298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x v="6"/>
    <x v="39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x v="6"/>
    <x v="165"/>
    <n v="168.75"/>
    <x v="1"/>
    <s v="plays"/>
    <x v="1300"/>
    <x v="1300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x v="6"/>
    <x v="3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x v="6"/>
    <x v="8"/>
    <n v="50"/>
    <x v="1"/>
    <s v="plays"/>
    <x v="1302"/>
    <x v="1302"/>
    <x v="2"/>
  </r>
  <r>
    <n v="1303"/>
    <s v="Forward Arena Theatre Company: Summer Season"/>
    <s v="Groundbreaking queer theatre."/>
    <x v="8"/>
    <n v="4559.13"/>
    <x v="0"/>
    <s v="GB"/>
    <s v="GBP"/>
    <n v="1469962800"/>
    <x v="1303"/>
    <b v="0"/>
    <n v="108"/>
    <b v="1"/>
    <x v="6"/>
    <x v="22"/>
    <n v="42.21"/>
    <x v="1"/>
    <s v="plays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x v="8"/>
    <x v="67"/>
    <n v="152.41"/>
    <x v="2"/>
    <s v="wearables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x v="8"/>
    <x v="73"/>
    <n v="90.62"/>
    <x v="2"/>
    <s v="wearables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x v="8"/>
    <x v="187"/>
    <n v="201.6"/>
    <x v="2"/>
    <s v="wearables"/>
    <x v="1306"/>
    <x v="1306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x v="1307"/>
    <b v="0"/>
    <n v="45"/>
    <b v="0"/>
    <x v="8"/>
    <x v="81"/>
    <n v="127.93"/>
    <x v="2"/>
    <s v="wearables"/>
    <x v="1307"/>
    <x v="1307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x v="1308"/>
    <b v="0"/>
    <n v="38"/>
    <b v="0"/>
    <x v="8"/>
    <x v="57"/>
    <n v="29.89"/>
    <x v="2"/>
    <s v="wearables"/>
    <x v="1308"/>
    <x v="1308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x v="8"/>
    <x v="20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x v="8"/>
    <x v="63"/>
    <n v="129.16999999999999"/>
    <x v="2"/>
    <s v="wearables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x v="8"/>
    <x v="188"/>
    <n v="800.7"/>
    <x v="2"/>
    <s v="wearables"/>
    <x v="1311"/>
    <x v="1311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x v="8"/>
    <x v="60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x v="8"/>
    <x v="134"/>
    <n v="102.02"/>
    <x v="2"/>
    <s v="wearables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x v="8"/>
    <x v="60"/>
    <n v="184.36"/>
    <x v="2"/>
    <s v="wearables"/>
    <x v="1314"/>
    <x v="1314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x v="1315"/>
    <b v="0"/>
    <n v="248"/>
    <b v="0"/>
    <x v="8"/>
    <x v="67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x v="8"/>
    <x v="50"/>
    <n v="1"/>
    <x v="2"/>
    <s v="wearables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x v="8"/>
    <x v="52"/>
    <n v="603.53"/>
    <x v="2"/>
    <s v="wearables"/>
    <x v="1317"/>
    <x v="1317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x v="8"/>
    <x v="77"/>
    <n v="45.41"/>
    <x v="2"/>
    <s v="wearables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x v="8"/>
    <x v="77"/>
    <n v="97.33"/>
    <x v="2"/>
    <s v="wearables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x v="8"/>
    <x v="60"/>
    <n v="167.67"/>
    <x v="2"/>
    <s v="wearables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x v="8"/>
    <x v="60"/>
    <n v="859.86"/>
    <x v="2"/>
    <s v="wearables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x v="8"/>
    <x v="5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x v="8"/>
    <x v="114"/>
    <n v="30.27"/>
    <x v="2"/>
    <s v="wearables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x v="8"/>
    <x v="54"/>
    <n v="54.67"/>
    <x v="2"/>
    <s v="wearables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x v="8"/>
    <x v="53"/>
    <n v="60.75"/>
    <x v="2"/>
    <s v="wearables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x v="8"/>
    <x v="60"/>
    <n v="102.73"/>
    <x v="2"/>
    <s v="wearables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x v="8"/>
    <x v="65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x v="8"/>
    <x v="53"/>
    <n v="116.53"/>
    <x v="2"/>
    <s v="wearables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x v="8"/>
    <x v="60"/>
    <n v="45.33"/>
    <x v="2"/>
    <s v="wearables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x v="8"/>
    <x v="66"/>
    <n v="157.46"/>
    <x v="2"/>
    <s v="wearables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x v="8"/>
    <x v="60"/>
    <n v="100.5"/>
    <x v="2"/>
    <s v="wearables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x v="8"/>
    <x v="50"/>
    <e v="#DIV/0!"/>
    <x v="2"/>
    <s v="wearables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x v="8"/>
    <x v="50"/>
    <e v="#DIV/0!"/>
    <x v="2"/>
    <s v="wearables"/>
    <x v="1333"/>
    <x v="1333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x v="8"/>
    <x v="57"/>
    <n v="51.82"/>
    <x v="2"/>
    <s v="wearables"/>
    <x v="1334"/>
    <x v="1334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x v="8"/>
    <x v="68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x v="8"/>
    <x v="189"/>
    <n v="379.23"/>
    <x v="2"/>
    <s v="wearables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x v="8"/>
    <x v="190"/>
    <n v="176.36"/>
    <x v="2"/>
    <s v="wearables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x v="8"/>
    <x v="56"/>
    <n v="66.069999999999993"/>
    <x v="2"/>
    <s v="wearables"/>
    <x v="1338"/>
    <x v="1338"/>
    <x v="0"/>
  </r>
  <r>
    <n v="1339"/>
    <s v="Linkoo (Canceled)"/>
    <s v="World's Smallest customizable Phone &amp; GPS Watch for kids !"/>
    <x v="63"/>
    <n v="3317"/>
    <x v="1"/>
    <s v="US"/>
    <s v="USD"/>
    <n v="1418056315"/>
    <x v="1339"/>
    <b v="0"/>
    <n v="37"/>
    <b v="0"/>
    <x v="8"/>
    <x v="113"/>
    <n v="89.65"/>
    <x v="2"/>
    <s v="wearables"/>
    <x v="1339"/>
    <x v="1339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x v="8"/>
    <x v="50"/>
    <e v="#DIV/0!"/>
    <x v="2"/>
    <s v="wearables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x v="8"/>
    <x v="140"/>
    <n v="382.39"/>
    <x v="2"/>
    <s v="wearables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x v="8"/>
    <x v="5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x v="8"/>
    <x v="21"/>
    <n v="158.36000000000001"/>
    <x v="2"/>
    <s v="wearables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x v="9"/>
    <x v="191"/>
    <n v="40.76"/>
    <x v="3"/>
    <s v="nonfiction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x v="9"/>
    <x v="105"/>
    <n v="53.57"/>
    <x v="3"/>
    <s v="nonfiction"/>
    <x v="1345"/>
    <x v="1345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x v="9"/>
    <x v="92"/>
    <n v="48.45"/>
    <x v="3"/>
    <s v="nonfiction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x v="9"/>
    <x v="21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x v="9"/>
    <x v="21"/>
    <n v="230.19"/>
    <x v="3"/>
    <s v="nonfiction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x v="9"/>
    <x v="142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x v="9"/>
    <x v="3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x v="9"/>
    <x v="7"/>
    <n v="168.78"/>
    <x v="3"/>
    <s v="nonfiction"/>
    <x v="1351"/>
    <x v="1351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x v="9"/>
    <x v="104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x v="9"/>
    <x v="84"/>
    <n v="31.81"/>
    <x v="3"/>
    <s v="nonfiction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x v="9"/>
    <x v="22"/>
    <n v="24.42"/>
    <x v="3"/>
    <s v="nonfiction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x v="9"/>
    <x v="4"/>
    <n v="25.35"/>
    <x v="3"/>
    <s v="nonfiction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x v="9"/>
    <x v="25"/>
    <n v="71.44"/>
    <x v="3"/>
    <s v="nonfiction"/>
    <x v="1356"/>
    <x v="1356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x v="9"/>
    <x v="105"/>
    <n v="38.549999999999997"/>
    <x v="3"/>
    <s v="nonfiction"/>
    <x v="1357"/>
    <x v="1357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x v="9"/>
    <x v="20"/>
    <n v="68.37"/>
    <x v="3"/>
    <s v="nonfiction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x v="9"/>
    <x v="31"/>
    <n v="40.21"/>
    <x v="3"/>
    <s v="nonfiction"/>
    <x v="1359"/>
    <x v="1359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x v="1360"/>
    <b v="0"/>
    <n v="81"/>
    <b v="1"/>
    <x v="9"/>
    <x v="36"/>
    <n v="32.07"/>
    <x v="3"/>
    <s v="nonfiction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x v="9"/>
    <x v="9"/>
    <n v="28.63"/>
    <x v="3"/>
    <s v="nonfiction"/>
    <x v="1361"/>
    <x v="1361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x v="9"/>
    <x v="15"/>
    <n v="43.64"/>
    <x v="3"/>
    <s v="nonfiction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x v="9"/>
    <x v="8"/>
    <n v="40"/>
    <x v="3"/>
    <s v="nonfiction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x v="11"/>
    <x v="17"/>
    <n v="346.04"/>
    <x v="4"/>
    <s v="rock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x v="11"/>
    <x v="8"/>
    <n v="81.739999999999995"/>
    <x v="4"/>
    <s v="rock"/>
    <x v="1365"/>
    <x v="1365"/>
    <x v="0"/>
  </r>
  <r>
    <n v="1366"/>
    <s v="Kick It! A Tribute to the A.K.s"/>
    <s v="A musical memorial for Alexi Petersen."/>
    <x v="51"/>
    <n v="9486.69"/>
    <x v="0"/>
    <s v="US"/>
    <s v="USD"/>
    <n v="1417049663"/>
    <x v="1366"/>
    <b v="0"/>
    <n v="147"/>
    <b v="1"/>
    <x v="11"/>
    <x v="9"/>
    <n v="64.540000000000006"/>
    <x v="4"/>
    <s v="rock"/>
    <x v="1366"/>
    <x v="1366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x v="11"/>
    <x v="35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x v="11"/>
    <x v="38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x v="11"/>
    <x v="2"/>
    <n v="83.97"/>
    <x v="4"/>
    <s v="rock"/>
    <x v="1369"/>
    <x v="1369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x v="1370"/>
    <b v="0"/>
    <n v="20"/>
    <b v="1"/>
    <x v="11"/>
    <x v="3"/>
    <n v="77.75"/>
    <x v="4"/>
    <s v="rock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x v="11"/>
    <x v="13"/>
    <n v="107.07"/>
    <x v="4"/>
    <s v="rock"/>
    <x v="1371"/>
    <x v="1371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x v="1372"/>
    <b v="0"/>
    <n v="16"/>
    <b v="1"/>
    <x v="11"/>
    <x v="39"/>
    <n v="38.75"/>
    <x v="4"/>
    <s v="rock"/>
    <x v="1372"/>
    <x v="1372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x v="1373"/>
    <b v="0"/>
    <n v="52"/>
    <b v="1"/>
    <x v="11"/>
    <x v="2"/>
    <n v="201.94"/>
    <x v="4"/>
    <s v="rock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x v="11"/>
    <x v="192"/>
    <n v="43.06"/>
    <x v="4"/>
    <s v="rock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x v="11"/>
    <x v="193"/>
    <n v="62.87"/>
    <x v="4"/>
    <s v="rock"/>
    <x v="1375"/>
    <x v="1375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x v="1376"/>
    <b v="0"/>
    <n v="168"/>
    <b v="1"/>
    <x v="11"/>
    <x v="194"/>
    <n v="55.61"/>
    <x v="4"/>
    <s v="rock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x v="11"/>
    <x v="31"/>
    <n v="48.71"/>
    <x v="4"/>
    <s v="rock"/>
    <x v="1377"/>
    <x v="1377"/>
    <x v="1"/>
  </r>
  <r>
    <n v="1378"/>
    <s v="SIX BY SEVEN"/>
    <s v="A psychedelic post rock masterpiece!"/>
    <x v="13"/>
    <n v="4067"/>
    <x v="0"/>
    <s v="GB"/>
    <s v="GBP"/>
    <n v="1470075210"/>
    <x v="1378"/>
    <b v="0"/>
    <n v="133"/>
    <b v="1"/>
    <x v="11"/>
    <x v="195"/>
    <n v="30.58"/>
    <x v="4"/>
    <s v="rock"/>
    <x v="1378"/>
    <x v="1378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x v="1379"/>
    <b v="0"/>
    <n v="151"/>
    <b v="1"/>
    <x v="11"/>
    <x v="20"/>
    <n v="73.91"/>
    <x v="4"/>
    <s v="rock"/>
    <x v="1379"/>
    <x v="1379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x v="11"/>
    <x v="196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x v="11"/>
    <x v="13"/>
    <n v="73.36"/>
    <x v="4"/>
    <s v="rock"/>
    <x v="1381"/>
    <x v="1381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x v="11"/>
    <x v="3"/>
    <n v="56.41"/>
    <x v="4"/>
    <s v="rock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x v="11"/>
    <x v="197"/>
    <n v="50.25"/>
    <x v="4"/>
    <s v="rock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x v="11"/>
    <x v="39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x v="11"/>
    <x v="5"/>
    <n v="65.91"/>
    <x v="4"/>
    <s v="rock"/>
    <x v="1385"/>
    <x v="1385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x v="1386"/>
    <b v="0"/>
    <n v="14"/>
    <b v="1"/>
    <x v="11"/>
    <x v="198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x v="11"/>
    <x v="0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x v="11"/>
    <x v="165"/>
    <n v="60.18"/>
    <x v="4"/>
    <s v="rock"/>
    <x v="1388"/>
    <x v="1388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x v="1389"/>
    <b v="0"/>
    <n v="34"/>
    <b v="1"/>
    <x v="11"/>
    <x v="14"/>
    <n v="21.38"/>
    <x v="4"/>
    <s v="rock"/>
    <x v="1389"/>
    <x v="1389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x v="11"/>
    <x v="15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x v="11"/>
    <x v="5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x v="11"/>
    <x v="35"/>
    <n v="27.32"/>
    <x v="4"/>
    <s v="rock"/>
    <x v="1392"/>
    <x v="1392"/>
    <x v="2"/>
  </r>
  <r>
    <n v="1393"/>
    <s v="WolfHunt | Social Commentary Rock Project"/>
    <s v="Rock n' Roll tales of our times"/>
    <x v="3"/>
    <n v="10235"/>
    <x v="0"/>
    <s v="US"/>
    <s v="USD"/>
    <n v="1470068523"/>
    <x v="1393"/>
    <b v="0"/>
    <n v="52"/>
    <b v="1"/>
    <x v="11"/>
    <x v="21"/>
    <n v="196.83"/>
    <x v="4"/>
    <s v="rock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x v="11"/>
    <x v="108"/>
    <n v="53.88"/>
    <x v="4"/>
    <s v="rock"/>
    <x v="1394"/>
    <x v="1394"/>
    <x v="1"/>
  </r>
  <r>
    <n v="1395"/>
    <s v="Quiet Oaks Full Length Album"/>
    <s v="Help Quiet Oaks record their debut album!!!"/>
    <x v="8"/>
    <n v="3916"/>
    <x v="0"/>
    <s v="US"/>
    <s v="USD"/>
    <n v="1484430481"/>
    <x v="1395"/>
    <b v="0"/>
    <n v="82"/>
    <b v="1"/>
    <x v="11"/>
    <x v="20"/>
    <n v="47.76"/>
    <x v="4"/>
    <s v="rock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x v="11"/>
    <x v="13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x v="11"/>
    <x v="35"/>
    <n v="72.06"/>
    <x v="4"/>
    <s v="rock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x v="11"/>
    <x v="5"/>
    <n v="74.25"/>
    <x v="4"/>
    <s v="rock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x v="11"/>
    <x v="9"/>
    <n v="61.7"/>
    <x v="4"/>
    <s v="rock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x v="11"/>
    <x v="23"/>
    <n v="17.239999999999998"/>
    <x v="4"/>
    <s v="rock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x v="11"/>
    <x v="199"/>
    <n v="51.72"/>
    <x v="4"/>
    <s v="rock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x v="11"/>
    <x v="15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x v="11"/>
    <x v="33"/>
    <n v="62.17"/>
    <x v="4"/>
    <s v="rock"/>
    <x v="1403"/>
    <x v="1403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x v="22"/>
    <x v="53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x v="1405"/>
    <b v="1"/>
    <n v="17"/>
    <b v="0"/>
    <x v="22"/>
    <x v="50"/>
    <n v="6.18"/>
    <x v="3"/>
    <s v="translations"/>
    <x v="1405"/>
    <x v="1405"/>
    <x v="3"/>
  </r>
  <r>
    <n v="1406"/>
    <s v="Man Down! Translation project"/>
    <s v="The White coat and the battle dress uniform"/>
    <x v="14"/>
    <n v="15"/>
    <x v="2"/>
    <s v="IT"/>
    <s v="EUR"/>
    <n v="1449914400"/>
    <x v="1406"/>
    <b v="0"/>
    <n v="3"/>
    <b v="0"/>
    <x v="22"/>
    <x v="5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x v="22"/>
    <x v="60"/>
    <n v="7.5"/>
    <x v="3"/>
    <s v="translations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x v="22"/>
    <x v="113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x v="22"/>
    <x v="50"/>
    <e v="#DIV/0!"/>
    <x v="3"/>
    <s v="translations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x v="22"/>
    <x v="50"/>
    <n v="1"/>
    <x v="3"/>
    <s v="translations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x v="22"/>
    <x v="5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x v="1412"/>
    <b v="0"/>
    <n v="13"/>
    <b v="0"/>
    <x v="22"/>
    <x v="62"/>
    <n v="24.62"/>
    <x v="3"/>
    <s v="translations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x v="22"/>
    <x v="62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x v="22"/>
    <x v="50"/>
    <n v="1"/>
    <x v="3"/>
    <s v="translations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x v="22"/>
    <x v="82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x v="22"/>
    <x v="50"/>
    <e v="#DIV/0!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x v="22"/>
    <x v="60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x v="22"/>
    <x v="50"/>
    <n v="6"/>
    <x v="3"/>
    <s v="translations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x v="22"/>
    <x v="113"/>
    <n v="44.5"/>
    <x v="3"/>
    <s v="translations"/>
    <x v="1419"/>
    <x v="1419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x v="1420"/>
    <b v="0"/>
    <n v="3"/>
    <b v="0"/>
    <x v="22"/>
    <x v="56"/>
    <n v="1"/>
    <x v="3"/>
    <s v="translations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x v="22"/>
    <x v="5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x v="22"/>
    <x v="50"/>
    <n v="13"/>
    <x v="3"/>
    <s v="translations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x v="22"/>
    <x v="5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x v="22"/>
    <x v="68"/>
    <n v="109.07"/>
    <x v="3"/>
    <s v="translations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x v="22"/>
    <x v="50"/>
    <e v="#DIV/0!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x v="22"/>
    <x v="50"/>
    <e v="#DIV/0!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x v="22"/>
    <x v="59"/>
    <n v="104.75"/>
    <x v="3"/>
    <s v="translations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x v="22"/>
    <x v="62"/>
    <n v="15"/>
    <x v="3"/>
    <s v="translations"/>
    <x v="1428"/>
    <x v="1428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x v="22"/>
    <x v="50"/>
    <e v="#DIV/0!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x v="22"/>
    <x v="59"/>
    <n v="80.599999999999994"/>
    <x v="3"/>
    <s v="translations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x v="22"/>
    <x v="188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x v="22"/>
    <x v="50"/>
    <e v="#DIV/0!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x v="22"/>
    <x v="113"/>
    <n v="80.5"/>
    <x v="3"/>
    <s v="translations"/>
    <x v="1433"/>
    <x v="1433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x v="22"/>
    <x v="54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x v="22"/>
    <x v="5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x v="22"/>
    <x v="60"/>
    <n v="38.5"/>
    <x v="3"/>
    <s v="translations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x v="22"/>
    <x v="117"/>
    <n v="36.68"/>
    <x v="3"/>
    <s v="translations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x v="22"/>
    <x v="56"/>
    <n v="75"/>
    <x v="3"/>
    <s v="translations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x v="22"/>
    <x v="113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x v="22"/>
    <x v="50"/>
    <n v="1"/>
    <x v="3"/>
    <s v="translations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x v="22"/>
    <x v="60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x v="22"/>
    <x v="50"/>
    <e v="#DIV/0!"/>
    <x v="3"/>
    <s v="translations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x v="22"/>
    <x v="50"/>
    <e v="#DIV/0!"/>
    <x v="3"/>
    <s v="translations"/>
    <x v="1443"/>
    <x v="1443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x v="22"/>
    <x v="50"/>
    <e v="#DIV/0!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x v="22"/>
    <x v="50"/>
    <e v="#DIV/0!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x v="22"/>
    <x v="50"/>
    <e v="#DIV/0!"/>
    <x v="3"/>
    <s v="translations"/>
    <x v="1446"/>
    <x v="1446"/>
    <x v="2"/>
  </r>
  <r>
    <n v="1447"/>
    <s v="Indian Language Dictionary"/>
    <s v="I'm creating a dictionary of multiple Indian languages."/>
    <x v="69"/>
    <n v="75"/>
    <x v="2"/>
    <s v="US"/>
    <s v="USD"/>
    <n v="1467999134"/>
    <x v="1447"/>
    <b v="0"/>
    <n v="3"/>
    <b v="0"/>
    <x v="22"/>
    <x v="50"/>
    <n v="25"/>
    <x v="3"/>
    <s v="translations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x v="22"/>
    <x v="50"/>
    <e v="#DIV/0!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x v="22"/>
    <x v="50"/>
    <e v="#DIV/0!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x v="22"/>
    <x v="50"/>
    <n v="1"/>
    <x v="3"/>
    <s v="translations"/>
    <x v="1450"/>
    <x v="1450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x v="22"/>
    <x v="50"/>
    <n v="1"/>
    <x v="3"/>
    <s v="translations"/>
    <x v="1451"/>
    <x v="1451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x v="1452"/>
    <b v="0"/>
    <n v="0"/>
    <b v="0"/>
    <x v="22"/>
    <x v="50"/>
    <e v="#DIV/0!"/>
    <x v="3"/>
    <s v="translations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x v="22"/>
    <x v="50"/>
    <e v="#DIV/0!"/>
    <x v="3"/>
    <s v="translations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x v="22"/>
    <x v="60"/>
    <n v="15"/>
    <x v="3"/>
    <s v="translations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x v="22"/>
    <x v="57"/>
    <n v="225"/>
    <x v="3"/>
    <s v="translations"/>
    <x v="1455"/>
    <x v="1455"/>
    <x v="3"/>
  </r>
  <r>
    <n v="1456"/>
    <s v="Sometimes you don't need love (Canceled)"/>
    <s v="English Version of my auto-published novel"/>
    <x v="10"/>
    <n v="145"/>
    <x v="1"/>
    <s v="IT"/>
    <s v="EUR"/>
    <n v="1483459365"/>
    <x v="1456"/>
    <b v="0"/>
    <n v="3"/>
    <b v="0"/>
    <x v="22"/>
    <x v="56"/>
    <n v="48.33"/>
    <x v="3"/>
    <s v="translations"/>
    <x v="1456"/>
    <x v="1456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x v="1457"/>
    <b v="0"/>
    <n v="0"/>
    <b v="0"/>
    <x v="22"/>
    <x v="50"/>
    <e v="#DIV/0!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x v="22"/>
    <x v="50"/>
    <e v="#DIV/0!"/>
    <x v="3"/>
    <s v="translations"/>
    <x v="1458"/>
    <x v="1458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x v="22"/>
    <x v="50"/>
    <e v="#DIV/0!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x v="22"/>
    <x v="50"/>
    <e v="#DIV/0!"/>
    <x v="3"/>
    <s v="translations"/>
    <x v="1460"/>
    <x v="1460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x v="1461"/>
    <b v="1"/>
    <n v="340"/>
    <b v="1"/>
    <x v="23"/>
    <x v="7"/>
    <n v="44.67"/>
    <x v="3"/>
    <s v="radio &amp; podcasts"/>
    <x v="1461"/>
    <x v="1461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x v="1462"/>
    <b v="1"/>
    <n v="150"/>
    <b v="1"/>
    <x v="23"/>
    <x v="15"/>
    <n v="28.94"/>
    <x v="3"/>
    <s v="radio &amp; podcasts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x v="23"/>
    <x v="34"/>
    <n v="35.44"/>
    <x v="3"/>
    <s v="radio &amp; podcasts"/>
    <x v="1463"/>
    <x v="1463"/>
    <x v="4"/>
  </r>
  <r>
    <n v="1464"/>
    <s v="Science Studio"/>
    <s v="The Best Science Media on the Web"/>
    <x v="10"/>
    <n v="8160"/>
    <x v="0"/>
    <s v="US"/>
    <s v="USD"/>
    <n v="1361029958"/>
    <x v="1464"/>
    <b v="1"/>
    <n v="234"/>
    <b v="1"/>
    <x v="23"/>
    <x v="200"/>
    <n v="34.869999999999997"/>
    <x v="3"/>
    <s v="radio &amp; podcasts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x v="23"/>
    <x v="201"/>
    <n v="52.62"/>
    <x v="3"/>
    <s v="radio &amp; podcasts"/>
    <x v="1465"/>
    <x v="1465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x v="23"/>
    <x v="29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x v="1467"/>
    <b v="1"/>
    <n v="600"/>
    <b v="1"/>
    <x v="23"/>
    <x v="41"/>
    <n v="76.72"/>
    <x v="3"/>
    <s v="radio &amp; podcasts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x v="23"/>
    <x v="21"/>
    <n v="33.19"/>
    <x v="3"/>
    <s v="radio &amp; podcasts"/>
    <x v="1468"/>
    <x v="1468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x v="23"/>
    <x v="29"/>
    <n v="149.46"/>
    <x v="3"/>
    <s v="radio &amp; podcasts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x v="23"/>
    <x v="105"/>
    <n v="23.17"/>
    <x v="3"/>
    <s v="radio &amp; podcasts"/>
    <x v="1470"/>
    <x v="1470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x v="23"/>
    <x v="3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x v="23"/>
    <x v="86"/>
    <n v="103.2"/>
    <x v="3"/>
    <s v="radio &amp; podcasts"/>
    <x v="1472"/>
    <x v="1472"/>
    <x v="4"/>
  </r>
  <r>
    <n v="1473"/>
    <s v="ONE LOVES ONLY FORM"/>
    <s v="Public Radio Project"/>
    <x v="15"/>
    <n v="1807.74"/>
    <x v="0"/>
    <s v="US"/>
    <s v="USD"/>
    <n v="1330644639"/>
    <x v="1473"/>
    <b v="1"/>
    <n v="47"/>
    <b v="1"/>
    <x v="23"/>
    <x v="10"/>
    <n v="38.46"/>
    <x v="3"/>
    <s v="radio &amp; podcasts"/>
    <x v="1473"/>
    <x v="1473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x v="23"/>
    <x v="20"/>
    <n v="44.32"/>
    <x v="3"/>
    <s v="radio &amp; podcasts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x v="23"/>
    <x v="192"/>
    <n v="64.17"/>
    <x v="3"/>
    <s v="radio &amp; podcasts"/>
    <x v="1475"/>
    <x v="1475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x v="23"/>
    <x v="202"/>
    <n v="43.33"/>
    <x v="3"/>
    <s v="radio &amp; podcasts"/>
    <x v="1476"/>
    <x v="1476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x v="23"/>
    <x v="38"/>
    <n v="90.5"/>
    <x v="3"/>
    <s v="radio &amp; podcasts"/>
    <x v="1477"/>
    <x v="1477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x v="23"/>
    <x v="203"/>
    <n v="29.19"/>
    <x v="3"/>
    <s v="radio &amp; podcasts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x v="23"/>
    <x v="0"/>
    <n v="30.96"/>
    <x v="3"/>
    <s v="radio &amp; podcasts"/>
    <x v="1479"/>
    <x v="1479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x v="23"/>
    <x v="16"/>
    <n v="92.16"/>
    <x v="3"/>
    <s v="radio &amp; podcasts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x v="10"/>
    <x v="53"/>
    <n v="17.5"/>
    <x v="3"/>
    <s v="fiction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x v="10"/>
    <x v="50"/>
    <n v="5"/>
    <x v="3"/>
    <s v="fiction"/>
    <x v="1482"/>
    <x v="1482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x v="10"/>
    <x v="60"/>
    <n v="25"/>
    <x v="3"/>
    <s v="fiction"/>
    <x v="1483"/>
    <x v="1483"/>
    <x v="2"/>
  </r>
  <r>
    <n v="1484"/>
    <s v="a book called filtered down thru the stars"/>
    <s v="The mussings of an old wizard"/>
    <x v="13"/>
    <n v="0"/>
    <x v="2"/>
    <s v="US"/>
    <s v="USD"/>
    <n v="1342882260"/>
    <x v="1484"/>
    <b v="0"/>
    <n v="0"/>
    <b v="0"/>
    <x v="10"/>
    <x v="50"/>
    <e v="#DIV/0!"/>
    <x v="3"/>
    <s v="fiction"/>
    <x v="1484"/>
    <x v="1484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x v="10"/>
    <x v="53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x v="10"/>
    <x v="5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x v="10"/>
    <x v="50"/>
    <e v="#DIV/0!"/>
    <x v="3"/>
    <s v="fiction"/>
    <x v="1487"/>
    <x v="1487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x v="10"/>
    <x v="53"/>
    <n v="60"/>
    <x v="3"/>
    <s v="fiction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x v="10"/>
    <x v="50"/>
    <e v="#DIV/0!"/>
    <x v="3"/>
    <s v="fiction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x v="10"/>
    <x v="134"/>
    <n v="47.11"/>
    <x v="3"/>
    <s v="fiction"/>
    <x v="1490"/>
    <x v="1490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x v="10"/>
    <x v="59"/>
    <n v="100"/>
    <x v="3"/>
    <s v="fiction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x v="10"/>
    <x v="60"/>
    <n v="15"/>
    <x v="3"/>
    <s v="fiction"/>
    <x v="1492"/>
    <x v="1492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x v="10"/>
    <x v="50"/>
    <e v="#DIV/0!"/>
    <x v="3"/>
    <s v="fiction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x v="10"/>
    <x v="114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x v="1495"/>
    <b v="0"/>
    <n v="0"/>
    <b v="0"/>
    <x v="10"/>
    <x v="50"/>
    <e v="#DIV/0!"/>
    <x v="3"/>
    <s v="fiction"/>
    <x v="1495"/>
    <x v="1495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x v="10"/>
    <x v="50"/>
    <e v="#DIV/0!"/>
    <x v="3"/>
    <s v="fiction"/>
    <x v="1496"/>
    <x v="1496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x v="10"/>
    <x v="50"/>
    <n v="1"/>
    <x v="3"/>
    <s v="fiction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x v="10"/>
    <x v="53"/>
    <n v="19"/>
    <x v="3"/>
    <s v="fiction"/>
    <x v="1498"/>
    <x v="1498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x v="10"/>
    <x v="50"/>
    <n v="5"/>
    <x v="3"/>
    <s v="fiction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x v="10"/>
    <x v="78"/>
    <n v="46.73"/>
    <x v="3"/>
    <s v="fiction"/>
    <x v="1500"/>
    <x v="1500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x v="20"/>
    <x v="183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x v="20"/>
    <x v="7"/>
    <n v="67.84"/>
    <x v="8"/>
    <s v="photobooks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x v="20"/>
    <x v="29"/>
    <n v="56.98"/>
    <x v="8"/>
    <s v="photobooks"/>
    <x v="1503"/>
    <x v="1503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x v="20"/>
    <x v="204"/>
    <n v="67.16"/>
    <x v="8"/>
    <s v="photobooks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x v="20"/>
    <x v="3"/>
    <n v="48.04"/>
    <x v="8"/>
    <s v="photobooks"/>
    <x v="1505"/>
    <x v="1505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x v="20"/>
    <x v="38"/>
    <n v="38.86"/>
    <x v="8"/>
    <s v="photobooks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x v="20"/>
    <x v="205"/>
    <n v="78.180000000000007"/>
    <x v="8"/>
    <s v="photobooks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x v="20"/>
    <x v="38"/>
    <n v="97.11"/>
    <x v="8"/>
    <s v="photobooks"/>
    <x v="1508"/>
    <x v="1508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x v="20"/>
    <x v="39"/>
    <n v="110.39"/>
    <x v="8"/>
    <s v="photobooks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x v="20"/>
    <x v="7"/>
    <n v="39.92"/>
    <x v="8"/>
    <s v="photobooks"/>
    <x v="1510"/>
    <x v="1510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x v="20"/>
    <x v="20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x v="20"/>
    <x v="206"/>
    <n v="58.38"/>
    <x v="8"/>
    <s v="photobooks"/>
    <x v="1512"/>
    <x v="1512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x v="20"/>
    <x v="95"/>
    <n v="55.82"/>
    <x v="8"/>
    <s v="photobooks"/>
    <x v="1513"/>
    <x v="1513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x v="20"/>
    <x v="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x v="20"/>
    <x v="96"/>
    <n v="849.67"/>
    <x v="8"/>
    <s v="photobooks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x v="20"/>
    <x v="15"/>
    <n v="159.24"/>
    <x v="8"/>
    <s v="photobooks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x v="20"/>
    <x v="184"/>
    <n v="39.51"/>
    <x v="8"/>
    <s v="photobooks"/>
    <x v="1517"/>
    <x v="1517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x v="1518"/>
    <b v="1"/>
    <n v="236"/>
    <b v="1"/>
    <x v="20"/>
    <x v="207"/>
    <n v="130.53"/>
    <x v="8"/>
    <s v="photobooks"/>
    <x v="1518"/>
    <x v="1518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x v="20"/>
    <x v="33"/>
    <n v="64.16"/>
    <x v="8"/>
    <s v="photobooks"/>
    <x v="1519"/>
    <x v="1519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x v="20"/>
    <x v="33"/>
    <n v="111.53"/>
    <x v="8"/>
    <s v="photobooks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x v="20"/>
    <x v="13"/>
    <n v="170.45"/>
    <x v="8"/>
    <s v="photobooks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x v="20"/>
    <x v="86"/>
    <n v="133.74"/>
    <x v="8"/>
    <s v="photobooks"/>
    <x v="1522"/>
    <x v="1522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x v="20"/>
    <x v="105"/>
    <n v="95.83"/>
    <x v="8"/>
    <s v="photobooks"/>
    <x v="1523"/>
    <x v="1523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x v="20"/>
    <x v="110"/>
    <n v="221.79"/>
    <x v="8"/>
    <s v="photobooks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x v="20"/>
    <x v="107"/>
    <n v="32.32"/>
    <x v="8"/>
    <s v="photobooks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x v="20"/>
    <x v="28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x v="20"/>
    <x v="5"/>
    <n v="55.22"/>
    <x v="8"/>
    <s v="photobooks"/>
    <x v="1527"/>
    <x v="1527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x v="1528"/>
    <b v="1"/>
    <n v="160"/>
    <b v="1"/>
    <x v="20"/>
    <x v="208"/>
    <n v="52.79"/>
    <x v="8"/>
    <s v="photobooks"/>
    <x v="1528"/>
    <x v="1528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x v="20"/>
    <x v="7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x v="20"/>
    <x v="16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x v="20"/>
    <x v="98"/>
    <n v="56.64"/>
    <x v="8"/>
    <s v="photobooks"/>
    <x v="1531"/>
    <x v="1531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x v="20"/>
    <x v="209"/>
    <n v="82.32"/>
    <x v="8"/>
    <s v="photobooks"/>
    <x v="1532"/>
    <x v="1532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x v="20"/>
    <x v="14"/>
    <n v="88.26"/>
    <x v="8"/>
    <s v="photobooks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x v="20"/>
    <x v="210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x v="20"/>
    <x v="88"/>
    <n v="48.15"/>
    <x v="8"/>
    <s v="photobooks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x v="20"/>
    <x v="211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x v="20"/>
    <x v="144"/>
    <n v="96.38"/>
    <x v="8"/>
    <s v="photobooks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x v="20"/>
    <x v="33"/>
    <n v="156.16999999999999"/>
    <x v="8"/>
    <s v="photobooks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x v="20"/>
    <x v="104"/>
    <n v="95.76"/>
    <x v="8"/>
    <s v="photobooks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x v="20"/>
    <x v="90"/>
    <n v="180.41"/>
    <x v="8"/>
    <s v="photobooks"/>
    <x v="1540"/>
    <x v="1540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x v="24"/>
    <x v="50"/>
    <n v="3"/>
    <x v="8"/>
    <s v="nature"/>
    <x v="1541"/>
    <x v="1541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x v="24"/>
    <x v="65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x v="24"/>
    <x v="50"/>
    <n v="10"/>
    <x v="8"/>
    <s v="nature"/>
    <x v="1543"/>
    <x v="1543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x v="24"/>
    <x v="50"/>
    <e v="#DIV/0!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x v="24"/>
    <x v="5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x v="24"/>
    <x v="129"/>
    <n v="26.27"/>
    <x v="8"/>
    <s v="nature"/>
    <x v="1546"/>
    <x v="1546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x v="24"/>
    <x v="50"/>
    <e v="#DIV/0!"/>
    <x v="8"/>
    <s v="nature"/>
    <x v="1547"/>
    <x v="1547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x v="1548"/>
    <b v="0"/>
    <n v="1"/>
    <b v="0"/>
    <x v="24"/>
    <x v="114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x v="24"/>
    <x v="122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x v="24"/>
    <x v="55"/>
    <n v="14.43"/>
    <x v="8"/>
    <s v="nature"/>
    <x v="1550"/>
    <x v="1550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x v="24"/>
    <x v="50"/>
    <e v="#DIV/0!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x v="24"/>
    <x v="190"/>
    <n v="132.19"/>
    <x v="8"/>
    <s v="nature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x v="24"/>
    <x v="50"/>
    <e v="#DIV/0!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x v="24"/>
    <x v="50"/>
    <e v="#DIV/0!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x v="24"/>
    <x v="50"/>
    <e v="#DIV/0!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x v="24"/>
    <x v="79"/>
    <n v="56.42"/>
    <x v="8"/>
    <s v="nature"/>
    <x v="1556"/>
    <x v="1555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x v="24"/>
    <x v="65"/>
    <n v="100"/>
    <x v="8"/>
    <s v="nature"/>
    <x v="1557"/>
    <x v="1556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x v="1558"/>
    <b v="0"/>
    <n v="3"/>
    <b v="0"/>
    <x v="24"/>
    <x v="62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x v="24"/>
    <x v="5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x v="24"/>
    <x v="65"/>
    <n v="23.5"/>
    <x v="8"/>
    <s v="nature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x v="25"/>
    <x v="60"/>
    <n v="67"/>
    <x v="3"/>
    <s v="art books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x v="25"/>
    <x v="50"/>
    <e v="#DIV/0!"/>
    <x v="3"/>
    <s v="art books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x v="25"/>
    <x v="60"/>
    <n v="42.5"/>
    <x v="3"/>
    <s v="art books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x v="25"/>
    <x v="5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x v="25"/>
    <x v="56"/>
    <n v="100"/>
    <x v="3"/>
    <s v="art books"/>
    <x v="1565"/>
    <x v="1564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x v="25"/>
    <x v="70"/>
    <n v="108.05"/>
    <x v="3"/>
    <s v="art books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x v="25"/>
    <x v="65"/>
    <n v="26.92"/>
    <x v="3"/>
    <s v="art books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x v="25"/>
    <x v="51"/>
    <n v="155"/>
    <x v="3"/>
    <s v="art books"/>
    <x v="1568"/>
    <x v="1567"/>
    <x v="3"/>
  </r>
  <r>
    <n v="1569"/>
    <s v="to be removed (Canceled)"/>
    <s v="to be removed"/>
    <x v="11"/>
    <n v="0"/>
    <x v="1"/>
    <s v="US"/>
    <s v="USD"/>
    <n v="1369498714"/>
    <x v="1569"/>
    <b v="0"/>
    <n v="0"/>
    <b v="0"/>
    <x v="25"/>
    <x v="50"/>
    <e v="#DIV/0!"/>
    <x v="3"/>
    <s v="art books"/>
    <x v="1569"/>
    <x v="1568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x v="1570"/>
    <b v="0"/>
    <n v="52"/>
    <b v="0"/>
    <x v="25"/>
    <x v="139"/>
    <n v="47.77"/>
    <x v="3"/>
    <s v="art books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x v="25"/>
    <x v="60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x v="25"/>
    <x v="62"/>
    <n v="41.67"/>
    <x v="3"/>
    <s v="art books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x v="25"/>
    <x v="53"/>
    <n v="74.33"/>
    <x v="3"/>
    <s v="art books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x v="25"/>
    <x v="62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x v="25"/>
    <x v="61"/>
    <n v="65.459999999999994"/>
    <x v="3"/>
    <s v="art books"/>
    <x v="1575"/>
    <x v="1574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x v="25"/>
    <x v="55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x v="25"/>
    <x v="60"/>
    <n v="27.5"/>
    <x v="3"/>
    <s v="art books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x v="25"/>
    <x v="57"/>
    <n v="51.25"/>
    <x v="3"/>
    <s v="art books"/>
    <x v="1578"/>
    <x v="1577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x v="25"/>
    <x v="60"/>
    <n v="14"/>
    <x v="3"/>
    <s v="art books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x v="25"/>
    <x v="50"/>
    <e v="#DIV/0!"/>
    <x v="3"/>
    <s v="art books"/>
    <x v="1580"/>
    <x v="1579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x v="26"/>
    <x v="60"/>
    <n v="5"/>
    <x v="8"/>
    <s v="places"/>
    <x v="1581"/>
    <x v="1580"/>
    <x v="0"/>
  </r>
  <r>
    <n v="1582"/>
    <s v="Scenes from New Orleans"/>
    <s v="I create canvas prints of images from in and around New Orleans"/>
    <x v="28"/>
    <n v="93"/>
    <x v="2"/>
    <s v="US"/>
    <s v="USD"/>
    <n v="1445894400"/>
    <x v="1582"/>
    <b v="0"/>
    <n v="3"/>
    <b v="0"/>
    <x v="26"/>
    <x v="114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x v="26"/>
    <x v="50"/>
    <n v="15"/>
    <x v="8"/>
    <s v="places"/>
    <x v="1583"/>
    <x v="1582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x v="26"/>
    <x v="50"/>
    <e v="#DIV/0!"/>
    <x v="8"/>
    <s v="places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x v="26"/>
    <x v="135"/>
    <n v="131.66999999999999"/>
    <x v="8"/>
    <s v="places"/>
    <x v="1585"/>
    <x v="1584"/>
    <x v="2"/>
  </r>
  <r>
    <n v="1586"/>
    <s v="Missouri In Pictures"/>
    <s v="Show the world the beauty that is in all of our back yards!"/>
    <x v="15"/>
    <n v="0"/>
    <x v="2"/>
    <s v="US"/>
    <s v="USD"/>
    <n v="1428197422"/>
    <x v="1586"/>
    <b v="0"/>
    <n v="0"/>
    <b v="0"/>
    <x v="26"/>
    <x v="50"/>
    <e v="#DIV/0!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x v="26"/>
    <x v="50"/>
    <n v="1"/>
    <x v="8"/>
    <s v="places"/>
    <x v="1587"/>
    <x v="1586"/>
    <x v="3"/>
  </r>
  <r>
    <n v="1588"/>
    <s v="The Right Side of Texas"/>
    <s v="Southeast Texas as seen through the lens of a cell phone camera"/>
    <x v="274"/>
    <n v="0"/>
    <x v="2"/>
    <s v="US"/>
    <s v="USD"/>
    <n v="1422735120"/>
    <x v="1588"/>
    <b v="0"/>
    <n v="0"/>
    <b v="0"/>
    <x v="26"/>
    <x v="50"/>
    <e v="#DIV/0!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x v="26"/>
    <x v="50"/>
    <e v="#DIV/0!"/>
    <x v="8"/>
    <s v="places"/>
    <x v="1589"/>
    <x v="1588"/>
    <x v="0"/>
  </r>
  <r>
    <n v="1590"/>
    <s v="An Italian Adventure"/>
    <s v="Discover Italy through photography."/>
    <x v="127"/>
    <n v="1020"/>
    <x v="2"/>
    <s v="IT"/>
    <s v="EUR"/>
    <n v="1443040464"/>
    <x v="1590"/>
    <b v="0"/>
    <n v="2"/>
    <b v="0"/>
    <x v="26"/>
    <x v="53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x v="26"/>
    <x v="129"/>
    <n v="44.48"/>
    <x v="8"/>
    <s v="places"/>
    <x v="1591"/>
    <x v="1590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x v="1592"/>
    <b v="0"/>
    <n v="0"/>
    <b v="0"/>
    <x v="26"/>
    <x v="50"/>
    <e v="#DIV/0!"/>
    <x v="8"/>
    <s v="places"/>
    <x v="1592"/>
    <x v="1591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x v="1593"/>
    <b v="0"/>
    <n v="3"/>
    <b v="0"/>
    <x v="26"/>
    <x v="5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x v="1594"/>
    <b v="0"/>
    <n v="10"/>
    <b v="0"/>
    <x v="26"/>
    <x v="70"/>
    <n v="20.5"/>
    <x v="8"/>
    <s v="places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x v="26"/>
    <x v="50"/>
    <n v="40"/>
    <x v="8"/>
    <s v="places"/>
    <x v="1595"/>
    <x v="1594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x v="26"/>
    <x v="53"/>
    <n v="25"/>
    <x v="8"/>
    <s v="places"/>
    <x v="1596"/>
    <x v="1595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x v="26"/>
    <x v="50"/>
    <e v="#DIV/0!"/>
    <x v="8"/>
    <s v="places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x v="26"/>
    <x v="5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x v="26"/>
    <x v="50"/>
    <e v="#DIV/0!"/>
    <x v="8"/>
    <s v="places"/>
    <x v="1599"/>
    <x v="1598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x v="26"/>
    <x v="113"/>
    <n v="40.78"/>
    <x v="8"/>
    <s v="places"/>
    <x v="1600"/>
    <x v="1599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x v="11"/>
    <x v="29"/>
    <n v="48.33"/>
    <x v="4"/>
    <s v="rock"/>
    <x v="1601"/>
    <x v="1600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x v="11"/>
    <x v="8"/>
    <n v="46.95"/>
    <x v="4"/>
    <s v="rock"/>
    <x v="1602"/>
    <x v="1601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x v="11"/>
    <x v="8"/>
    <n v="66.69"/>
    <x v="4"/>
    <s v="rock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x v="11"/>
    <x v="108"/>
    <n v="48.84"/>
    <x v="4"/>
    <s v="rock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x v="11"/>
    <x v="7"/>
    <n v="137.31"/>
    <x v="4"/>
    <s v="rock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x v="11"/>
    <x v="7"/>
    <n v="87.83"/>
    <x v="4"/>
    <s v="rock"/>
    <x v="1606"/>
    <x v="1605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x v="11"/>
    <x v="14"/>
    <n v="70.790000000000006"/>
    <x v="4"/>
    <s v="rock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x v="11"/>
    <x v="7"/>
    <n v="52.83"/>
    <x v="4"/>
    <s v="rock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x v="11"/>
    <x v="90"/>
    <n v="443.75"/>
    <x v="4"/>
    <s v="rock"/>
    <x v="1609"/>
    <x v="1608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x v="1610"/>
    <b v="0"/>
    <n v="112"/>
    <b v="1"/>
    <x v="11"/>
    <x v="212"/>
    <n v="48.54"/>
    <x v="4"/>
    <s v="rock"/>
    <x v="1610"/>
    <x v="1609"/>
    <x v="5"/>
  </r>
  <r>
    <n v="1611"/>
    <s v="Skelton-Luns CD/7&quot;             No Big Deal."/>
    <s v="Skelton-Luns CD/7&quot; No Big Deal."/>
    <x v="134"/>
    <n v="1001"/>
    <x v="0"/>
    <s v="US"/>
    <s v="USD"/>
    <n v="1370390432"/>
    <x v="1611"/>
    <b v="0"/>
    <n v="27"/>
    <b v="1"/>
    <x v="11"/>
    <x v="105"/>
    <n v="37.07"/>
    <x v="4"/>
    <s v="rock"/>
    <x v="1611"/>
    <x v="1610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x v="11"/>
    <x v="5"/>
    <n v="50"/>
    <x v="4"/>
    <s v="rock"/>
    <x v="1612"/>
    <x v="1611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x v="11"/>
    <x v="21"/>
    <n v="39.04"/>
    <x v="4"/>
    <s v="rock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x v="11"/>
    <x v="33"/>
    <n v="66.69"/>
    <x v="4"/>
    <s v="rock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x v="11"/>
    <x v="35"/>
    <n v="67.13"/>
    <x v="4"/>
    <s v="rock"/>
    <x v="1615"/>
    <x v="1614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x v="11"/>
    <x v="3"/>
    <n v="66.37"/>
    <x v="4"/>
    <s v="rock"/>
    <x v="1616"/>
    <x v="1615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x v="11"/>
    <x v="91"/>
    <n v="64.62"/>
    <x v="4"/>
    <s v="rock"/>
    <x v="1617"/>
    <x v="1616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x v="11"/>
    <x v="2"/>
    <n v="58.37"/>
    <x v="4"/>
    <s v="rock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x v="11"/>
    <x v="18"/>
    <n v="86.96"/>
    <x v="4"/>
    <s v="rock"/>
    <x v="1619"/>
    <x v="1618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x v="1620"/>
    <b v="0"/>
    <n v="17"/>
    <b v="1"/>
    <x v="11"/>
    <x v="40"/>
    <n v="66.47"/>
    <x v="4"/>
    <s v="rock"/>
    <x v="1620"/>
    <x v="1619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x v="11"/>
    <x v="10"/>
    <n v="163.78"/>
    <x v="4"/>
    <s v="rock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x v="11"/>
    <x v="21"/>
    <n v="107.98"/>
    <x v="4"/>
    <s v="rock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x v="11"/>
    <x v="7"/>
    <n v="42.11"/>
    <x v="4"/>
    <s v="rock"/>
    <x v="1623"/>
    <x v="1622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x v="11"/>
    <x v="90"/>
    <n v="47.2"/>
    <x v="4"/>
    <s v="rock"/>
    <x v="1624"/>
    <x v="1623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x v="11"/>
    <x v="19"/>
    <n v="112.02"/>
    <x v="4"/>
    <s v="rock"/>
    <x v="1625"/>
    <x v="1624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x v="11"/>
    <x v="7"/>
    <n v="74.95"/>
    <x v="4"/>
    <s v="rock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x v="11"/>
    <x v="16"/>
    <n v="61.58"/>
    <x v="4"/>
    <s v="rock"/>
    <x v="1627"/>
    <x v="1626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x v="1628"/>
    <b v="0"/>
    <n v="88"/>
    <b v="1"/>
    <x v="11"/>
    <x v="7"/>
    <n v="45.88"/>
    <x v="4"/>
    <s v="rock"/>
    <x v="1628"/>
    <x v="1627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x v="1629"/>
    <b v="0"/>
    <n v="82"/>
    <b v="1"/>
    <x v="11"/>
    <x v="3"/>
    <n v="75.849999999999994"/>
    <x v="4"/>
    <s v="rock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x v="11"/>
    <x v="213"/>
    <n v="84.21"/>
    <x v="4"/>
    <s v="rock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x v="11"/>
    <x v="94"/>
    <n v="117.23"/>
    <x v="4"/>
    <s v="rock"/>
    <x v="1631"/>
    <x v="1630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x v="11"/>
    <x v="21"/>
    <n v="86.49"/>
    <x v="4"/>
    <s v="rock"/>
    <x v="1632"/>
    <x v="1631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x v="11"/>
    <x v="8"/>
    <n v="172.41"/>
    <x v="4"/>
    <s v="rock"/>
    <x v="1633"/>
    <x v="1632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x v="1634"/>
    <b v="0"/>
    <n v="32"/>
    <b v="1"/>
    <x v="11"/>
    <x v="7"/>
    <n v="62.81"/>
    <x v="4"/>
    <s v="rock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x v="11"/>
    <x v="105"/>
    <n v="67.73"/>
    <x v="4"/>
    <s v="rock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x v="11"/>
    <x v="3"/>
    <n v="53.56"/>
    <x v="4"/>
    <s v="rock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x v="11"/>
    <x v="3"/>
    <n v="34.6"/>
    <x v="4"/>
    <s v="rock"/>
    <x v="1637"/>
    <x v="1636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x v="1638"/>
    <b v="0"/>
    <n v="27"/>
    <b v="1"/>
    <x v="11"/>
    <x v="2"/>
    <n v="38.89"/>
    <x v="4"/>
    <s v="rock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x v="11"/>
    <x v="8"/>
    <n v="94.74"/>
    <x v="4"/>
    <s v="rock"/>
    <x v="1639"/>
    <x v="1638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x v="11"/>
    <x v="106"/>
    <n v="39.97"/>
    <x v="4"/>
    <s v="rock"/>
    <x v="1640"/>
    <x v="1639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x v="1641"/>
    <b v="0"/>
    <n v="26"/>
    <b v="1"/>
    <x v="27"/>
    <x v="7"/>
    <n v="97.5"/>
    <x v="4"/>
    <s v="pop"/>
    <x v="1641"/>
    <x v="1640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x v="27"/>
    <x v="8"/>
    <n v="42.86"/>
    <x v="4"/>
    <s v="pop"/>
    <x v="1642"/>
    <x v="1641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x v="1643"/>
    <b v="0"/>
    <n v="37"/>
    <b v="1"/>
    <x v="27"/>
    <x v="105"/>
    <n v="168.51"/>
    <x v="4"/>
    <s v="pop"/>
    <x v="1643"/>
    <x v="1642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x v="27"/>
    <x v="5"/>
    <n v="85.55"/>
    <x v="4"/>
    <s v="pop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x v="27"/>
    <x v="38"/>
    <n v="554"/>
    <x v="4"/>
    <s v="pop"/>
    <x v="1645"/>
    <x v="1644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x v="27"/>
    <x v="5"/>
    <n v="26.55"/>
    <x v="4"/>
    <s v="pop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x v="27"/>
    <x v="2"/>
    <n v="113.83"/>
    <x v="4"/>
    <s v="pop"/>
    <x v="1647"/>
    <x v="1646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x v="27"/>
    <x v="105"/>
    <n v="32.01"/>
    <x v="4"/>
    <s v="pop"/>
    <x v="1648"/>
    <x v="1647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x v="27"/>
    <x v="7"/>
    <n v="47.19"/>
    <x v="4"/>
    <s v="pop"/>
    <x v="1649"/>
    <x v="1648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x v="27"/>
    <x v="24"/>
    <n v="88.47"/>
    <x v="4"/>
    <s v="pop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x v="27"/>
    <x v="7"/>
    <n v="100.75"/>
    <x v="4"/>
    <s v="pop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x v="27"/>
    <x v="7"/>
    <n v="64.709999999999994"/>
    <x v="4"/>
    <s v="pop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x v="27"/>
    <x v="107"/>
    <n v="51.85"/>
    <x v="4"/>
    <s v="pop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x v="27"/>
    <x v="28"/>
    <n v="38.79"/>
    <x v="4"/>
    <s v="pop"/>
    <x v="1654"/>
    <x v="1653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x v="27"/>
    <x v="1"/>
    <n v="44.65"/>
    <x v="4"/>
    <s v="pop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x v="27"/>
    <x v="8"/>
    <n v="156.77000000000001"/>
    <x v="4"/>
    <s v="pop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x v="27"/>
    <x v="2"/>
    <n v="118.7"/>
    <x v="4"/>
    <s v="pop"/>
    <x v="1657"/>
    <x v="1656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x v="27"/>
    <x v="88"/>
    <n v="74.150000000000006"/>
    <x v="4"/>
    <s v="pop"/>
    <x v="1658"/>
    <x v="1657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x v="27"/>
    <x v="40"/>
    <n v="12.53"/>
    <x v="4"/>
    <s v="pop"/>
    <x v="1659"/>
    <x v="1658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x v="27"/>
    <x v="214"/>
    <n v="27.86"/>
    <x v="4"/>
    <s v="pop"/>
    <x v="1660"/>
    <x v="1659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x v="27"/>
    <x v="3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x v="27"/>
    <x v="33"/>
    <n v="132.44"/>
    <x v="4"/>
    <s v="pop"/>
    <x v="1662"/>
    <x v="1661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x v="27"/>
    <x v="29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x v="27"/>
    <x v="108"/>
    <n v="34.380000000000003"/>
    <x v="4"/>
    <s v="pop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x v="27"/>
    <x v="17"/>
    <n v="44.96"/>
    <x v="4"/>
    <s v="pop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x v="27"/>
    <x v="164"/>
    <n v="41.04"/>
    <x v="4"/>
    <s v="pop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x v="27"/>
    <x v="37"/>
    <n v="52.6"/>
    <x v="4"/>
    <s v="pop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x v="27"/>
    <x v="33"/>
    <n v="70.78"/>
    <x v="4"/>
    <s v="pop"/>
    <x v="1668"/>
    <x v="1667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x v="27"/>
    <x v="49"/>
    <n v="53.75"/>
    <x v="4"/>
    <s v="pop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x v="27"/>
    <x v="33"/>
    <n v="44.61"/>
    <x v="4"/>
    <s v="pop"/>
    <x v="1670"/>
    <x v="1669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x v="1671"/>
    <b v="0"/>
    <n v="77"/>
    <b v="1"/>
    <x v="27"/>
    <x v="7"/>
    <n v="26.15"/>
    <x v="4"/>
    <s v="pop"/>
    <x v="1671"/>
    <x v="1670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x v="27"/>
    <x v="40"/>
    <n v="39.18"/>
    <x v="4"/>
    <s v="pop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x v="27"/>
    <x v="30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x v="27"/>
    <x v="180"/>
    <n v="89.25"/>
    <x v="4"/>
    <s v="pop"/>
    <x v="1674"/>
    <x v="1673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x v="27"/>
    <x v="0"/>
    <n v="40.42"/>
    <x v="4"/>
    <s v="pop"/>
    <x v="1675"/>
    <x v="1674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x v="27"/>
    <x v="41"/>
    <n v="82.38"/>
    <x v="4"/>
    <s v="pop"/>
    <x v="1676"/>
    <x v="1675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x v="27"/>
    <x v="20"/>
    <n v="159.52000000000001"/>
    <x v="4"/>
    <s v="pop"/>
    <x v="1677"/>
    <x v="1676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x v="27"/>
    <x v="90"/>
    <n v="36.24"/>
    <x v="4"/>
    <s v="pop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x v="27"/>
    <x v="215"/>
    <n v="62.5"/>
    <x v="4"/>
    <s v="pop"/>
    <x v="1679"/>
    <x v="1678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x v="1680"/>
    <b v="0"/>
    <n v="25"/>
    <b v="1"/>
    <x v="27"/>
    <x v="90"/>
    <n v="47"/>
    <x v="4"/>
    <s v="pop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x v="28"/>
    <x v="7"/>
    <n v="74.58"/>
    <x v="4"/>
    <s v="faith"/>
    <x v="1681"/>
    <x v="1680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x v="28"/>
    <x v="50"/>
    <e v="#DIV/0!"/>
    <x v="4"/>
    <s v="faith"/>
    <x v="1682"/>
    <x v="1681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x v="28"/>
    <x v="66"/>
    <n v="76"/>
    <x v="4"/>
    <s v="faith"/>
    <x v="1683"/>
    <x v="1682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x v="1684"/>
    <b v="0"/>
    <n v="101"/>
    <b v="0"/>
    <x v="28"/>
    <x v="15"/>
    <n v="86.44"/>
    <x v="4"/>
    <s v="faith"/>
    <x v="1684"/>
    <x v="1683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x v="28"/>
    <x v="33"/>
    <n v="24"/>
    <x v="4"/>
    <s v="faith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x v="28"/>
    <x v="50"/>
    <n v="18"/>
    <x v="4"/>
    <s v="faith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x v="28"/>
    <x v="134"/>
    <n v="80.13"/>
    <x v="4"/>
    <s v="faith"/>
    <x v="1687"/>
    <x v="1686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x v="28"/>
    <x v="156"/>
    <n v="253.14"/>
    <x v="4"/>
    <s v="faith"/>
    <x v="1688"/>
    <x v="1687"/>
    <x v="1"/>
  </r>
  <r>
    <n v="1689"/>
    <s v="Fly Away"/>
    <s v="Praising the Living God in the second half of life."/>
    <x v="262"/>
    <n v="2400"/>
    <x v="3"/>
    <s v="US"/>
    <s v="USD"/>
    <n v="1489700230"/>
    <x v="1689"/>
    <b v="0"/>
    <n v="14"/>
    <b v="0"/>
    <x v="28"/>
    <x v="8"/>
    <n v="171.43"/>
    <x v="4"/>
    <s v="faith"/>
    <x v="1689"/>
    <x v="1688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x v="28"/>
    <x v="78"/>
    <n v="57.73"/>
    <x v="4"/>
    <s v="faith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x v="28"/>
    <x v="69"/>
    <n v="264.26"/>
    <x v="4"/>
    <s v="faith"/>
    <x v="1691"/>
    <x v="1690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x v="28"/>
    <x v="216"/>
    <n v="159.33000000000001"/>
    <x v="4"/>
    <s v="faith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x v="28"/>
    <x v="114"/>
    <n v="35"/>
    <x v="4"/>
    <s v="faith"/>
    <x v="1693"/>
    <x v="1692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x v="28"/>
    <x v="50"/>
    <n v="5"/>
    <x v="4"/>
    <s v="faith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x v="28"/>
    <x v="81"/>
    <n v="61.09"/>
    <x v="4"/>
    <s v="faith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x v="28"/>
    <x v="50"/>
    <e v="#DIV/0!"/>
    <x v="4"/>
    <s v="faith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x v="28"/>
    <x v="68"/>
    <n v="114.82"/>
    <x v="4"/>
    <s v="faith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x v="28"/>
    <x v="50"/>
    <e v="#DIV/0!"/>
    <x v="4"/>
    <s v="faith"/>
    <x v="1698"/>
    <x v="1697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x v="28"/>
    <x v="65"/>
    <n v="54"/>
    <x v="4"/>
    <s v="faith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x v="28"/>
    <x v="73"/>
    <n v="65.97"/>
    <x v="4"/>
    <s v="faith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x v="28"/>
    <x v="50"/>
    <n v="5"/>
    <x v="4"/>
    <s v="faith"/>
    <x v="1701"/>
    <x v="1700"/>
    <x v="3"/>
  </r>
  <r>
    <n v="1702"/>
    <s v="lyndale lewis and new vision prosper cd release"/>
    <s v="I can do all things through christ jesus"/>
    <x v="281"/>
    <n v="1"/>
    <x v="2"/>
    <s v="US"/>
    <s v="USD"/>
    <n v="1427745150"/>
    <x v="1702"/>
    <b v="0"/>
    <n v="1"/>
    <b v="0"/>
    <x v="28"/>
    <x v="5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x v="28"/>
    <x v="60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x v="28"/>
    <x v="187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x v="28"/>
    <x v="50"/>
    <e v="#DIV/0!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x v="28"/>
    <x v="50"/>
    <e v="#DIV/0!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x v="28"/>
    <x v="54"/>
    <n v="54.11"/>
    <x v="4"/>
    <s v="faith"/>
    <x v="1707"/>
    <x v="1706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x v="28"/>
    <x v="50"/>
    <e v="#DIV/0!"/>
    <x v="4"/>
    <s v="faith"/>
    <x v="1708"/>
    <x v="1707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x v="28"/>
    <x v="62"/>
    <n v="21.25"/>
    <x v="4"/>
    <s v="faith"/>
    <x v="1709"/>
    <x v="1708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x v="1710"/>
    <b v="0"/>
    <n v="1"/>
    <b v="0"/>
    <x v="28"/>
    <x v="60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x v="28"/>
    <x v="57"/>
    <n v="525"/>
    <x v="4"/>
    <s v="faith"/>
    <x v="1711"/>
    <x v="1710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x v="28"/>
    <x v="50"/>
    <e v="#DIV/0!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x v="28"/>
    <x v="53"/>
    <n v="50"/>
    <x v="4"/>
    <s v="faith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x v="28"/>
    <x v="59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x v="28"/>
    <x v="5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x v="28"/>
    <x v="59"/>
    <n v="50"/>
    <x v="4"/>
    <s v="faith"/>
    <x v="1716"/>
    <x v="1715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x v="28"/>
    <x v="152"/>
    <n v="34.020000000000003"/>
    <x v="4"/>
    <s v="faith"/>
    <x v="1717"/>
    <x v="1716"/>
    <x v="2"/>
  </r>
  <r>
    <n v="1718"/>
    <s v="The Prodigal Son"/>
    <s v="A melody for the galaxy."/>
    <x v="19"/>
    <n v="75"/>
    <x v="2"/>
    <s v="US"/>
    <s v="USD"/>
    <n v="1463201940"/>
    <x v="1718"/>
    <b v="0"/>
    <n v="2"/>
    <b v="0"/>
    <x v="28"/>
    <x v="50"/>
    <n v="37.5"/>
    <x v="4"/>
    <s v="faith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x v="28"/>
    <x v="60"/>
    <n v="11.67"/>
    <x v="4"/>
    <s v="faith"/>
    <x v="1719"/>
    <x v="1718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x v="28"/>
    <x v="52"/>
    <n v="28.13"/>
    <x v="4"/>
    <s v="faith"/>
    <x v="1720"/>
    <x v="1719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x v="28"/>
    <x v="50"/>
    <e v="#DIV/0!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x v="28"/>
    <x v="50"/>
    <n v="1"/>
    <x v="4"/>
    <s v="faith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x v="28"/>
    <x v="113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x v="28"/>
    <x v="60"/>
    <n v="8.75"/>
    <x v="4"/>
    <s v="faith"/>
    <x v="1724"/>
    <x v="1723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x v="28"/>
    <x v="54"/>
    <n v="62.22"/>
    <x v="4"/>
    <s v="faith"/>
    <x v="1725"/>
    <x v="1724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x v="1726"/>
    <b v="0"/>
    <n v="16"/>
    <b v="0"/>
    <x v="28"/>
    <x v="122"/>
    <n v="137.25"/>
    <x v="4"/>
    <s v="faith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x v="28"/>
    <x v="5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x v="28"/>
    <x v="149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x v="28"/>
    <x v="50"/>
    <e v="#DIV/0!"/>
    <x v="4"/>
    <s v="faith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x v="28"/>
    <x v="50"/>
    <e v="#DIV/0!"/>
    <x v="4"/>
    <s v="faith"/>
    <x v="1730"/>
    <x v="1729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x v="1731"/>
    <b v="0"/>
    <n v="0"/>
    <b v="0"/>
    <x v="28"/>
    <x v="50"/>
    <e v="#DIV/0!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x v="28"/>
    <x v="50"/>
    <e v="#DIV/0!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x v="28"/>
    <x v="50"/>
    <e v="#DIV/0!"/>
    <x v="4"/>
    <s v="faith"/>
    <x v="1733"/>
    <x v="1732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x v="28"/>
    <x v="5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x v="28"/>
    <x v="57"/>
    <n v="55"/>
    <x v="4"/>
    <s v="faith"/>
    <x v="1735"/>
    <x v="1734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x v="28"/>
    <x v="60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x v="28"/>
    <x v="70"/>
    <n v="56.67"/>
    <x v="4"/>
    <s v="faith"/>
    <x v="1737"/>
    <x v="1736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x v="1738"/>
    <b v="0"/>
    <n v="1"/>
    <b v="0"/>
    <x v="28"/>
    <x v="50"/>
    <n v="20"/>
    <x v="4"/>
    <s v="faith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x v="28"/>
    <x v="50"/>
    <n v="1"/>
    <x v="4"/>
    <s v="faith"/>
    <x v="1739"/>
    <x v="1738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x v="28"/>
    <x v="50"/>
    <e v="#DIV/0!"/>
    <x v="4"/>
    <s v="faith"/>
    <x v="1740"/>
    <x v="1739"/>
    <x v="0"/>
  </r>
  <r>
    <n v="1741"/>
    <s v="Caught off Guard"/>
    <s v="A photo journal documenting my experiences and travels across New Zealand"/>
    <x v="38"/>
    <n v="1330"/>
    <x v="0"/>
    <s v="GB"/>
    <s v="GBP"/>
    <n v="1433948671"/>
    <x v="1741"/>
    <b v="0"/>
    <n v="52"/>
    <b v="1"/>
    <x v="20"/>
    <x v="38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x v="20"/>
    <x v="15"/>
    <n v="63.97"/>
    <x v="8"/>
    <s v="photobooks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x v="20"/>
    <x v="8"/>
    <n v="89.93"/>
    <x v="8"/>
    <s v="photobooks"/>
    <x v="1743"/>
    <x v="1742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x v="20"/>
    <x v="90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x v="20"/>
    <x v="35"/>
    <n v="89.67"/>
    <x v="8"/>
    <s v="photobooks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x v="20"/>
    <x v="34"/>
    <n v="207.62"/>
    <x v="8"/>
    <s v="photobooks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x v="20"/>
    <x v="2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x v="1748"/>
    <b v="0"/>
    <n v="181"/>
    <b v="1"/>
    <x v="20"/>
    <x v="22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x v="20"/>
    <x v="4"/>
    <n v="94.74"/>
    <x v="8"/>
    <s v="photobooks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x v="20"/>
    <x v="180"/>
    <n v="80.650000000000006"/>
    <x v="8"/>
    <s v="photobooks"/>
    <x v="1750"/>
    <x v="1749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x v="1751"/>
    <b v="0"/>
    <n v="61"/>
    <b v="1"/>
    <x v="20"/>
    <x v="3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x v="20"/>
    <x v="217"/>
    <n v="34.69"/>
    <x v="8"/>
    <s v="photobooks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x v="20"/>
    <x v="29"/>
    <n v="462.86"/>
    <x v="8"/>
    <s v="photobooks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x v="20"/>
    <x v="38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x v="20"/>
    <x v="28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x v="20"/>
    <x v="33"/>
    <n v="47.13"/>
    <x v="8"/>
    <s v="photobooks"/>
    <x v="1756"/>
    <x v="1755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x v="20"/>
    <x v="31"/>
    <n v="414.29"/>
    <x v="8"/>
    <s v="photobooks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x v="20"/>
    <x v="41"/>
    <n v="42.48"/>
    <x v="8"/>
    <s v="photobooks"/>
    <x v="1758"/>
    <x v="1757"/>
    <x v="2"/>
  </r>
  <r>
    <n v="1759"/>
    <s v="Death Valley"/>
    <s v="Death Valley will be the first photo book of Andi State"/>
    <x v="10"/>
    <n v="5330"/>
    <x v="0"/>
    <s v="US"/>
    <s v="USD"/>
    <n v="1427309629"/>
    <x v="1759"/>
    <b v="0"/>
    <n v="49"/>
    <b v="1"/>
    <x v="20"/>
    <x v="13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x v="20"/>
    <x v="11"/>
    <n v="81.099999999999994"/>
    <x v="8"/>
    <s v="photobooks"/>
    <x v="1760"/>
    <x v="1759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x v="1761"/>
    <b v="0"/>
    <n v="3"/>
    <b v="1"/>
    <x v="20"/>
    <x v="19"/>
    <n v="51.67"/>
    <x v="8"/>
    <s v="photobooks"/>
    <x v="1761"/>
    <x v="1760"/>
    <x v="0"/>
  </r>
  <r>
    <n v="1762"/>
    <s v="&quot;The Naked Pixel&quot; Ali Pakele"/>
    <s v="Project rewards $25 gets you 190+ digital images"/>
    <x v="213"/>
    <n v="885"/>
    <x v="0"/>
    <s v="US"/>
    <s v="USD"/>
    <n v="1457739245"/>
    <x v="1762"/>
    <b v="0"/>
    <n v="25"/>
    <b v="1"/>
    <x v="20"/>
    <x v="218"/>
    <n v="35.4"/>
    <x v="8"/>
    <s v="photobooks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x v="20"/>
    <x v="21"/>
    <n v="103.64"/>
    <x v="8"/>
    <s v="photobooks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x v="20"/>
    <x v="68"/>
    <n v="55.28"/>
    <x v="8"/>
    <s v="photobooks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x v="20"/>
    <x v="155"/>
    <n v="72.17"/>
    <x v="8"/>
    <s v="photobooks"/>
    <x v="1765"/>
    <x v="1764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x v="1766"/>
    <b v="1"/>
    <n v="0"/>
    <b v="0"/>
    <x v="20"/>
    <x v="50"/>
    <e v="#DIV/0!"/>
    <x v="8"/>
    <s v="photobooks"/>
    <x v="1766"/>
    <x v="1765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x v="20"/>
    <x v="132"/>
    <n v="58.62"/>
    <x v="8"/>
    <s v="photobooks"/>
    <x v="1767"/>
    <x v="1766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x v="20"/>
    <x v="65"/>
    <n v="12.47"/>
    <x v="8"/>
    <s v="photobooks"/>
    <x v="1768"/>
    <x v="1767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x v="20"/>
    <x v="56"/>
    <n v="49.14"/>
    <x v="8"/>
    <s v="photobooks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x v="20"/>
    <x v="219"/>
    <n v="150.5"/>
    <x v="8"/>
    <s v="photobooks"/>
    <x v="1770"/>
    <x v="1769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x v="20"/>
    <x v="70"/>
    <n v="35.799999999999997"/>
    <x v="8"/>
    <s v="photobooks"/>
    <x v="1771"/>
    <x v="1770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x v="20"/>
    <x v="63"/>
    <n v="45.16"/>
    <x v="8"/>
    <s v="photobooks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x v="20"/>
    <x v="52"/>
    <n v="98.79"/>
    <x v="8"/>
    <s v="photobooks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x v="20"/>
    <x v="132"/>
    <n v="88.31"/>
    <x v="8"/>
    <s v="photobooks"/>
    <x v="1774"/>
    <x v="1773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x v="20"/>
    <x v="187"/>
    <n v="170.63"/>
    <x v="8"/>
    <s v="photobooks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x v="20"/>
    <x v="113"/>
    <n v="83.75"/>
    <x v="8"/>
    <s v="photobooks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x v="20"/>
    <x v="51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x v="20"/>
    <x v="53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x v="20"/>
    <x v="71"/>
    <n v="104.89"/>
    <x v="8"/>
    <s v="photobooks"/>
    <x v="1779"/>
    <x v="1778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x v="20"/>
    <x v="67"/>
    <n v="78.44"/>
    <x v="8"/>
    <s v="photobooks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x v="20"/>
    <x v="73"/>
    <n v="59.04"/>
    <x v="8"/>
    <s v="photobooks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x v="20"/>
    <x v="77"/>
    <n v="71.34"/>
    <x v="8"/>
    <s v="photobooks"/>
    <x v="1782"/>
    <x v="1781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x v="20"/>
    <x v="148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x v="20"/>
    <x v="67"/>
    <n v="60.24"/>
    <x v="8"/>
    <s v="photobooks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x v="20"/>
    <x v="68"/>
    <n v="44.94"/>
    <x v="8"/>
    <s v="photobooks"/>
    <x v="1785"/>
    <x v="1784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x v="20"/>
    <x v="216"/>
    <n v="31.21"/>
    <x v="8"/>
    <s v="photobooks"/>
    <x v="1786"/>
    <x v="1785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x v="20"/>
    <x v="77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x v="20"/>
    <x v="60"/>
    <n v="19"/>
    <x v="8"/>
    <s v="photobooks"/>
    <x v="1788"/>
    <x v="1787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x v="20"/>
    <x v="60"/>
    <n v="10"/>
    <x v="8"/>
    <s v="photobooks"/>
    <x v="1789"/>
    <x v="1788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x v="20"/>
    <x v="62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x v="20"/>
    <x v="65"/>
    <n v="26.75"/>
    <x v="8"/>
    <s v="photobooks"/>
    <x v="1791"/>
    <x v="1790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x v="20"/>
    <x v="220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x v="20"/>
    <x v="60"/>
    <n v="20"/>
    <x v="8"/>
    <s v="photobooks"/>
    <x v="1793"/>
    <x v="1792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x v="20"/>
    <x v="57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x v="20"/>
    <x v="115"/>
    <n v="133.9"/>
    <x v="8"/>
    <s v="photobooks"/>
    <x v="1795"/>
    <x v="1794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x v="20"/>
    <x v="66"/>
    <n v="48.72"/>
    <x v="8"/>
    <s v="photobooks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x v="20"/>
    <x v="149"/>
    <n v="48.25"/>
    <x v="8"/>
    <s v="photobooks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x v="20"/>
    <x v="51"/>
    <n v="58.97"/>
    <x v="8"/>
    <s v="photobooks"/>
    <x v="1798"/>
    <x v="1797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x v="1799"/>
    <b v="1"/>
    <n v="6"/>
    <b v="0"/>
    <x v="20"/>
    <x v="53"/>
    <n v="11.64"/>
    <x v="8"/>
    <s v="photobooks"/>
    <x v="1799"/>
    <x v="1798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x v="20"/>
    <x v="68"/>
    <n v="83.72"/>
    <x v="8"/>
    <s v="photobooks"/>
    <x v="1800"/>
    <x v="1799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x v="20"/>
    <x v="51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x v="20"/>
    <x v="216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x v="20"/>
    <x v="134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x v="20"/>
    <x v="131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x v="20"/>
    <x v="71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x v="20"/>
    <x v="56"/>
    <n v="73.88"/>
    <x v="8"/>
    <s v="photobooks"/>
    <x v="1806"/>
    <x v="1805"/>
    <x v="3"/>
  </r>
  <r>
    <n v="1807"/>
    <s v="Anywhere but Here"/>
    <s v="I want to explore alternative cultures and lifestyles in America."/>
    <x v="10"/>
    <n v="553"/>
    <x v="2"/>
    <s v="US"/>
    <s v="USD"/>
    <n v="1411868313"/>
    <x v="1807"/>
    <b v="1"/>
    <n v="8"/>
    <b v="0"/>
    <x v="20"/>
    <x v="57"/>
    <n v="69.13"/>
    <x v="8"/>
    <s v="photobooks"/>
    <x v="1807"/>
    <x v="1806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x v="20"/>
    <x v="139"/>
    <n v="120.77"/>
    <x v="8"/>
    <s v="photobooks"/>
    <x v="1808"/>
    <x v="1807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x v="20"/>
    <x v="57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x v="20"/>
    <x v="56"/>
    <n v="7.5"/>
    <x v="8"/>
    <s v="photobooks"/>
    <x v="1810"/>
    <x v="1809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x v="20"/>
    <x v="50"/>
    <n v="1.54"/>
    <x v="8"/>
    <s v="photobooks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x v="20"/>
    <x v="55"/>
    <n v="37.61"/>
    <x v="8"/>
    <s v="photobooks"/>
    <x v="1812"/>
    <x v="1811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x v="20"/>
    <x v="50"/>
    <e v="#DIV/0!"/>
    <x v="8"/>
    <s v="photobooks"/>
    <x v="1813"/>
    <x v="1812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x v="20"/>
    <x v="190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x v="20"/>
    <x v="50"/>
    <e v="#DIV/0!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x v="20"/>
    <x v="53"/>
    <n v="84.83"/>
    <x v="8"/>
    <s v="photobooks"/>
    <x v="1816"/>
    <x v="1815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x v="20"/>
    <x v="221"/>
    <n v="94.19"/>
    <x v="8"/>
    <s v="photobooks"/>
    <x v="1817"/>
    <x v="1816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x v="20"/>
    <x v="50"/>
    <e v="#DIV/0!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x v="20"/>
    <x v="53"/>
    <n v="6.25"/>
    <x v="8"/>
    <s v="photobooks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x v="20"/>
    <x v="113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x v="11"/>
    <x v="165"/>
    <n v="59.16"/>
    <x v="4"/>
    <s v="rock"/>
    <x v="1821"/>
    <x v="1820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x v="1822"/>
    <b v="0"/>
    <n v="11"/>
    <b v="1"/>
    <x v="11"/>
    <x v="8"/>
    <n v="27.27"/>
    <x v="4"/>
    <s v="rock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x v="11"/>
    <x v="31"/>
    <n v="24.58"/>
    <x v="4"/>
    <s v="rock"/>
    <x v="1823"/>
    <x v="1822"/>
    <x v="5"/>
  </r>
  <r>
    <n v="1824"/>
    <s v="Tin Man's Broken Wisdom Fund"/>
    <s v="cd fund raiser"/>
    <x v="9"/>
    <n v="3002"/>
    <x v="0"/>
    <s v="US"/>
    <s v="USD"/>
    <n v="1389146880"/>
    <x v="1824"/>
    <b v="0"/>
    <n v="40"/>
    <b v="1"/>
    <x v="11"/>
    <x v="8"/>
    <n v="75.05"/>
    <x v="4"/>
    <s v="rock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x v="11"/>
    <x v="2"/>
    <n v="42.02"/>
    <x v="4"/>
    <s v="rock"/>
    <x v="1825"/>
    <x v="1824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x v="1826"/>
    <b v="0"/>
    <n v="38"/>
    <b v="1"/>
    <x v="11"/>
    <x v="7"/>
    <n v="53.16"/>
    <x v="4"/>
    <s v="rock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x v="11"/>
    <x v="7"/>
    <n v="83.89"/>
    <x v="4"/>
    <s v="rock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x v="11"/>
    <x v="8"/>
    <n v="417.33"/>
    <x v="4"/>
    <s v="rock"/>
    <x v="1828"/>
    <x v="1827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x v="11"/>
    <x v="23"/>
    <n v="75.77"/>
    <x v="4"/>
    <s v="rock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x v="11"/>
    <x v="21"/>
    <n v="67.39"/>
    <x v="4"/>
    <s v="rock"/>
    <x v="1830"/>
    <x v="1829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x v="11"/>
    <x v="33"/>
    <n v="73.569999999999993"/>
    <x v="4"/>
    <s v="rock"/>
    <x v="1831"/>
    <x v="1830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x v="11"/>
    <x v="1"/>
    <n v="25"/>
    <x v="4"/>
    <s v="rock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x v="11"/>
    <x v="222"/>
    <n v="42"/>
    <x v="4"/>
    <s v="rock"/>
    <x v="1833"/>
    <x v="1832"/>
    <x v="4"/>
  </r>
  <r>
    <n v="1834"/>
    <s v="TDJ - All Part of the Plan EP/Tour"/>
    <s v="Help us fund our first tour and promote our new EP!"/>
    <x v="3"/>
    <n v="11805"/>
    <x v="0"/>
    <s v="US"/>
    <s v="USD"/>
    <n v="1422140895"/>
    <x v="1834"/>
    <b v="0"/>
    <n v="90"/>
    <b v="1"/>
    <x v="11"/>
    <x v="90"/>
    <n v="131.16999999999999"/>
    <x v="4"/>
    <s v="rock"/>
    <x v="1834"/>
    <x v="1833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x v="11"/>
    <x v="3"/>
    <n v="47.27"/>
    <x v="4"/>
    <s v="rock"/>
    <x v="1835"/>
    <x v="1834"/>
    <x v="2"/>
  </r>
  <r>
    <n v="1836"/>
    <s v="KICKSTART OUR &lt;+3"/>
    <s v="Help fund our 2013 Sound &amp; Lighting Touring rig!"/>
    <x v="10"/>
    <n v="10017"/>
    <x v="0"/>
    <s v="US"/>
    <s v="USD"/>
    <n v="1361129129"/>
    <x v="1836"/>
    <b v="0"/>
    <n v="55"/>
    <b v="1"/>
    <x v="11"/>
    <x v="177"/>
    <n v="182.13"/>
    <x v="4"/>
    <s v="rock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x v="11"/>
    <x v="223"/>
    <n v="61.37"/>
    <x v="4"/>
    <s v="rock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x v="11"/>
    <x v="8"/>
    <n v="35.770000000000003"/>
    <x v="4"/>
    <s v="rock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x v="11"/>
    <x v="207"/>
    <n v="45.62"/>
    <x v="4"/>
    <s v="rock"/>
    <x v="1839"/>
    <x v="1838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x v="11"/>
    <x v="15"/>
    <n v="75.38"/>
    <x v="4"/>
    <s v="rock"/>
    <x v="1840"/>
    <x v="1839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x v="1841"/>
    <b v="0"/>
    <n v="40"/>
    <b v="1"/>
    <x v="11"/>
    <x v="21"/>
    <n v="50.88"/>
    <x v="4"/>
    <s v="rock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x v="11"/>
    <x v="10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x v="11"/>
    <x v="39"/>
    <n v="92.54"/>
    <x v="4"/>
    <s v="rock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x v="11"/>
    <x v="7"/>
    <n v="76.05"/>
    <x v="4"/>
    <s v="rock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x v="11"/>
    <x v="8"/>
    <n v="52.63"/>
    <x v="4"/>
    <s v="rock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x v="11"/>
    <x v="178"/>
    <n v="98.99"/>
    <x v="4"/>
    <s v="rock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x v="11"/>
    <x v="10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x v="11"/>
    <x v="13"/>
    <n v="134.21"/>
    <x v="4"/>
    <s v="rock"/>
    <x v="1848"/>
    <x v="1847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x v="1849"/>
    <b v="0"/>
    <n v="8"/>
    <b v="1"/>
    <x v="11"/>
    <x v="8"/>
    <n v="37.630000000000003"/>
    <x v="4"/>
    <s v="rock"/>
    <x v="1849"/>
    <x v="1848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x v="11"/>
    <x v="21"/>
    <n v="51.04"/>
    <x v="4"/>
    <s v="rock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x v="11"/>
    <x v="8"/>
    <n v="50.04"/>
    <x v="4"/>
    <s v="rock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x v="11"/>
    <x v="16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x v="11"/>
    <x v="21"/>
    <n v="58.21"/>
    <x v="4"/>
    <s v="rock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x v="11"/>
    <x v="21"/>
    <n v="88.04"/>
    <x v="4"/>
    <s v="rock"/>
    <x v="1854"/>
    <x v="1853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x v="11"/>
    <x v="224"/>
    <n v="70.58"/>
    <x v="4"/>
    <s v="rock"/>
    <x v="1855"/>
    <x v="1854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x v="11"/>
    <x v="7"/>
    <n v="53.29"/>
    <x v="4"/>
    <s v="rock"/>
    <x v="1856"/>
    <x v="1855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x v="11"/>
    <x v="8"/>
    <n v="136.36000000000001"/>
    <x v="4"/>
    <s v="rock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x v="11"/>
    <x v="15"/>
    <n v="40.549999999999997"/>
    <x v="4"/>
    <s v="rock"/>
    <x v="1858"/>
    <x v="1857"/>
    <x v="6"/>
  </r>
  <r>
    <n v="1859"/>
    <s v="Queen Kwong Tour to London and Paris"/>
    <s v="Queen Kwong is going ON TOUR to London and Paris!"/>
    <x v="9"/>
    <n v="3955"/>
    <x v="0"/>
    <s v="US"/>
    <s v="USD"/>
    <n v="1316716129"/>
    <x v="1859"/>
    <b v="0"/>
    <n v="56"/>
    <b v="1"/>
    <x v="11"/>
    <x v="88"/>
    <n v="70.63"/>
    <x v="4"/>
    <s v="rock"/>
    <x v="1859"/>
    <x v="1858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x v="11"/>
    <x v="18"/>
    <n v="52.68"/>
    <x v="4"/>
    <s v="rock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x v="18"/>
    <x v="50"/>
    <e v="#DIV/0!"/>
    <x v="6"/>
    <s v="mobile games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x v="18"/>
    <x v="59"/>
    <n v="90.94"/>
    <x v="6"/>
    <s v="mobile games"/>
    <x v="1862"/>
    <x v="1861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x v="18"/>
    <x v="50"/>
    <n v="5"/>
    <x v="6"/>
    <s v="mobile games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x v="18"/>
    <x v="152"/>
    <n v="58.08"/>
    <x v="6"/>
    <s v="mobile games"/>
    <x v="1864"/>
    <x v="1863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x v="18"/>
    <x v="50"/>
    <n v="2"/>
    <x v="6"/>
    <s v="mobile games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x v="18"/>
    <x v="60"/>
    <n v="62.5"/>
    <x v="6"/>
    <s v="mobile games"/>
    <x v="1866"/>
    <x v="1865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x v="18"/>
    <x v="50"/>
    <n v="10"/>
    <x v="6"/>
    <s v="mobile games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x v="18"/>
    <x v="62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x v="18"/>
    <x v="50"/>
    <e v="#DIV/0!"/>
    <x v="6"/>
    <s v="mobile games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x v="18"/>
    <x v="54"/>
    <n v="32.82"/>
    <x v="6"/>
    <s v="mobile games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x v="18"/>
    <x v="225"/>
    <n v="49.12"/>
    <x v="6"/>
    <s v="mobile games"/>
    <x v="1871"/>
    <x v="1870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x v="18"/>
    <x v="60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x v="18"/>
    <x v="5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x v="18"/>
    <x v="50"/>
    <n v="13"/>
    <x v="6"/>
    <s v="mobile games"/>
    <x v="1874"/>
    <x v="1873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x v="18"/>
    <x v="60"/>
    <n v="17"/>
    <x v="6"/>
    <s v="mobile games"/>
    <x v="1875"/>
    <x v="1874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x v="18"/>
    <x v="50"/>
    <e v="#DIV/0!"/>
    <x v="6"/>
    <s v="mobile games"/>
    <x v="1876"/>
    <x v="1875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x v="18"/>
    <x v="50"/>
    <e v="#DIV/0!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x v="18"/>
    <x v="50"/>
    <e v="#DIV/0!"/>
    <x v="6"/>
    <s v="mobile games"/>
    <x v="1878"/>
    <x v="1877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x v="18"/>
    <x v="50"/>
    <n v="3"/>
    <x v="6"/>
    <s v="mobile games"/>
    <x v="1879"/>
    <x v="1878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x v="1880"/>
    <b v="0"/>
    <n v="24"/>
    <b v="0"/>
    <x v="18"/>
    <x v="68"/>
    <n v="41.83"/>
    <x v="6"/>
    <s v="mobile games"/>
    <x v="1880"/>
    <x v="1879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x v="14"/>
    <x v="36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x v="14"/>
    <x v="7"/>
    <n v="41.73"/>
    <x v="4"/>
    <s v="indie rock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x v="14"/>
    <x v="2"/>
    <n v="32.72"/>
    <x v="4"/>
    <s v="indie rock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x v="14"/>
    <x v="165"/>
    <n v="51.96"/>
    <x v="4"/>
    <s v="indie rock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x v="14"/>
    <x v="31"/>
    <n v="50.69"/>
    <x v="4"/>
    <s v="indie rock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x v="14"/>
    <x v="21"/>
    <n v="42.24"/>
    <x v="4"/>
    <s v="indie rock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x v="14"/>
    <x v="38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x v="14"/>
    <x v="183"/>
    <n v="46.65"/>
    <x v="4"/>
    <s v="indie rock"/>
    <x v="1888"/>
    <x v="1887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x v="14"/>
    <x v="13"/>
    <n v="48.45"/>
    <x v="4"/>
    <s v="indie rock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x v="14"/>
    <x v="14"/>
    <n v="70.53"/>
    <x v="4"/>
    <s v="indie rock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x v="14"/>
    <x v="6"/>
    <n v="87.96"/>
    <x v="4"/>
    <s v="indie rock"/>
    <x v="1891"/>
    <x v="1890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x v="14"/>
    <x v="0"/>
    <n v="26.27"/>
    <x v="4"/>
    <s v="indie rock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x v="14"/>
    <x v="3"/>
    <n v="57.78"/>
    <x v="4"/>
    <s v="indie rock"/>
    <x v="1893"/>
    <x v="1892"/>
    <x v="6"/>
  </r>
  <r>
    <n v="1894"/>
    <s v="Help me release my first 3 song EP!!"/>
    <s v="Im trying to raise $1000 for a 3 song EP in a studio!"/>
    <x v="28"/>
    <n v="1145"/>
    <x v="0"/>
    <s v="US"/>
    <s v="USD"/>
    <n v="1329082983"/>
    <x v="1894"/>
    <b v="0"/>
    <n v="20"/>
    <b v="1"/>
    <x v="14"/>
    <x v="41"/>
    <n v="57.25"/>
    <x v="4"/>
    <s v="indie rock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x v="14"/>
    <x v="21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x v="14"/>
    <x v="39"/>
    <n v="43"/>
    <x v="4"/>
    <s v="indie rock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x v="14"/>
    <x v="21"/>
    <n v="35.549999999999997"/>
    <x v="4"/>
    <s v="indie rock"/>
    <x v="1897"/>
    <x v="1896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x v="14"/>
    <x v="14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x v="14"/>
    <x v="18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x v="14"/>
    <x v="15"/>
    <n v="50.63"/>
    <x v="4"/>
    <s v="indie rock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x v="29"/>
    <x v="56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x v="29"/>
    <x v="60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x v="29"/>
    <x v="153"/>
    <n v="34.1"/>
    <x v="2"/>
    <s v="gadgets"/>
    <x v="1903"/>
    <x v="1902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x v="29"/>
    <x v="5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x v="29"/>
    <x v="50"/>
    <n v="10.5"/>
    <x v="2"/>
    <s v="gadgets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x v="29"/>
    <x v="152"/>
    <n v="215.96"/>
    <x v="2"/>
    <s v="gadgets"/>
    <x v="1906"/>
    <x v="1905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x v="29"/>
    <x v="50"/>
    <n v="21.25"/>
    <x v="2"/>
    <s v="gadgets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x v="29"/>
    <x v="53"/>
    <n v="108.25"/>
    <x v="2"/>
    <s v="gadgets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x v="29"/>
    <x v="51"/>
    <n v="129.97"/>
    <x v="2"/>
    <s v="gadgets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x v="29"/>
    <x v="115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x v="29"/>
    <x v="50"/>
    <n v="10"/>
    <x v="2"/>
    <s v="gadgets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x v="29"/>
    <x v="155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x v="1913"/>
    <b v="0"/>
    <n v="26"/>
    <b v="0"/>
    <x v="29"/>
    <x v="60"/>
    <n v="24.5"/>
    <x v="2"/>
    <s v="gadgets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x v="29"/>
    <x v="114"/>
    <n v="30"/>
    <x v="2"/>
    <s v="gadgets"/>
    <x v="1914"/>
    <x v="1913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x v="29"/>
    <x v="53"/>
    <n v="2"/>
    <x v="2"/>
    <s v="gadgets"/>
    <x v="1915"/>
    <x v="1914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x v="1916"/>
    <b v="0"/>
    <n v="6"/>
    <b v="0"/>
    <x v="29"/>
    <x v="60"/>
    <n v="17"/>
    <x v="2"/>
    <s v="gadgets"/>
    <x v="1916"/>
    <x v="1915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x v="1917"/>
    <b v="0"/>
    <n v="70"/>
    <b v="0"/>
    <x v="29"/>
    <x v="226"/>
    <n v="2928.93"/>
    <x v="2"/>
    <s v="gadgets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x v="29"/>
    <x v="60"/>
    <n v="28.89"/>
    <x v="2"/>
    <s v="gadgets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x v="29"/>
    <x v="153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x v="29"/>
    <x v="152"/>
    <n v="40.98"/>
    <x v="2"/>
    <s v="gadgets"/>
    <x v="1920"/>
    <x v="1919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x v="1921"/>
    <b v="0"/>
    <n v="38"/>
    <b v="1"/>
    <x v="14"/>
    <x v="0"/>
    <n v="54"/>
    <x v="4"/>
    <s v="indie rock"/>
    <x v="1921"/>
    <x v="1920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x v="14"/>
    <x v="31"/>
    <n v="36.11"/>
    <x v="4"/>
    <s v="indie rock"/>
    <x v="1922"/>
    <x v="1921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x v="14"/>
    <x v="227"/>
    <n v="23.15"/>
    <x v="4"/>
    <s v="indie rock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x v="14"/>
    <x v="35"/>
    <n v="104"/>
    <x v="4"/>
    <s v="indie rock"/>
    <x v="1924"/>
    <x v="1923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x v="14"/>
    <x v="5"/>
    <n v="31.83"/>
    <x v="4"/>
    <s v="indie rock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x v="14"/>
    <x v="228"/>
    <n v="27.39"/>
    <x v="4"/>
    <s v="indie rock"/>
    <x v="1926"/>
    <x v="1925"/>
    <x v="7"/>
  </r>
  <r>
    <n v="1927"/>
    <s v="GBS Detroit Presents Hampshire"/>
    <s v="Hampshire is headed to GBS Detroit."/>
    <x v="20"/>
    <n v="620"/>
    <x v="0"/>
    <s v="US"/>
    <s v="USD"/>
    <n v="1331182740"/>
    <x v="1927"/>
    <b v="0"/>
    <n v="11"/>
    <b v="1"/>
    <x v="14"/>
    <x v="33"/>
    <n v="56.36"/>
    <x v="4"/>
    <s v="indie rock"/>
    <x v="1927"/>
    <x v="1926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x v="1928"/>
    <b v="0"/>
    <n v="34"/>
    <b v="1"/>
    <x v="14"/>
    <x v="33"/>
    <n v="77.349999999999994"/>
    <x v="4"/>
    <s v="indie rock"/>
    <x v="1928"/>
    <x v="1927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x v="14"/>
    <x v="8"/>
    <n v="42.8"/>
    <x v="4"/>
    <s v="indie rock"/>
    <x v="1929"/>
    <x v="1928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x v="1930"/>
    <b v="0"/>
    <n v="26"/>
    <b v="1"/>
    <x v="14"/>
    <x v="37"/>
    <n v="48.85"/>
    <x v="4"/>
    <s v="indie rock"/>
    <x v="1930"/>
    <x v="1929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x v="14"/>
    <x v="10"/>
    <n v="48.24"/>
    <x v="4"/>
    <s v="indie rock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x v="14"/>
    <x v="13"/>
    <n v="70.209999999999994"/>
    <x v="4"/>
    <s v="indie rock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x v="14"/>
    <x v="174"/>
    <n v="94.05"/>
    <x v="4"/>
    <s v="indie rock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x v="14"/>
    <x v="39"/>
    <n v="80.27"/>
    <x v="4"/>
    <s v="indie rock"/>
    <x v="1934"/>
    <x v="1933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x v="14"/>
    <x v="29"/>
    <n v="54.2"/>
    <x v="4"/>
    <s v="indie rock"/>
    <x v="1935"/>
    <x v="1934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x v="14"/>
    <x v="16"/>
    <n v="60.27"/>
    <x v="4"/>
    <s v="indie rock"/>
    <x v="1936"/>
    <x v="1935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x v="14"/>
    <x v="229"/>
    <n v="38.74"/>
    <x v="4"/>
    <s v="indie rock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x v="14"/>
    <x v="31"/>
    <n v="152.54"/>
    <x v="4"/>
    <s v="indie rock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x v="14"/>
    <x v="38"/>
    <n v="115.31"/>
    <x v="4"/>
    <s v="indie rock"/>
    <x v="1939"/>
    <x v="1938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x v="14"/>
    <x v="193"/>
    <n v="35.840000000000003"/>
    <x v="4"/>
    <s v="indie rock"/>
    <x v="1940"/>
    <x v="1939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x v="30"/>
    <x v="9"/>
    <n v="64.569999999999993"/>
    <x v="2"/>
    <s v="hardware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x v="30"/>
    <x v="178"/>
    <n v="87.44"/>
    <x v="2"/>
    <s v="hardware"/>
    <x v="1942"/>
    <x v="1941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x v="30"/>
    <x v="230"/>
    <n v="68.819999999999993"/>
    <x v="2"/>
    <s v="hardware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x v="30"/>
    <x v="231"/>
    <n v="176.2"/>
    <x v="2"/>
    <s v="hardware"/>
    <x v="1944"/>
    <x v="1943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x v="30"/>
    <x v="232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x v="30"/>
    <x v="95"/>
    <n v="160.44"/>
    <x v="2"/>
    <s v="hardware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x v="30"/>
    <x v="7"/>
    <n v="35"/>
    <x v="2"/>
    <s v="hardware"/>
    <x v="1947"/>
    <x v="1946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x v="1948"/>
    <b v="1"/>
    <n v="4245"/>
    <b v="1"/>
    <x v="30"/>
    <x v="233"/>
    <n v="188.51"/>
    <x v="2"/>
    <s v="hardware"/>
    <x v="1948"/>
    <x v="1947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x v="30"/>
    <x v="6"/>
    <n v="56.2"/>
    <x v="2"/>
    <s v="hardware"/>
    <x v="1949"/>
    <x v="1948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x v="30"/>
    <x v="234"/>
    <n v="51.31"/>
    <x v="2"/>
    <s v="hardware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x v="30"/>
    <x v="197"/>
    <n v="127.36"/>
    <x v="2"/>
    <s v="hardware"/>
    <x v="1951"/>
    <x v="1950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x v="30"/>
    <x v="45"/>
    <n v="101.86"/>
    <x v="2"/>
    <s v="hardware"/>
    <x v="1952"/>
    <x v="1951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x v="30"/>
    <x v="235"/>
    <n v="230.56"/>
    <x v="2"/>
    <s v="hardware"/>
    <x v="1953"/>
    <x v="1952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x v="1954"/>
    <b v="1"/>
    <n v="415"/>
    <b v="1"/>
    <x v="30"/>
    <x v="236"/>
    <n v="842.11"/>
    <x v="2"/>
    <s v="hardware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x v="30"/>
    <x v="237"/>
    <n v="577.28"/>
    <x v="2"/>
    <s v="hardware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x v="30"/>
    <x v="238"/>
    <n v="483.34"/>
    <x v="2"/>
    <s v="hardware"/>
    <x v="1956"/>
    <x v="1955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x v="1957"/>
    <b v="1"/>
    <n v="660"/>
    <b v="1"/>
    <x v="30"/>
    <x v="239"/>
    <n v="76.14"/>
    <x v="2"/>
    <s v="hardware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x v="30"/>
    <x v="240"/>
    <n v="74.11"/>
    <x v="2"/>
    <s v="hardware"/>
    <x v="1958"/>
    <x v="1957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x v="30"/>
    <x v="96"/>
    <n v="36.97"/>
    <x v="2"/>
    <s v="hardware"/>
    <x v="1959"/>
    <x v="1958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x v="30"/>
    <x v="90"/>
    <n v="2500.9699999999998"/>
    <x v="2"/>
    <s v="hardware"/>
    <x v="1960"/>
    <x v="1959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x v="30"/>
    <x v="241"/>
    <n v="67.69"/>
    <x v="2"/>
    <s v="hardware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x v="30"/>
    <x v="242"/>
    <n v="63.05"/>
    <x v="2"/>
    <s v="hardware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x v="30"/>
    <x v="37"/>
    <n v="117.6"/>
    <x v="2"/>
    <s v="hardware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x v="30"/>
    <x v="217"/>
    <n v="180.75"/>
    <x v="2"/>
    <s v="hardware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x v="30"/>
    <x v="243"/>
    <n v="127.32"/>
    <x v="2"/>
    <s v="hardware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x v="30"/>
    <x v="110"/>
    <n v="136.63999999999999"/>
    <x v="2"/>
    <s v="hardware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x v="30"/>
    <x v="244"/>
    <n v="182.78"/>
    <x v="2"/>
    <s v="hardware"/>
    <x v="1967"/>
    <x v="1966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x v="1968"/>
    <b v="1"/>
    <n v="510"/>
    <b v="1"/>
    <x v="30"/>
    <x v="245"/>
    <n v="279.38"/>
    <x v="2"/>
    <s v="hardware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x v="30"/>
    <x v="246"/>
    <n v="61.38"/>
    <x v="2"/>
    <s v="hardware"/>
    <x v="1969"/>
    <x v="1968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x v="30"/>
    <x v="247"/>
    <n v="80.73"/>
    <x v="2"/>
    <s v="hardware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x v="30"/>
    <x v="222"/>
    <n v="272.36"/>
    <x v="2"/>
    <s v="hardware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x v="30"/>
    <x v="248"/>
    <n v="70.849999999999994"/>
    <x v="2"/>
    <s v="hardware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x v="30"/>
    <x v="249"/>
    <n v="247.94"/>
    <x v="2"/>
    <s v="hardware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x v="30"/>
    <x v="250"/>
    <n v="186.81"/>
    <x v="2"/>
    <s v="hardware"/>
    <x v="1974"/>
    <x v="1973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x v="30"/>
    <x v="251"/>
    <n v="131.99"/>
    <x v="2"/>
    <s v="hardware"/>
    <x v="1975"/>
    <x v="1974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x v="1976"/>
    <b v="1"/>
    <n v="473"/>
    <b v="1"/>
    <x v="30"/>
    <x v="252"/>
    <n v="29.31"/>
    <x v="2"/>
    <s v="hardware"/>
    <x v="1976"/>
    <x v="1975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x v="30"/>
    <x v="253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x v="30"/>
    <x v="254"/>
    <n v="1323.25"/>
    <x v="2"/>
    <s v="hardware"/>
    <x v="1978"/>
    <x v="1977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x v="30"/>
    <x v="41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x v="1980"/>
    <b v="1"/>
    <n v="1945"/>
    <b v="1"/>
    <x v="30"/>
    <x v="255"/>
    <n v="91.21"/>
    <x v="2"/>
    <s v="hardware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x v="31"/>
    <x v="62"/>
    <n v="31.75"/>
    <x v="8"/>
    <s v="people"/>
    <x v="1981"/>
    <x v="1980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x v="31"/>
    <x v="50"/>
    <e v="#DIV/0!"/>
    <x v="8"/>
    <s v="people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x v="31"/>
    <x v="65"/>
    <n v="88.69"/>
    <x v="8"/>
    <s v="people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x v="31"/>
    <x v="70"/>
    <n v="453.14"/>
    <x v="8"/>
    <s v="people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x v="31"/>
    <x v="56"/>
    <n v="12.75"/>
    <x v="8"/>
    <s v="people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x v="31"/>
    <x v="50"/>
    <n v="1"/>
    <x v="8"/>
    <s v="people"/>
    <x v="1986"/>
    <x v="1985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x v="1987"/>
    <b v="0"/>
    <n v="28"/>
    <b v="0"/>
    <x v="31"/>
    <x v="72"/>
    <n v="83.43"/>
    <x v="8"/>
    <s v="people"/>
    <x v="1987"/>
    <x v="1986"/>
    <x v="0"/>
  </r>
  <r>
    <n v="1988"/>
    <s v="Phillip Michael Photography"/>
    <s v="Expressing art in an image!"/>
    <x v="12"/>
    <n v="25"/>
    <x v="2"/>
    <s v="US"/>
    <s v="USD"/>
    <n v="1440094742"/>
    <x v="1988"/>
    <b v="0"/>
    <n v="1"/>
    <b v="0"/>
    <x v="31"/>
    <x v="5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x v="31"/>
    <x v="60"/>
    <n v="50"/>
    <x v="8"/>
    <s v="people"/>
    <x v="1989"/>
    <x v="1988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x v="31"/>
    <x v="123"/>
    <n v="101.8"/>
    <x v="8"/>
    <s v="people"/>
    <x v="1990"/>
    <x v="1989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x v="1991"/>
    <b v="0"/>
    <n v="3"/>
    <b v="0"/>
    <x v="31"/>
    <x v="113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x v="1992"/>
    <b v="0"/>
    <n v="2"/>
    <b v="0"/>
    <x v="31"/>
    <x v="5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x v="31"/>
    <x v="50"/>
    <e v="#DIV/0!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x v="31"/>
    <x v="50"/>
    <e v="#DIV/0!"/>
    <x v="8"/>
    <s v="people"/>
    <x v="1994"/>
    <x v="1993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x v="31"/>
    <x v="59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x v="31"/>
    <x v="50"/>
    <e v="#DIV/0!"/>
    <x v="8"/>
    <s v="people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x v="31"/>
    <x v="50"/>
    <e v="#DIV/0!"/>
    <x v="8"/>
    <s v="people"/>
    <x v="1997"/>
    <x v="1996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x v="31"/>
    <x v="73"/>
    <n v="218.33"/>
    <x v="8"/>
    <s v="people"/>
    <x v="1998"/>
    <x v="1997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x v="31"/>
    <x v="60"/>
    <n v="33.71"/>
    <x v="8"/>
    <s v="people"/>
    <x v="1999"/>
    <x v="1998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x v="31"/>
    <x v="55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x v="30"/>
    <x v="256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x v="30"/>
    <x v="257"/>
    <n v="78.83"/>
    <x v="2"/>
    <s v="hardware"/>
    <x v="2002"/>
    <x v="2001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x v="30"/>
    <x v="258"/>
    <n v="91.76"/>
    <x v="2"/>
    <s v="hardware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x v="30"/>
    <x v="259"/>
    <n v="331.1"/>
    <x v="2"/>
    <s v="hardware"/>
    <x v="2004"/>
    <x v="2003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x v="30"/>
    <x v="39"/>
    <n v="194.26"/>
    <x v="2"/>
    <s v="hardware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x v="30"/>
    <x v="260"/>
    <n v="408.98"/>
    <x v="2"/>
    <s v="hardware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x v="30"/>
    <x v="31"/>
    <n v="84.46"/>
    <x v="2"/>
    <s v="hardware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x v="30"/>
    <x v="16"/>
    <n v="44.85"/>
    <x v="2"/>
    <s v="hardware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x v="30"/>
    <x v="83"/>
    <n v="383.36"/>
    <x v="2"/>
    <s v="hardware"/>
    <x v="2009"/>
    <x v="2008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x v="2010"/>
    <b v="1"/>
    <n v="1737"/>
    <b v="1"/>
    <x v="30"/>
    <x v="261"/>
    <n v="55.28"/>
    <x v="2"/>
    <s v="hardware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x v="30"/>
    <x v="262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x v="30"/>
    <x v="263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x v="30"/>
    <x v="264"/>
    <n v="173.58"/>
    <x v="2"/>
    <s v="hardware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x v="30"/>
    <x v="265"/>
    <n v="88.6"/>
    <x v="2"/>
    <s v="hardware"/>
    <x v="2014"/>
    <x v="2013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x v="30"/>
    <x v="40"/>
    <n v="50.22"/>
    <x v="2"/>
    <s v="hardware"/>
    <x v="2015"/>
    <x v="2014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x v="2016"/>
    <b v="1"/>
    <n v="479"/>
    <b v="1"/>
    <x v="30"/>
    <x v="266"/>
    <n v="192.39"/>
    <x v="2"/>
    <s v="hardware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x v="30"/>
    <x v="105"/>
    <n v="73.42"/>
    <x v="2"/>
    <s v="hardware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x v="30"/>
    <x v="21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x v="30"/>
    <x v="267"/>
    <n v="108.97"/>
    <x v="2"/>
    <s v="hardware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x v="30"/>
    <x v="268"/>
    <n v="23.65"/>
    <x v="2"/>
    <s v="hardware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x v="30"/>
    <x v="269"/>
    <n v="147.94999999999999"/>
    <x v="2"/>
    <s v="hardware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x v="30"/>
    <x v="105"/>
    <n v="385.04"/>
    <x v="2"/>
    <s v="hardware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x v="30"/>
    <x v="164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x v="30"/>
    <x v="270"/>
    <n v="222.99"/>
    <x v="2"/>
    <s v="hardware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x v="30"/>
    <x v="234"/>
    <n v="220.74"/>
    <x v="2"/>
    <s v="hardware"/>
    <x v="2025"/>
    <x v="2024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x v="2026"/>
    <b v="1"/>
    <n v="454"/>
    <b v="1"/>
    <x v="30"/>
    <x v="18"/>
    <n v="73.5"/>
    <x v="2"/>
    <s v="hardware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x v="30"/>
    <x v="28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x v="2028"/>
    <b v="1"/>
    <n v="79"/>
    <b v="1"/>
    <x v="30"/>
    <x v="9"/>
    <n v="47.91"/>
    <x v="2"/>
    <s v="hardware"/>
    <x v="2028"/>
    <x v="2027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x v="30"/>
    <x v="271"/>
    <n v="96.06"/>
    <x v="2"/>
    <s v="hardware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x v="30"/>
    <x v="235"/>
    <n v="118.61"/>
    <x v="2"/>
    <s v="hardware"/>
    <x v="2030"/>
    <x v="2029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x v="30"/>
    <x v="28"/>
    <n v="118.45"/>
    <x v="2"/>
    <s v="hardware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x v="30"/>
    <x v="272"/>
    <n v="143.21"/>
    <x v="2"/>
    <s v="hardware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x v="30"/>
    <x v="99"/>
    <n v="282.72000000000003"/>
    <x v="2"/>
    <s v="hardware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x v="30"/>
    <x v="273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x v="30"/>
    <x v="185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x v="30"/>
    <x v="88"/>
    <n v="46.58"/>
    <x v="2"/>
    <s v="hardware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x v="30"/>
    <x v="126"/>
    <n v="70.040000000000006"/>
    <x v="2"/>
    <s v="hardware"/>
    <x v="2037"/>
    <x v="2036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x v="30"/>
    <x v="274"/>
    <n v="164.91"/>
    <x v="2"/>
    <s v="hardware"/>
    <x v="2038"/>
    <x v="2037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x v="30"/>
    <x v="104"/>
    <n v="449.26"/>
    <x v="2"/>
    <s v="hardware"/>
    <x v="2039"/>
    <x v="2038"/>
    <x v="2"/>
  </r>
  <r>
    <n v="2040"/>
    <s v="Programmable Capacitor"/>
    <s v="4.29 Billion+ Capacitor Combinations._x000a_No Coding Required."/>
    <x v="9"/>
    <n v="7445.14"/>
    <x v="0"/>
    <s v="US"/>
    <s v="USD"/>
    <n v="1384557303"/>
    <x v="2040"/>
    <b v="1"/>
    <n v="271"/>
    <b v="1"/>
    <x v="30"/>
    <x v="260"/>
    <n v="27.47"/>
    <x v="2"/>
    <s v="hardware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x v="30"/>
    <x v="112"/>
    <n v="143.97999999999999"/>
    <x v="2"/>
    <s v="hardware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x v="30"/>
    <x v="39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x v="30"/>
    <x v="275"/>
    <n v="36.33"/>
    <x v="2"/>
    <s v="hardware"/>
    <x v="2043"/>
    <x v="2042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x v="30"/>
    <x v="29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x v="30"/>
    <x v="276"/>
    <n v="152.62"/>
    <x v="2"/>
    <s v="hardware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x v="30"/>
    <x v="10"/>
    <n v="55.81"/>
    <x v="2"/>
    <s v="hardware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x v="30"/>
    <x v="3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x v="30"/>
    <x v="34"/>
    <n v="91.83"/>
    <x v="2"/>
    <s v="hardware"/>
    <x v="2048"/>
    <x v="2047"/>
    <x v="4"/>
  </r>
  <r>
    <n v="2049"/>
    <s v="LOCK8 - the World's First Smart Bike Lock"/>
    <s v="Keyless. Alarm secured. GPS tracking."/>
    <x v="63"/>
    <n v="60095.35"/>
    <x v="0"/>
    <s v="GB"/>
    <s v="GBP"/>
    <n v="1386025140"/>
    <x v="2049"/>
    <b v="0"/>
    <n v="742"/>
    <b v="1"/>
    <x v="30"/>
    <x v="28"/>
    <n v="80.989999999999995"/>
    <x v="2"/>
    <s v="hardware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x v="30"/>
    <x v="277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x v="30"/>
    <x v="22"/>
    <n v="43.1"/>
    <x v="2"/>
    <s v="hardware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x v="30"/>
    <x v="278"/>
    <n v="326.29000000000002"/>
    <x v="2"/>
    <s v="hardware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x v="30"/>
    <x v="7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x v="30"/>
    <x v="35"/>
    <n v="64.02"/>
    <x v="2"/>
    <s v="hardware"/>
    <x v="2054"/>
    <x v="2053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x v="30"/>
    <x v="23"/>
    <n v="99.46"/>
    <x v="2"/>
    <s v="hardware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x v="30"/>
    <x v="42"/>
    <n v="138.49"/>
    <x v="2"/>
    <s v="hardware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x v="30"/>
    <x v="180"/>
    <n v="45.55"/>
    <x v="2"/>
    <s v="hardware"/>
    <x v="2057"/>
    <x v="2056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x v="2058"/>
    <b v="0"/>
    <n v="410"/>
    <b v="1"/>
    <x v="30"/>
    <x v="239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x v="30"/>
    <x v="1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x v="30"/>
    <x v="279"/>
    <n v="36"/>
    <x v="2"/>
    <s v="hardware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x v="30"/>
    <x v="29"/>
    <n v="154.16999999999999"/>
    <x v="2"/>
    <s v="hardware"/>
    <x v="2061"/>
    <x v="2060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x v="30"/>
    <x v="41"/>
    <n v="566.39"/>
    <x v="2"/>
    <s v="hardware"/>
    <x v="2062"/>
    <x v="2061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x v="2063"/>
    <b v="0"/>
    <n v="49"/>
    <b v="1"/>
    <x v="30"/>
    <x v="34"/>
    <n v="120.86"/>
    <x v="2"/>
    <s v="hardware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x v="30"/>
    <x v="87"/>
    <n v="86.16"/>
    <x v="2"/>
    <s v="hardware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x v="30"/>
    <x v="171"/>
    <n v="51.21"/>
    <x v="2"/>
    <s v="hardware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x v="30"/>
    <x v="198"/>
    <n v="67.260000000000005"/>
    <x v="2"/>
    <s v="hardware"/>
    <x v="2066"/>
    <x v="2065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x v="30"/>
    <x v="3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x v="30"/>
    <x v="2"/>
    <n v="346.13"/>
    <x v="2"/>
    <s v="hardware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x v="30"/>
    <x v="30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x v="30"/>
    <x v="280"/>
    <n v="259.25"/>
    <x v="2"/>
    <s v="hardware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x v="30"/>
    <x v="269"/>
    <n v="201.96"/>
    <x v="2"/>
    <s v="hardware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x v="30"/>
    <x v="38"/>
    <n v="226.21"/>
    <x v="2"/>
    <s v="hardware"/>
    <x v="2072"/>
    <x v="2071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x v="30"/>
    <x v="42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x v="2074"/>
    <b v="0"/>
    <n v="3"/>
    <b v="1"/>
    <x v="30"/>
    <x v="33"/>
    <n v="205"/>
    <x v="2"/>
    <s v="hardware"/>
    <x v="2074"/>
    <x v="2073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x v="30"/>
    <x v="281"/>
    <n v="20.47"/>
    <x v="2"/>
    <s v="hardware"/>
    <x v="2075"/>
    <x v="2074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x v="2076"/>
    <b v="0"/>
    <n v="8359"/>
    <b v="1"/>
    <x v="30"/>
    <x v="282"/>
    <n v="116.35"/>
    <x v="2"/>
    <s v="hardware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x v="30"/>
    <x v="31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x v="30"/>
    <x v="26"/>
    <n v="546.69000000000005"/>
    <x v="2"/>
    <s v="hardware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x v="30"/>
    <x v="283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x v="30"/>
    <x v="284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x v="14"/>
    <x v="41"/>
    <n v="72.91"/>
    <x v="4"/>
    <s v="indie rock"/>
    <x v="2081"/>
    <x v="2080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x v="14"/>
    <x v="38"/>
    <n v="43.71"/>
    <x v="4"/>
    <s v="indie rock"/>
    <x v="2082"/>
    <x v="2081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x v="14"/>
    <x v="40"/>
    <n v="34"/>
    <x v="4"/>
    <s v="indie rock"/>
    <x v="2083"/>
    <x v="2082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x v="14"/>
    <x v="29"/>
    <n v="70.650000000000006"/>
    <x v="4"/>
    <s v="indie rock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x v="14"/>
    <x v="39"/>
    <n v="89.3"/>
    <x v="4"/>
    <s v="indie rock"/>
    <x v="2085"/>
    <x v="2084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x v="14"/>
    <x v="7"/>
    <n v="115.09"/>
    <x v="4"/>
    <s v="indie rock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x v="14"/>
    <x v="3"/>
    <n v="62.12"/>
    <x v="4"/>
    <s v="indie rock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x v="14"/>
    <x v="31"/>
    <n v="46.2"/>
    <x v="4"/>
    <s v="indie rock"/>
    <x v="2088"/>
    <x v="2087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x v="14"/>
    <x v="28"/>
    <n v="48.55"/>
    <x v="4"/>
    <s v="indie rock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x v="14"/>
    <x v="41"/>
    <n v="57.52"/>
    <x v="4"/>
    <s v="indie rock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x v="14"/>
    <x v="28"/>
    <n v="88.15"/>
    <x v="4"/>
    <s v="indie rock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x v="14"/>
    <x v="7"/>
    <n v="110.49"/>
    <x v="4"/>
    <s v="indie rock"/>
    <x v="2092"/>
    <x v="2091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x v="14"/>
    <x v="21"/>
    <n v="66.83"/>
    <x v="4"/>
    <s v="indie rock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x v="14"/>
    <x v="10"/>
    <n v="58.6"/>
    <x v="4"/>
    <s v="indie rock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x v="14"/>
    <x v="8"/>
    <n v="113.64"/>
    <x v="4"/>
    <s v="indie rock"/>
    <x v="2095"/>
    <x v="2094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x v="14"/>
    <x v="21"/>
    <n v="43.57"/>
    <x v="4"/>
    <s v="indie rock"/>
    <x v="2096"/>
    <x v="2095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x v="14"/>
    <x v="8"/>
    <n v="78.95"/>
    <x v="4"/>
    <s v="indie rock"/>
    <x v="2097"/>
    <x v="2096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x v="14"/>
    <x v="8"/>
    <n v="188.13"/>
    <x v="4"/>
    <s v="indie rock"/>
    <x v="2098"/>
    <x v="2097"/>
    <x v="5"/>
  </r>
  <r>
    <n v="2099"/>
    <s v="Roosevelt Died."/>
    <s v="Our tour van died, we need help!"/>
    <x v="9"/>
    <n v="3971"/>
    <x v="0"/>
    <s v="US"/>
    <s v="USD"/>
    <n v="1435808400"/>
    <x v="2099"/>
    <b v="0"/>
    <n v="63"/>
    <b v="1"/>
    <x v="14"/>
    <x v="88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x v="14"/>
    <x v="0"/>
    <n v="30.37"/>
    <x v="4"/>
    <s v="indie rock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x v="14"/>
    <x v="40"/>
    <n v="51.48"/>
    <x v="4"/>
    <s v="indie rock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x v="14"/>
    <x v="104"/>
    <n v="35.79"/>
    <x v="4"/>
    <s v="indie rock"/>
    <x v="2102"/>
    <x v="2101"/>
    <x v="6"/>
  </r>
  <r>
    <n v="2103"/>
    <s v="Matthew Moon's New Album"/>
    <s v="Indie rocker, Matthew Moon, has something to share with you..."/>
    <x v="198"/>
    <n v="11364"/>
    <x v="0"/>
    <s v="US"/>
    <s v="USD"/>
    <n v="1352488027"/>
    <x v="2103"/>
    <b v="0"/>
    <n v="115"/>
    <b v="1"/>
    <x v="14"/>
    <x v="91"/>
    <n v="98.82"/>
    <x v="4"/>
    <s v="indie rock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x v="14"/>
    <x v="22"/>
    <n v="28"/>
    <x v="4"/>
    <s v="indie rock"/>
    <x v="2104"/>
    <x v="2103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x v="14"/>
    <x v="172"/>
    <n v="51.31"/>
    <x v="4"/>
    <s v="indie rock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x v="14"/>
    <x v="13"/>
    <n v="53.52"/>
    <x v="4"/>
    <s v="indie rock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x v="14"/>
    <x v="29"/>
    <n v="37.15"/>
    <x v="4"/>
    <s v="indie rock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x v="14"/>
    <x v="13"/>
    <n v="89.9"/>
    <x v="4"/>
    <s v="indie rock"/>
    <x v="2108"/>
    <x v="2107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x v="14"/>
    <x v="13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x v="2110"/>
    <b v="0"/>
    <n v="38"/>
    <b v="1"/>
    <x v="14"/>
    <x v="8"/>
    <n v="52.82"/>
    <x v="4"/>
    <s v="indie rock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x v="14"/>
    <x v="13"/>
    <n v="54.62"/>
    <x v="4"/>
    <s v="indie rock"/>
    <x v="2111"/>
    <x v="2110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x v="14"/>
    <x v="8"/>
    <n v="27.27"/>
    <x v="4"/>
    <s v="indie rock"/>
    <x v="2112"/>
    <x v="2111"/>
    <x v="4"/>
  </r>
  <r>
    <n v="2113"/>
    <s v="Summer Underground // Honeycomb LP"/>
    <s v="Help us fund our second full-length album Honeycomb!"/>
    <x v="39"/>
    <n v="7340"/>
    <x v="0"/>
    <s v="US"/>
    <s v="USD"/>
    <n v="1411505176"/>
    <x v="2113"/>
    <b v="0"/>
    <n v="107"/>
    <b v="1"/>
    <x v="14"/>
    <x v="2"/>
    <n v="68.599999999999994"/>
    <x v="4"/>
    <s v="indie rock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x v="14"/>
    <x v="2"/>
    <n v="35.61"/>
    <x v="4"/>
    <s v="indie rock"/>
    <x v="2114"/>
    <x v="2113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x v="14"/>
    <x v="235"/>
    <n v="94.03"/>
    <x v="4"/>
    <s v="indie rock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x v="14"/>
    <x v="7"/>
    <n v="526.46"/>
    <x v="4"/>
    <s v="indie rock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x v="14"/>
    <x v="34"/>
    <n v="50.66"/>
    <x v="4"/>
    <s v="indie rock"/>
    <x v="2117"/>
    <x v="2116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x v="2118"/>
    <b v="0"/>
    <n v="17"/>
    <b v="1"/>
    <x v="14"/>
    <x v="165"/>
    <n v="79.180000000000007"/>
    <x v="4"/>
    <s v="indie rock"/>
    <x v="2118"/>
    <x v="2117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x v="14"/>
    <x v="7"/>
    <n v="91.59"/>
    <x v="4"/>
    <s v="indie rock"/>
    <x v="2119"/>
    <x v="2118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x v="2120"/>
    <b v="0"/>
    <n v="69"/>
    <b v="1"/>
    <x v="14"/>
    <x v="7"/>
    <n v="116.96"/>
    <x v="4"/>
    <s v="indie rock"/>
    <x v="2120"/>
    <x v="2119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x v="17"/>
    <x v="60"/>
    <n v="28.4"/>
    <x v="6"/>
    <s v="video games"/>
    <x v="2121"/>
    <x v="2120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x v="17"/>
    <x v="50"/>
    <n v="103.33"/>
    <x v="6"/>
    <s v="video games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x v="17"/>
    <x v="54"/>
    <n v="10"/>
    <x v="6"/>
    <s v="video games"/>
    <x v="2123"/>
    <x v="2122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x v="17"/>
    <x v="54"/>
    <n v="23"/>
    <x v="6"/>
    <s v="video games"/>
    <x v="2124"/>
    <x v="2123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x v="17"/>
    <x v="60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x v="17"/>
    <x v="50"/>
    <n v="5"/>
    <x v="6"/>
    <s v="video games"/>
    <x v="2126"/>
    <x v="2125"/>
    <x v="3"/>
  </r>
  <r>
    <n v="2127"/>
    <s v="Three Monkeys - Part 1: Into the Abyss"/>
    <s v="Three Monkeys is an audio adventure game for PC."/>
    <x v="89"/>
    <n v="8076"/>
    <x v="2"/>
    <s v="GB"/>
    <s v="GBP"/>
    <n v="1426158463"/>
    <x v="2127"/>
    <b v="0"/>
    <n v="236"/>
    <b v="0"/>
    <x v="17"/>
    <x v="1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x v="17"/>
    <x v="50"/>
    <n v="25"/>
    <x v="6"/>
    <s v="video games"/>
    <x v="2128"/>
    <x v="2127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x v="17"/>
    <x v="81"/>
    <n v="19.670000000000002"/>
    <x v="6"/>
    <s v="video games"/>
    <x v="2129"/>
    <x v="2128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x v="2130"/>
    <b v="0"/>
    <n v="4"/>
    <b v="0"/>
    <x v="17"/>
    <x v="50"/>
    <n v="21.25"/>
    <x v="6"/>
    <s v="video games"/>
    <x v="2130"/>
    <x v="2129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x v="17"/>
    <x v="62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x v="17"/>
    <x v="53"/>
    <n v="21.34"/>
    <x v="6"/>
    <s v="video games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x v="17"/>
    <x v="53"/>
    <n v="5.33"/>
    <x v="6"/>
    <s v="video games"/>
    <x v="2133"/>
    <x v="2132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x v="17"/>
    <x v="53"/>
    <n v="34.67"/>
    <x v="6"/>
    <s v="video games"/>
    <x v="2134"/>
    <x v="2133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x v="17"/>
    <x v="54"/>
    <n v="21.73"/>
    <x v="6"/>
    <s v="video games"/>
    <x v="2135"/>
    <x v="2134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x v="17"/>
    <x v="50"/>
    <n v="11.92"/>
    <x v="6"/>
    <s v="video games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x v="17"/>
    <x v="58"/>
    <n v="26.6"/>
    <x v="6"/>
    <s v="video games"/>
    <x v="2137"/>
    <x v="2136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x v="2138"/>
    <b v="0"/>
    <n v="12"/>
    <b v="0"/>
    <x v="17"/>
    <x v="55"/>
    <n v="10.67"/>
    <x v="6"/>
    <s v="video games"/>
    <x v="2138"/>
    <x v="2137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x v="17"/>
    <x v="62"/>
    <n v="29.04"/>
    <x v="6"/>
    <s v="video games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x v="17"/>
    <x v="50"/>
    <n v="50.91"/>
    <x v="6"/>
    <s v="video games"/>
    <x v="2140"/>
    <x v="2139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x v="17"/>
    <x v="50"/>
    <e v="#DIV/0!"/>
    <x v="6"/>
    <s v="video games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x v="17"/>
    <x v="52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x v="17"/>
    <x v="57"/>
    <n v="45"/>
    <x v="6"/>
    <s v="video games"/>
    <x v="2143"/>
    <x v="2142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x v="17"/>
    <x v="53"/>
    <n v="25.29"/>
    <x v="6"/>
    <s v="video games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x v="17"/>
    <x v="75"/>
    <n v="51.29"/>
    <x v="6"/>
    <s v="video games"/>
    <x v="2145"/>
    <x v="2144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x v="17"/>
    <x v="50"/>
    <n v="1"/>
    <x v="6"/>
    <s v="video games"/>
    <x v="2146"/>
    <x v="2145"/>
    <x v="2"/>
  </r>
  <r>
    <n v="2147"/>
    <s v="Johnny Rocketfingers 3"/>
    <s v="A Point and Click Adventure on Steroids."/>
    <x v="303"/>
    <n v="2716"/>
    <x v="2"/>
    <s v="US"/>
    <s v="USD"/>
    <n v="1416125148"/>
    <x v="2147"/>
    <b v="0"/>
    <n v="55"/>
    <b v="0"/>
    <x v="17"/>
    <x v="60"/>
    <n v="49.38"/>
    <x v="6"/>
    <s v="video games"/>
    <x v="2147"/>
    <x v="2146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x v="17"/>
    <x v="53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x v="17"/>
    <x v="50"/>
    <e v="#DIV/0!"/>
    <x v="6"/>
    <s v="video games"/>
    <x v="2149"/>
    <x v="2148"/>
    <x v="7"/>
  </r>
  <r>
    <n v="2150"/>
    <s v="The Unknown Door"/>
    <s v="A pixel styled open world detective game."/>
    <x v="63"/>
    <n v="405"/>
    <x v="2"/>
    <s v="NO"/>
    <s v="NOK"/>
    <n v="1468392599"/>
    <x v="2150"/>
    <b v="0"/>
    <n v="4"/>
    <b v="0"/>
    <x v="17"/>
    <x v="60"/>
    <n v="101.25"/>
    <x v="6"/>
    <s v="video games"/>
    <x v="2150"/>
    <x v="2149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x v="17"/>
    <x v="50"/>
    <n v="19.670000000000002"/>
    <x v="6"/>
    <s v="video games"/>
    <x v="2151"/>
    <x v="2150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x v="17"/>
    <x v="50"/>
    <n v="12.5"/>
    <x v="6"/>
    <s v="video games"/>
    <x v="2152"/>
    <x v="2151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x v="17"/>
    <x v="50"/>
    <n v="8.5"/>
    <x v="6"/>
    <s v="video games"/>
    <x v="2153"/>
    <x v="2152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x v="2154"/>
    <b v="0"/>
    <n v="2"/>
    <b v="0"/>
    <x v="17"/>
    <x v="60"/>
    <n v="1"/>
    <x v="6"/>
    <s v="video games"/>
    <x v="2154"/>
    <x v="2153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x v="17"/>
    <x v="53"/>
    <n v="23"/>
    <x v="6"/>
    <s v="video games"/>
    <x v="2155"/>
    <x v="2154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x v="17"/>
    <x v="56"/>
    <n v="17.989999999999998"/>
    <x v="6"/>
    <s v="video games"/>
    <x v="2156"/>
    <x v="2155"/>
    <x v="4"/>
  </r>
  <r>
    <n v="2157"/>
    <s v="Nin"/>
    <s v="Gamers and 90's fans unite in this small tale of epic proportions!"/>
    <x v="96"/>
    <n v="21144"/>
    <x v="2"/>
    <s v="US"/>
    <s v="USD"/>
    <n v="1482479940"/>
    <x v="2157"/>
    <b v="0"/>
    <n v="57"/>
    <b v="0"/>
    <x v="17"/>
    <x v="58"/>
    <n v="370.95"/>
    <x v="6"/>
    <s v="video games"/>
    <x v="2157"/>
    <x v="2156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x v="17"/>
    <x v="113"/>
    <n v="63.57"/>
    <x v="6"/>
    <s v="video games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x v="17"/>
    <x v="60"/>
    <n v="13"/>
    <x v="6"/>
    <s v="video games"/>
    <x v="2159"/>
    <x v="2158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x v="17"/>
    <x v="60"/>
    <n v="5.31"/>
    <x v="6"/>
    <s v="video games"/>
    <x v="2160"/>
    <x v="2159"/>
    <x v="5"/>
  </r>
  <r>
    <n v="2161"/>
    <s v="CallMeGhost DEBUT ALBUM preorder!"/>
    <s v="We're trying to fund hard copies of our debut album!"/>
    <x v="44"/>
    <n v="463"/>
    <x v="0"/>
    <s v="US"/>
    <s v="USD"/>
    <n v="1443040059"/>
    <x v="2161"/>
    <b v="0"/>
    <n v="13"/>
    <b v="1"/>
    <x v="11"/>
    <x v="31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x v="11"/>
    <x v="20"/>
    <n v="87.1"/>
    <x v="4"/>
    <s v="rock"/>
    <x v="2162"/>
    <x v="2161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x v="11"/>
    <x v="88"/>
    <n v="75.11"/>
    <x v="4"/>
    <s v="rock"/>
    <x v="2163"/>
    <x v="2162"/>
    <x v="0"/>
  </r>
  <r>
    <n v="2164"/>
    <s v="Rosaline debut record"/>
    <s v="South Florida roots country/rock outfit's long awaited debut record"/>
    <x v="62"/>
    <n v="5645"/>
    <x v="0"/>
    <s v="US"/>
    <s v="USD"/>
    <n v="1466827140"/>
    <x v="2164"/>
    <b v="0"/>
    <n v="83"/>
    <b v="1"/>
    <x v="11"/>
    <x v="33"/>
    <n v="68.010000000000005"/>
    <x v="4"/>
    <s v="rock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x v="11"/>
    <x v="86"/>
    <n v="29.62"/>
    <x v="4"/>
    <s v="rock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x v="11"/>
    <x v="92"/>
    <n v="91.63"/>
    <x v="4"/>
    <s v="rock"/>
    <x v="2166"/>
    <x v="2165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x v="2167"/>
    <b v="0"/>
    <n v="8"/>
    <b v="1"/>
    <x v="11"/>
    <x v="28"/>
    <n v="22.5"/>
    <x v="4"/>
    <s v="rock"/>
    <x v="2167"/>
    <x v="2166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x v="11"/>
    <x v="108"/>
    <n v="64.37"/>
    <x v="4"/>
    <s v="rock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x v="11"/>
    <x v="8"/>
    <n v="21.86"/>
    <x v="4"/>
    <s v="rock"/>
    <x v="2169"/>
    <x v="2168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x v="11"/>
    <x v="14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x v="11"/>
    <x v="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x v="11"/>
    <x v="8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x v="11"/>
    <x v="37"/>
    <n v="59.23"/>
    <x v="4"/>
    <s v="rock"/>
    <x v="2173"/>
    <x v="2172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x v="11"/>
    <x v="33"/>
    <n v="65.38"/>
    <x v="4"/>
    <s v="rock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x v="11"/>
    <x v="211"/>
    <n v="67.31"/>
    <x v="4"/>
    <s v="rock"/>
    <x v="2175"/>
    <x v="2174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x v="11"/>
    <x v="9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x v="11"/>
    <x v="8"/>
    <n v="65.87"/>
    <x v="4"/>
    <s v="rock"/>
    <x v="2177"/>
    <x v="2176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x v="11"/>
    <x v="86"/>
    <n v="40.35"/>
    <x v="4"/>
    <s v="rock"/>
    <x v="2178"/>
    <x v="2177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x v="11"/>
    <x v="164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x v="11"/>
    <x v="13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x v="32"/>
    <x v="42"/>
    <n v="57.77"/>
    <x v="6"/>
    <s v="tabletop games"/>
    <x v="2181"/>
    <x v="2180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x v="32"/>
    <x v="285"/>
    <n v="44.17"/>
    <x v="6"/>
    <s v="tabletop games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x v="32"/>
    <x v="286"/>
    <n v="31.57"/>
    <x v="6"/>
    <s v="tabletop games"/>
    <x v="2183"/>
    <x v="2182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x v="32"/>
    <x v="245"/>
    <n v="107.05"/>
    <x v="6"/>
    <s v="tabletop games"/>
    <x v="2184"/>
    <x v="2183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x v="32"/>
    <x v="287"/>
    <n v="149.03"/>
    <x v="6"/>
    <s v="tabletop games"/>
    <x v="2185"/>
    <x v="2184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x v="32"/>
    <x v="5"/>
    <n v="55.96"/>
    <x v="6"/>
    <s v="tabletop games"/>
    <x v="2186"/>
    <x v="2185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x v="32"/>
    <x v="288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x v="32"/>
    <x v="289"/>
    <n v="44.06"/>
    <x v="6"/>
    <s v="tabletop games"/>
    <x v="2188"/>
    <x v="2187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x v="32"/>
    <x v="290"/>
    <n v="68.63"/>
    <x v="6"/>
    <s v="tabletop games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x v="32"/>
    <x v="85"/>
    <n v="65.319999999999993"/>
    <x v="6"/>
    <s v="tabletop games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x v="32"/>
    <x v="28"/>
    <n v="35.92"/>
    <x v="6"/>
    <s v="tabletop games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x v="32"/>
    <x v="291"/>
    <n v="40.07"/>
    <x v="6"/>
    <s v="tabletop games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x v="32"/>
    <x v="292"/>
    <n v="75.650000000000006"/>
    <x v="6"/>
    <s v="tabletop games"/>
    <x v="2193"/>
    <x v="2192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x v="32"/>
    <x v="293"/>
    <n v="61.2"/>
    <x v="6"/>
    <s v="tabletop games"/>
    <x v="2194"/>
    <x v="2193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x v="2195"/>
    <b v="0"/>
    <n v="115"/>
    <b v="1"/>
    <x v="32"/>
    <x v="28"/>
    <n v="48.13"/>
    <x v="6"/>
    <s v="tabletop games"/>
    <x v="2195"/>
    <x v="2194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x v="2196"/>
    <b v="0"/>
    <n v="234"/>
    <b v="1"/>
    <x v="32"/>
    <x v="35"/>
    <n v="68.11"/>
    <x v="6"/>
    <s v="tabletop games"/>
    <x v="2196"/>
    <x v="2195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x v="32"/>
    <x v="294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x v="32"/>
    <x v="18"/>
    <n v="81.650000000000006"/>
    <x v="6"/>
    <s v="tabletop games"/>
    <x v="2198"/>
    <x v="2197"/>
    <x v="0"/>
  </r>
  <r>
    <n v="2199"/>
    <s v="Decadolo. Flip it!"/>
    <s v="A new strategic board game designed to flip out your opponent."/>
    <x v="7"/>
    <n v="13228"/>
    <x v="0"/>
    <s v="IE"/>
    <s v="EUR"/>
    <n v="1444903198"/>
    <x v="2199"/>
    <b v="1"/>
    <n v="251"/>
    <b v="1"/>
    <x v="32"/>
    <x v="92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x v="32"/>
    <x v="295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x v="15"/>
    <x v="296"/>
    <n v="15.04"/>
    <x v="4"/>
    <s v="electronic music"/>
    <x v="2201"/>
    <x v="2200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x v="15"/>
    <x v="297"/>
    <n v="39.07"/>
    <x v="4"/>
    <s v="electronic music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x v="15"/>
    <x v="5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x v="15"/>
    <x v="18"/>
    <n v="27.3"/>
    <x v="4"/>
    <s v="electronic music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x v="15"/>
    <x v="143"/>
    <n v="42.22"/>
    <x v="4"/>
    <s v="electronic music"/>
    <x v="2205"/>
    <x v="2204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x v="15"/>
    <x v="33"/>
    <n v="33.24"/>
    <x v="4"/>
    <s v="electronic music"/>
    <x v="2206"/>
    <x v="2205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x v="15"/>
    <x v="8"/>
    <n v="285.70999999999998"/>
    <x v="4"/>
    <s v="electronic music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x v="15"/>
    <x v="21"/>
    <n v="42.33"/>
    <x v="4"/>
    <s v="electronic music"/>
    <x v="2208"/>
    <x v="2207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x v="2209"/>
    <b v="0"/>
    <n v="15"/>
    <b v="1"/>
    <x v="15"/>
    <x v="298"/>
    <n v="50.27"/>
    <x v="4"/>
    <s v="electronic music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x v="15"/>
    <x v="38"/>
    <n v="61.9"/>
    <x v="4"/>
    <s v="electronic music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x v="15"/>
    <x v="279"/>
    <n v="40.75"/>
    <x v="4"/>
    <s v="electronic music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x v="15"/>
    <x v="35"/>
    <n v="55.8"/>
    <x v="4"/>
    <s v="electronic music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x v="15"/>
    <x v="177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x v="15"/>
    <x v="101"/>
    <n v="73.13"/>
    <x v="4"/>
    <s v="electronic music"/>
    <x v="2214"/>
    <x v="2213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x v="2215"/>
    <b v="0"/>
    <n v="33"/>
    <b v="1"/>
    <x v="15"/>
    <x v="94"/>
    <n v="26.06"/>
    <x v="4"/>
    <s v="electronic music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x v="15"/>
    <x v="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x v="15"/>
    <x v="7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x v="15"/>
    <x v="4"/>
    <n v="32.32"/>
    <x v="4"/>
    <s v="electronic music"/>
    <x v="2218"/>
    <x v="2217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x v="15"/>
    <x v="21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x v="15"/>
    <x v="7"/>
    <n v="51.3"/>
    <x v="4"/>
    <s v="electronic music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x v="32"/>
    <x v="29"/>
    <n v="37.200000000000003"/>
    <x v="6"/>
    <s v="tabletop games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x v="32"/>
    <x v="200"/>
    <n v="27.1"/>
    <x v="6"/>
    <s v="tabletop games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x v="32"/>
    <x v="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x v="32"/>
    <x v="299"/>
    <n v="82.15"/>
    <x v="6"/>
    <s v="tabletop games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x v="32"/>
    <x v="300"/>
    <n v="164.8"/>
    <x v="6"/>
    <s v="tabletop games"/>
    <x v="2225"/>
    <x v="2224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x v="32"/>
    <x v="29"/>
    <n v="60.82"/>
    <x v="6"/>
    <s v="tabletop games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x v="32"/>
    <x v="96"/>
    <n v="67.97"/>
    <x v="6"/>
    <s v="tabletop games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x v="32"/>
    <x v="301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x v="32"/>
    <x v="193"/>
    <n v="25.43"/>
    <x v="6"/>
    <s v="tabletop games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x v="32"/>
    <x v="9"/>
    <n v="21.5"/>
    <x v="6"/>
    <s v="tabletop games"/>
    <x v="2230"/>
    <x v="2229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x v="32"/>
    <x v="302"/>
    <n v="27.23"/>
    <x v="6"/>
    <s v="tabletop games"/>
    <x v="2231"/>
    <x v="2230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x v="32"/>
    <x v="303"/>
    <n v="25.09"/>
    <x v="6"/>
    <s v="tabletop games"/>
    <x v="2232"/>
    <x v="2231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x v="32"/>
    <x v="304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x v="32"/>
    <x v="305"/>
    <n v="41.61"/>
    <x v="6"/>
    <s v="tabletop games"/>
    <x v="2234"/>
    <x v="2233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x v="2235"/>
    <b v="0"/>
    <n v="147"/>
    <b v="1"/>
    <x v="32"/>
    <x v="42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x v="32"/>
    <x v="293"/>
    <n v="22.12"/>
    <x v="6"/>
    <s v="tabletop games"/>
    <x v="2236"/>
    <x v="2235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x v="32"/>
    <x v="278"/>
    <n v="64.63"/>
    <x v="6"/>
    <s v="tabletop games"/>
    <x v="2237"/>
    <x v="2236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x v="2238"/>
    <b v="0"/>
    <n v="79"/>
    <b v="1"/>
    <x v="32"/>
    <x v="0"/>
    <n v="69.569999999999993"/>
    <x v="6"/>
    <s v="tabletop games"/>
    <x v="2238"/>
    <x v="2237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x v="32"/>
    <x v="30"/>
    <n v="75.13"/>
    <x v="6"/>
    <s v="tabletop games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x v="32"/>
    <x v="306"/>
    <n v="140.97999999999999"/>
    <x v="6"/>
    <s v="tabletop games"/>
    <x v="2240"/>
    <x v="2239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x v="32"/>
    <x v="307"/>
    <n v="49.47"/>
    <x v="6"/>
    <s v="tabletop games"/>
    <x v="2241"/>
    <x v="2240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x v="32"/>
    <x v="308"/>
    <n v="53.87"/>
    <x v="6"/>
    <s v="tabletop games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x v="32"/>
    <x v="309"/>
    <n v="4.57"/>
    <x v="6"/>
    <s v="tabletop games"/>
    <x v="2243"/>
    <x v="2242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x v="32"/>
    <x v="310"/>
    <n v="65"/>
    <x v="6"/>
    <s v="tabletop games"/>
    <x v="2244"/>
    <x v="2243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x v="32"/>
    <x v="311"/>
    <n v="53.48"/>
    <x v="6"/>
    <s v="tabletop games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x v="32"/>
    <x v="8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x v="32"/>
    <x v="3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x v="32"/>
    <x v="13"/>
    <n v="58.63"/>
    <x v="6"/>
    <s v="tabletop games"/>
    <x v="2248"/>
    <x v="2247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x v="32"/>
    <x v="312"/>
    <n v="32.82"/>
    <x v="6"/>
    <s v="tabletop games"/>
    <x v="2249"/>
    <x v="2248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x v="32"/>
    <x v="313"/>
    <n v="426.93"/>
    <x v="6"/>
    <s v="tabletop games"/>
    <x v="2250"/>
    <x v="2249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x v="32"/>
    <x v="84"/>
    <n v="23.81"/>
    <x v="6"/>
    <s v="tabletop games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x v="32"/>
    <x v="212"/>
    <n v="98.41"/>
    <x v="6"/>
    <s v="tabletop games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x v="32"/>
    <x v="40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x v="32"/>
    <x v="314"/>
    <n v="11.67"/>
    <x v="6"/>
    <s v="tabletop games"/>
    <x v="2254"/>
    <x v="2253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x v="2255"/>
    <b v="0"/>
    <n v="271"/>
    <b v="1"/>
    <x v="32"/>
    <x v="315"/>
    <n v="41.78"/>
    <x v="6"/>
    <s v="tabletop games"/>
    <x v="2255"/>
    <x v="2254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x v="32"/>
    <x v="316"/>
    <n v="21.38"/>
    <x v="6"/>
    <s v="tabletop games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x v="32"/>
    <x v="317"/>
    <n v="94.1"/>
    <x v="6"/>
    <s v="tabletop games"/>
    <x v="2257"/>
    <x v="2256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x v="2258"/>
    <b v="0"/>
    <n v="205"/>
    <b v="1"/>
    <x v="32"/>
    <x v="92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x v="32"/>
    <x v="318"/>
    <n v="90.64"/>
    <x v="6"/>
    <s v="tabletop games"/>
    <x v="2259"/>
    <x v="2258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x v="32"/>
    <x v="319"/>
    <n v="97.3"/>
    <x v="6"/>
    <s v="tabletop games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x v="32"/>
    <x v="320"/>
    <n v="37.119999999999997"/>
    <x v="6"/>
    <s v="tabletop games"/>
    <x v="2261"/>
    <x v="2260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x v="32"/>
    <x v="224"/>
    <n v="28.1"/>
    <x v="6"/>
    <s v="tabletop games"/>
    <x v="2262"/>
    <x v="2261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x v="32"/>
    <x v="31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x v="32"/>
    <x v="144"/>
    <n v="24.27"/>
    <x v="6"/>
    <s v="tabletop games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x v="32"/>
    <x v="321"/>
    <n v="35.119999999999997"/>
    <x v="6"/>
    <s v="tabletop games"/>
    <x v="2265"/>
    <x v="2264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x v="32"/>
    <x v="261"/>
    <n v="24.76"/>
    <x v="6"/>
    <s v="tabletop games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x v="32"/>
    <x v="322"/>
    <n v="188.38"/>
    <x v="6"/>
    <s v="tabletop games"/>
    <x v="2267"/>
    <x v="2266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x v="32"/>
    <x v="33"/>
    <n v="148.08000000000001"/>
    <x v="6"/>
    <s v="tabletop games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x v="32"/>
    <x v="323"/>
    <n v="49.93"/>
    <x v="6"/>
    <s v="tabletop games"/>
    <x v="2269"/>
    <x v="2268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x v="32"/>
    <x v="324"/>
    <n v="107.82"/>
    <x v="6"/>
    <s v="tabletop games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x v="32"/>
    <x v="103"/>
    <n v="42.63"/>
    <x v="6"/>
    <s v="tabletop games"/>
    <x v="2271"/>
    <x v="2270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x v="32"/>
    <x v="325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x v="32"/>
    <x v="47"/>
    <n v="37.479999999999997"/>
    <x v="6"/>
    <s v="tabletop games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x v="32"/>
    <x v="28"/>
    <n v="30.2"/>
    <x v="6"/>
    <s v="tabletop games"/>
    <x v="2274"/>
    <x v="2273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x v="32"/>
    <x v="326"/>
    <n v="33.549999999999997"/>
    <x v="6"/>
    <s v="tabletop games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x v="32"/>
    <x v="6"/>
    <n v="64.75"/>
    <x v="6"/>
    <s v="tabletop games"/>
    <x v="2276"/>
    <x v="2275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x v="32"/>
    <x v="48"/>
    <n v="57.93"/>
    <x v="6"/>
    <s v="tabletop games"/>
    <x v="2277"/>
    <x v="2276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x v="32"/>
    <x v="306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x v="32"/>
    <x v="22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x v="32"/>
    <x v="327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x v="11"/>
    <x v="85"/>
    <n v="50.45"/>
    <x v="4"/>
    <s v="rock"/>
    <x v="2281"/>
    <x v="2280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x v="11"/>
    <x v="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x v="11"/>
    <x v="7"/>
    <n v="63.03"/>
    <x v="4"/>
    <s v="rock"/>
    <x v="2283"/>
    <x v="2282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x v="2284"/>
    <b v="0"/>
    <n v="59"/>
    <b v="1"/>
    <x v="11"/>
    <x v="6"/>
    <n v="108.02"/>
    <x v="4"/>
    <s v="rock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x v="11"/>
    <x v="10"/>
    <n v="46.09"/>
    <x v="4"/>
    <s v="rock"/>
    <x v="2285"/>
    <x v="2284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x v="11"/>
    <x v="8"/>
    <n v="107.21"/>
    <x v="4"/>
    <s v="rock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x v="11"/>
    <x v="28"/>
    <n v="50.93"/>
    <x v="4"/>
    <s v="rock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x v="11"/>
    <x v="8"/>
    <n v="40.04"/>
    <x v="4"/>
    <s v="rock"/>
    <x v="2288"/>
    <x v="2287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x v="11"/>
    <x v="13"/>
    <n v="64.44"/>
    <x v="4"/>
    <s v="rock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x v="11"/>
    <x v="3"/>
    <n v="53.83"/>
    <x v="4"/>
    <s v="rock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x v="11"/>
    <x v="36"/>
    <n v="100.47"/>
    <x v="4"/>
    <s v="rock"/>
    <x v="2291"/>
    <x v="2290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x v="11"/>
    <x v="13"/>
    <n v="46.63"/>
    <x v="4"/>
    <s v="rock"/>
    <x v="2292"/>
    <x v="2291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x v="2293"/>
    <b v="0"/>
    <n v="27"/>
    <b v="1"/>
    <x v="11"/>
    <x v="29"/>
    <n v="34.07"/>
    <x v="4"/>
    <s v="rock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x v="11"/>
    <x v="91"/>
    <n v="65.209999999999994"/>
    <x v="4"/>
    <s v="rock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x v="11"/>
    <x v="105"/>
    <n v="44.21"/>
    <x v="4"/>
    <s v="rock"/>
    <x v="2295"/>
    <x v="2294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x v="11"/>
    <x v="328"/>
    <n v="71.97"/>
    <x v="4"/>
    <s v="rock"/>
    <x v="2296"/>
    <x v="2295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x v="2297"/>
    <b v="0"/>
    <n v="19"/>
    <b v="1"/>
    <x v="11"/>
    <x v="7"/>
    <n v="52.95"/>
    <x v="4"/>
    <s v="rock"/>
    <x v="2297"/>
    <x v="2296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x v="11"/>
    <x v="2"/>
    <n v="109.45"/>
    <x v="4"/>
    <s v="rock"/>
    <x v="2298"/>
    <x v="2297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x v="11"/>
    <x v="329"/>
    <n v="75.040000000000006"/>
    <x v="4"/>
    <s v="rock"/>
    <x v="2299"/>
    <x v="2298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x v="11"/>
    <x v="7"/>
    <n v="115.71"/>
    <x v="4"/>
    <s v="rock"/>
    <x v="2300"/>
    <x v="2299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x v="2301"/>
    <b v="1"/>
    <n v="211"/>
    <b v="1"/>
    <x v="14"/>
    <x v="84"/>
    <n v="31.66"/>
    <x v="4"/>
    <s v="indie rock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x v="14"/>
    <x v="193"/>
    <n v="46.18"/>
    <x v="4"/>
    <s v="indie rock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x v="14"/>
    <x v="15"/>
    <n v="68.48"/>
    <x v="4"/>
    <s v="indie rock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x v="14"/>
    <x v="7"/>
    <n v="53.47"/>
    <x v="4"/>
    <s v="indie rock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x v="14"/>
    <x v="7"/>
    <n v="109.11"/>
    <x v="4"/>
    <s v="indie rock"/>
    <x v="2305"/>
    <x v="2303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x v="14"/>
    <x v="13"/>
    <n v="51.19"/>
    <x v="4"/>
    <s v="indie rock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x v="14"/>
    <x v="13"/>
    <n v="27.94"/>
    <x v="4"/>
    <s v="indie rock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x v="14"/>
    <x v="7"/>
    <n v="82.5"/>
    <x v="4"/>
    <s v="indie rock"/>
    <x v="2308"/>
    <x v="2306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x v="14"/>
    <x v="13"/>
    <n v="59.82"/>
    <x v="4"/>
    <s v="indie rock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x v="14"/>
    <x v="330"/>
    <n v="64.819999999999993"/>
    <x v="4"/>
    <s v="indie rock"/>
    <x v="2310"/>
    <x v="2308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x v="14"/>
    <x v="3"/>
    <n v="90.1"/>
    <x v="4"/>
    <s v="indie rock"/>
    <x v="2311"/>
    <x v="2309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x v="14"/>
    <x v="29"/>
    <n v="40.96"/>
    <x v="4"/>
    <s v="indie rock"/>
    <x v="2312"/>
    <x v="2310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x v="2313"/>
    <b v="1"/>
    <n v="157"/>
    <b v="1"/>
    <x v="14"/>
    <x v="98"/>
    <n v="56"/>
    <x v="4"/>
    <s v="indie rock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x v="14"/>
    <x v="96"/>
    <n v="37.67"/>
    <x v="4"/>
    <s v="indie rock"/>
    <x v="2314"/>
    <x v="2312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x v="14"/>
    <x v="33"/>
    <n v="40.08"/>
    <x v="4"/>
    <s v="indie rock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x v="14"/>
    <x v="3"/>
    <n v="78.03"/>
    <x v="4"/>
    <s v="indie rock"/>
    <x v="2316"/>
    <x v="2314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x v="14"/>
    <x v="3"/>
    <n v="18.91"/>
    <x v="4"/>
    <s v="indie rock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x v="14"/>
    <x v="10"/>
    <n v="37.130000000000003"/>
    <x v="4"/>
    <s v="indie rock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x v="14"/>
    <x v="29"/>
    <n v="41.96"/>
    <x v="4"/>
    <s v="indie rock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x v="14"/>
    <x v="15"/>
    <n v="61.04"/>
    <x v="4"/>
    <s v="indie rock"/>
    <x v="2320"/>
    <x v="2318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x v="33"/>
    <x v="115"/>
    <n v="64.53"/>
    <x v="7"/>
    <s v="small batch"/>
    <x v="2321"/>
    <x v="2319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x v="33"/>
    <x v="56"/>
    <n v="21.25"/>
    <x v="7"/>
    <s v="small batch"/>
    <x v="2322"/>
    <x v="2320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x v="33"/>
    <x v="216"/>
    <n v="30"/>
    <x v="7"/>
    <s v="small batch"/>
    <x v="2323"/>
    <x v="2321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x v="33"/>
    <x v="70"/>
    <n v="25.49"/>
    <x v="7"/>
    <s v="small batch"/>
    <x v="2324"/>
    <x v="2322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x v="33"/>
    <x v="59"/>
    <n v="11.43"/>
    <x v="7"/>
    <s v="small batch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x v="33"/>
    <x v="60"/>
    <n v="108"/>
    <x v="7"/>
    <s v="small batch"/>
    <x v="2326"/>
    <x v="2324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x v="33"/>
    <x v="331"/>
    <n v="54.88"/>
    <x v="7"/>
    <s v="small batch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x v="33"/>
    <x v="172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x v="33"/>
    <x v="6"/>
    <n v="211.84"/>
    <x v="7"/>
    <s v="small batch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x v="33"/>
    <x v="21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x v="33"/>
    <x v="124"/>
    <n v="40.799999999999997"/>
    <x v="7"/>
    <s v="small batch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x v="33"/>
    <x v="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x v="33"/>
    <x v="197"/>
    <n v="13.54"/>
    <x v="7"/>
    <s v="small batch"/>
    <x v="2333"/>
    <x v="2331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x v="33"/>
    <x v="21"/>
    <n v="60.87"/>
    <x v="7"/>
    <s v="small batch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x v="33"/>
    <x v="21"/>
    <n v="115.69"/>
    <x v="7"/>
    <s v="small batch"/>
    <x v="2335"/>
    <x v="2333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x v="33"/>
    <x v="332"/>
    <n v="48.1"/>
    <x v="7"/>
    <s v="small batch"/>
    <x v="2336"/>
    <x v="2334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x v="2337"/>
    <b v="1"/>
    <n v="179"/>
    <b v="1"/>
    <x v="33"/>
    <x v="38"/>
    <n v="74.180000000000007"/>
    <x v="7"/>
    <s v="small batch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x v="33"/>
    <x v="7"/>
    <n v="123.35"/>
    <x v="7"/>
    <s v="small batch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x v="33"/>
    <x v="238"/>
    <n v="66.62"/>
    <x v="7"/>
    <s v="small batch"/>
    <x v="2339"/>
    <x v="2337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x v="33"/>
    <x v="6"/>
    <n v="104.99"/>
    <x v="7"/>
    <s v="small batch"/>
    <x v="2340"/>
    <x v="2338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x v="7"/>
    <x v="50"/>
    <e v="#DIV/0!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x v="7"/>
    <x v="50"/>
    <e v="#DIV/0!"/>
    <x v="2"/>
    <s v="web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x v="7"/>
    <x v="56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x v="7"/>
    <x v="50"/>
    <n v="1"/>
    <x v="2"/>
    <s v="web"/>
    <x v="2344"/>
    <x v="2342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x v="7"/>
    <x v="50"/>
    <e v="#DIV/0!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x v="7"/>
    <x v="50"/>
    <n v="13"/>
    <x v="2"/>
    <s v="web"/>
    <x v="2346"/>
    <x v="2344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x v="7"/>
    <x v="53"/>
    <n v="15"/>
    <x v="2"/>
    <s v="web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x v="7"/>
    <x v="5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x v="7"/>
    <x v="50"/>
    <e v="#DIV/0!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x v="7"/>
    <x v="50"/>
    <e v="#DIV/0!"/>
    <x v="2"/>
    <s v="web"/>
    <x v="2350"/>
    <x v="2348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x v="2351"/>
    <b v="0"/>
    <n v="7"/>
    <b v="0"/>
    <x v="7"/>
    <x v="60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x v="7"/>
    <x v="50"/>
    <e v="#DIV/0!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x v="7"/>
    <x v="50"/>
    <e v="#DIV/0!"/>
    <x v="2"/>
    <s v="web"/>
    <x v="2353"/>
    <x v="2351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x v="7"/>
    <x v="50"/>
    <n v="25"/>
    <x v="2"/>
    <s v="web"/>
    <x v="2354"/>
    <x v="2352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x v="7"/>
    <x v="60"/>
    <n v="27.5"/>
    <x v="2"/>
    <s v="web"/>
    <x v="2355"/>
    <x v="2353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x v="2356"/>
    <b v="0"/>
    <n v="0"/>
    <b v="0"/>
    <x v="7"/>
    <x v="50"/>
    <e v="#DIV/0!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x v="7"/>
    <x v="50"/>
    <e v="#DIV/0!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x v="7"/>
    <x v="50"/>
    <e v="#DIV/0!"/>
    <x v="2"/>
    <s v="web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x v="7"/>
    <x v="77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x v="7"/>
    <x v="50"/>
    <n v="2"/>
    <x v="2"/>
    <s v="web"/>
    <x v="2360"/>
    <x v="2358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x v="7"/>
    <x v="50"/>
    <e v="#DIV/0!"/>
    <x v="2"/>
    <s v="web"/>
    <x v="2361"/>
    <x v="2359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x v="7"/>
    <x v="129"/>
    <n v="60"/>
    <x v="2"/>
    <s v="web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x v="7"/>
    <x v="50"/>
    <e v="#DIV/0!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x v="2364"/>
    <b v="0"/>
    <n v="0"/>
    <b v="0"/>
    <x v="7"/>
    <x v="50"/>
    <e v="#DIV/0!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x v="7"/>
    <x v="50"/>
    <e v="#DIV/0!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x v="7"/>
    <x v="57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x v="7"/>
    <x v="60"/>
    <n v="47.86"/>
    <x v="2"/>
    <s v="web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x v="7"/>
    <x v="5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x v="7"/>
    <x v="50"/>
    <e v="#DIV/0!"/>
    <x v="2"/>
    <s v="web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x v="7"/>
    <x v="50"/>
    <n v="20.5"/>
    <x v="2"/>
    <s v="web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x v="7"/>
    <x v="50"/>
    <e v="#DIV/0!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x v="7"/>
    <x v="56"/>
    <n v="30"/>
    <x v="2"/>
    <s v="web"/>
    <x v="2372"/>
    <x v="2370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x v="2373"/>
    <b v="0"/>
    <n v="1"/>
    <b v="0"/>
    <x v="7"/>
    <x v="5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x v="7"/>
    <x v="5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x v="7"/>
    <x v="50"/>
    <e v="#DIV/0!"/>
    <x v="2"/>
    <s v="web"/>
    <x v="2375"/>
    <x v="2373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x v="7"/>
    <x v="57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x v="7"/>
    <x v="50"/>
    <e v="#DIV/0!"/>
    <x v="2"/>
    <s v="web"/>
    <x v="2377"/>
    <x v="2375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x v="7"/>
    <x v="50"/>
    <e v="#DIV/0!"/>
    <x v="2"/>
    <s v="web"/>
    <x v="2378"/>
    <x v="2376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x v="2379"/>
    <b v="0"/>
    <n v="0"/>
    <b v="0"/>
    <x v="7"/>
    <x v="50"/>
    <e v="#DIV/0!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x v="7"/>
    <x v="5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x v="7"/>
    <x v="53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x v="7"/>
    <x v="56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x v="7"/>
    <x v="65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x v="7"/>
    <x v="60"/>
    <n v="1"/>
    <x v="2"/>
    <s v="web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x v="7"/>
    <x v="60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x v="7"/>
    <x v="50"/>
    <e v="#DIV/0!"/>
    <x v="2"/>
    <s v="web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x v="7"/>
    <x v="60"/>
    <n v="342"/>
    <x v="2"/>
    <s v="web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x v="7"/>
    <x v="60"/>
    <n v="57.88"/>
    <x v="2"/>
    <s v="web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x v="7"/>
    <x v="5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x v="7"/>
    <x v="50"/>
    <e v="#DIV/0!"/>
    <x v="2"/>
    <s v="web"/>
    <x v="2390"/>
    <x v="2388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x v="2391"/>
    <b v="0"/>
    <n v="1"/>
    <b v="0"/>
    <x v="7"/>
    <x v="5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x v="7"/>
    <x v="50"/>
    <e v="#DIV/0!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x v="7"/>
    <x v="5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x v="7"/>
    <x v="5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x v="7"/>
    <x v="50"/>
    <e v="#DIV/0!"/>
    <x v="2"/>
    <s v="web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x v="7"/>
    <x v="5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x v="7"/>
    <x v="50"/>
    <e v="#DIV/0!"/>
    <x v="2"/>
    <s v="web"/>
    <x v="2397"/>
    <x v="2395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x v="7"/>
    <x v="50"/>
    <e v="#DIV/0!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x v="7"/>
    <x v="50"/>
    <e v="#DIV/0!"/>
    <x v="2"/>
    <s v="web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x v="7"/>
    <x v="50"/>
    <e v="#DIV/0!"/>
    <x v="2"/>
    <s v="web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x v="19"/>
    <x v="60"/>
    <n v="22.33"/>
    <x v="7"/>
    <s v="food trucks"/>
    <x v="2401"/>
    <x v="2399"/>
    <x v="2"/>
  </r>
  <r>
    <n v="2402"/>
    <s v="Cupcake Truck Unite"/>
    <s v="Small town, delicious treats, and a mobile truck"/>
    <x v="14"/>
    <n v="52"/>
    <x v="2"/>
    <s v="US"/>
    <s v="USD"/>
    <n v="1431533931"/>
    <x v="2402"/>
    <b v="0"/>
    <n v="1"/>
    <b v="0"/>
    <x v="19"/>
    <x v="5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x v="19"/>
    <x v="123"/>
    <n v="16.829999999999998"/>
    <x v="7"/>
    <s v="food trucks"/>
    <x v="2403"/>
    <x v="2401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x v="19"/>
    <x v="50"/>
    <e v="#DIV/0!"/>
    <x v="7"/>
    <s v="food trucks"/>
    <x v="2404"/>
    <x v="2402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x v="19"/>
    <x v="61"/>
    <n v="56.3"/>
    <x v="7"/>
    <s v="food trucks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x v="19"/>
    <x v="139"/>
    <n v="84.06"/>
    <x v="7"/>
    <s v="food trucks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x v="19"/>
    <x v="78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x v="19"/>
    <x v="50"/>
    <n v="15"/>
    <x v="7"/>
    <s v="food trucks"/>
    <x v="2408"/>
    <x v="2406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x v="19"/>
    <x v="53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x v="19"/>
    <x v="50"/>
    <e v="#DIV/0!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x v="19"/>
    <x v="60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x v="19"/>
    <x v="50"/>
    <e v="#DIV/0!"/>
    <x v="7"/>
    <s v="food trucks"/>
    <x v="2412"/>
    <x v="2410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x v="19"/>
    <x v="60"/>
    <n v="8.33"/>
    <x v="7"/>
    <s v="food trucks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x v="19"/>
    <x v="56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x v="19"/>
    <x v="60"/>
    <n v="55.83"/>
    <x v="7"/>
    <s v="food trucks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x v="19"/>
    <x v="5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x v="19"/>
    <x v="50"/>
    <e v="#DIV/0!"/>
    <x v="7"/>
    <s v="food trucks"/>
    <x v="2417"/>
    <x v="2415"/>
    <x v="3"/>
  </r>
  <r>
    <n v="2418"/>
    <s v="Mexican food truck"/>
    <s v="I want to start my food truck business."/>
    <x v="31"/>
    <n v="5"/>
    <x v="2"/>
    <s v="US"/>
    <s v="USD"/>
    <n v="1427225644"/>
    <x v="2418"/>
    <b v="0"/>
    <n v="5"/>
    <b v="0"/>
    <x v="19"/>
    <x v="5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x v="19"/>
    <x v="50"/>
    <e v="#DIV/0!"/>
    <x v="7"/>
    <s v="food trucks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x v="19"/>
    <x v="77"/>
    <n v="69.47"/>
    <x v="7"/>
    <s v="food trucks"/>
    <x v="2420"/>
    <x v="2418"/>
    <x v="3"/>
  </r>
  <r>
    <n v="2421"/>
    <s v="hot dog cart"/>
    <s v="help me start Merrill's first hot dog cart in this empty lot"/>
    <x v="12"/>
    <n v="1"/>
    <x v="2"/>
    <s v="US"/>
    <s v="USD"/>
    <n v="1424536196"/>
    <x v="2421"/>
    <b v="0"/>
    <n v="1"/>
    <b v="0"/>
    <x v="19"/>
    <x v="50"/>
    <n v="1"/>
    <x v="7"/>
    <s v="food trucks"/>
    <x v="2421"/>
    <x v="2419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x v="2422"/>
    <b v="0"/>
    <n v="1"/>
    <b v="0"/>
    <x v="19"/>
    <x v="5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x v="19"/>
    <x v="50"/>
    <n v="8"/>
    <x v="7"/>
    <s v="food trucks"/>
    <x v="2423"/>
    <x v="2421"/>
    <x v="3"/>
  </r>
  <r>
    <n v="2424"/>
    <s v="Lily and Memphs"/>
    <s v="Great and creative food from the heart in the form of a sweet food truck!"/>
    <x v="31"/>
    <n v="310"/>
    <x v="2"/>
    <s v="US"/>
    <s v="USD"/>
    <n v="1414445108"/>
    <x v="2424"/>
    <b v="0"/>
    <n v="9"/>
    <b v="0"/>
    <x v="19"/>
    <x v="60"/>
    <n v="34.44"/>
    <x v="7"/>
    <s v="food trucks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x v="19"/>
    <x v="50"/>
    <n v="1"/>
    <x v="7"/>
    <s v="food trucks"/>
    <x v="2425"/>
    <x v="2423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x v="19"/>
    <x v="50"/>
    <e v="#DIV/0!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x v="2427"/>
    <b v="0"/>
    <n v="1"/>
    <b v="0"/>
    <x v="19"/>
    <x v="50"/>
    <n v="1"/>
    <x v="7"/>
    <s v="food trucks"/>
    <x v="2427"/>
    <x v="2425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x v="2428"/>
    <b v="0"/>
    <n v="1"/>
    <b v="0"/>
    <x v="19"/>
    <x v="5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x v="19"/>
    <x v="60"/>
    <n v="501.25"/>
    <x v="7"/>
    <s v="food trucks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x v="19"/>
    <x v="60"/>
    <n v="10.5"/>
    <x v="7"/>
    <s v="food trucks"/>
    <x v="2430"/>
    <x v="2428"/>
    <x v="2"/>
  </r>
  <r>
    <n v="2431"/>
    <s v="Murphy's good eatin'"/>
    <s v="Go to Colorado and run a food truck with homemade food of all kinds."/>
    <x v="57"/>
    <n v="2"/>
    <x v="2"/>
    <s v="US"/>
    <s v="USD"/>
    <n v="1467080613"/>
    <x v="2431"/>
    <b v="0"/>
    <n v="2"/>
    <b v="0"/>
    <x v="19"/>
    <x v="50"/>
    <n v="1"/>
    <x v="7"/>
    <s v="food trucks"/>
    <x v="2431"/>
    <x v="2429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x v="19"/>
    <x v="5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x v="19"/>
    <x v="50"/>
    <e v="#DIV/0!"/>
    <x v="7"/>
    <s v="food trucks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x v="19"/>
    <x v="5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x v="19"/>
    <x v="5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x v="19"/>
    <x v="5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x v="19"/>
    <x v="50"/>
    <e v="#DIV/0!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x v="19"/>
    <x v="5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x v="19"/>
    <x v="50"/>
    <e v="#DIV/0!"/>
    <x v="7"/>
    <s v="food trucks"/>
    <x v="2439"/>
    <x v="2437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x v="2440"/>
    <b v="0"/>
    <n v="2"/>
    <b v="0"/>
    <x v="19"/>
    <x v="50"/>
    <n v="5"/>
    <x v="7"/>
    <s v="food trucks"/>
    <x v="2440"/>
    <x v="2438"/>
    <x v="2"/>
  </r>
  <r>
    <n v="2441"/>
    <s v="Bring Alchemy Pops to the People!"/>
    <s v="YOU can help Alchemy Pops POP up on a street near you!"/>
    <x v="51"/>
    <n v="8091"/>
    <x v="0"/>
    <s v="US"/>
    <s v="USD"/>
    <n v="1437627540"/>
    <x v="2441"/>
    <b v="0"/>
    <n v="109"/>
    <b v="1"/>
    <x v="33"/>
    <x v="29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x v="2442"/>
    <b v="0"/>
    <n v="372"/>
    <b v="1"/>
    <x v="33"/>
    <x v="9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x v="33"/>
    <x v="195"/>
    <n v="130.22999999999999"/>
    <x v="7"/>
    <s v="small batch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x v="33"/>
    <x v="15"/>
    <n v="53.41"/>
    <x v="7"/>
    <s v="small batch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x v="33"/>
    <x v="36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x v="33"/>
    <x v="239"/>
    <n v="75.67"/>
    <x v="7"/>
    <s v="small batch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x v="33"/>
    <x v="333"/>
    <n v="31.69"/>
    <x v="7"/>
    <s v="small batch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x v="33"/>
    <x v="29"/>
    <n v="47.78"/>
    <x v="7"/>
    <s v="small batch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x v="33"/>
    <x v="29"/>
    <n v="90"/>
    <x v="7"/>
    <s v="small batch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x v="33"/>
    <x v="21"/>
    <n v="149.31"/>
    <x v="7"/>
    <s v="small batch"/>
    <x v="2450"/>
    <x v="2448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x v="33"/>
    <x v="41"/>
    <n v="62.07"/>
    <x v="7"/>
    <s v="small batch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x v="33"/>
    <x v="8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x v="33"/>
    <x v="19"/>
    <n v="69.27"/>
    <x v="7"/>
    <s v="small batch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x v="33"/>
    <x v="7"/>
    <n v="271.51"/>
    <x v="7"/>
    <s v="small batch"/>
    <x v="2454"/>
    <x v="2452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x v="33"/>
    <x v="112"/>
    <n v="34.130000000000003"/>
    <x v="7"/>
    <s v="small batch"/>
    <x v="2455"/>
    <x v="2453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x v="33"/>
    <x v="141"/>
    <n v="40.49"/>
    <x v="7"/>
    <s v="small batch"/>
    <x v="2456"/>
    <x v="2454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x v="33"/>
    <x v="21"/>
    <n v="189.76"/>
    <x v="7"/>
    <s v="small batch"/>
    <x v="2457"/>
    <x v="2455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x v="33"/>
    <x v="5"/>
    <n v="68.86"/>
    <x v="7"/>
    <s v="small batch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x v="33"/>
    <x v="21"/>
    <n v="108.78"/>
    <x v="7"/>
    <s v="small batch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x v="33"/>
    <x v="7"/>
    <n v="125.99"/>
    <x v="7"/>
    <s v="small batch"/>
    <x v="2460"/>
    <x v="2458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x v="14"/>
    <x v="3"/>
    <n v="90.52"/>
    <x v="4"/>
    <s v="indie rock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x v="14"/>
    <x v="38"/>
    <n v="28.88"/>
    <x v="4"/>
    <s v="indie rock"/>
    <x v="2462"/>
    <x v="2459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x v="2463"/>
    <b v="0"/>
    <n v="75"/>
    <b v="1"/>
    <x v="14"/>
    <x v="31"/>
    <n v="31"/>
    <x v="4"/>
    <s v="indie rock"/>
    <x v="2463"/>
    <x v="2460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x v="14"/>
    <x v="38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x v="14"/>
    <x v="144"/>
    <n v="26.27"/>
    <x v="4"/>
    <s v="indie rock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x v="14"/>
    <x v="8"/>
    <n v="48.08"/>
    <x v="4"/>
    <s v="indie rock"/>
    <x v="2466"/>
    <x v="2463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x v="14"/>
    <x v="17"/>
    <n v="27.56"/>
    <x v="4"/>
    <s v="indie rock"/>
    <x v="2467"/>
    <x v="2464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x v="14"/>
    <x v="13"/>
    <n v="36.97"/>
    <x v="4"/>
    <s v="indie rock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x v="14"/>
    <x v="35"/>
    <n v="29.02"/>
    <x v="4"/>
    <s v="indie rock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x v="14"/>
    <x v="33"/>
    <n v="28.66"/>
    <x v="4"/>
    <s v="indie rock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x v="14"/>
    <x v="30"/>
    <n v="37.65"/>
    <x v="4"/>
    <s v="indie rock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x v="14"/>
    <x v="104"/>
    <n v="97.9"/>
    <x v="4"/>
    <s v="indie rock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x v="14"/>
    <x v="8"/>
    <n v="42.55"/>
    <x v="4"/>
    <s v="indie rock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x v="14"/>
    <x v="8"/>
    <n v="131.58000000000001"/>
    <x v="4"/>
    <s v="indie rock"/>
    <x v="2474"/>
    <x v="2471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x v="14"/>
    <x v="2"/>
    <n v="32.32"/>
    <x v="4"/>
    <s v="indie rock"/>
    <x v="2475"/>
    <x v="2472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x v="14"/>
    <x v="2"/>
    <n v="61.1"/>
    <x v="4"/>
    <s v="indie rock"/>
    <x v="2476"/>
    <x v="2473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x v="2477"/>
    <b v="0"/>
    <n v="41"/>
    <b v="1"/>
    <x v="14"/>
    <x v="193"/>
    <n v="31.34"/>
    <x v="4"/>
    <s v="indie rock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x v="14"/>
    <x v="30"/>
    <n v="129.11000000000001"/>
    <x v="4"/>
    <s v="indie rock"/>
    <x v="2478"/>
    <x v="2475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x v="14"/>
    <x v="18"/>
    <n v="25.02"/>
    <x v="4"/>
    <s v="indie rock"/>
    <x v="2479"/>
    <x v="2476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x v="14"/>
    <x v="8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x v="14"/>
    <x v="40"/>
    <n v="47.54"/>
    <x v="4"/>
    <s v="indie rock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x v="14"/>
    <x v="8"/>
    <n v="40.04"/>
    <x v="4"/>
    <s v="indie rock"/>
    <x v="2482"/>
    <x v="2479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x v="14"/>
    <x v="35"/>
    <n v="65.84"/>
    <x v="4"/>
    <s v="indie rock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x v="14"/>
    <x v="17"/>
    <n v="46.4"/>
    <x v="4"/>
    <s v="indie rock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x v="14"/>
    <x v="33"/>
    <n v="50.37"/>
    <x v="4"/>
    <s v="indie rock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x v="14"/>
    <x v="334"/>
    <n v="26.57"/>
    <x v="4"/>
    <s v="indie rock"/>
    <x v="2486"/>
    <x v="2483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x v="14"/>
    <x v="8"/>
    <n v="39.49"/>
    <x v="4"/>
    <s v="indie rock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x v="14"/>
    <x v="13"/>
    <n v="49.25"/>
    <x v="4"/>
    <s v="indie rock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x v="14"/>
    <x v="84"/>
    <n v="62.38"/>
    <x v="4"/>
    <s v="indie rock"/>
    <x v="2489"/>
    <x v="2486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x v="14"/>
    <x v="10"/>
    <n v="37.94"/>
    <x v="4"/>
    <s v="indie rock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x v="14"/>
    <x v="33"/>
    <n v="51.6"/>
    <x v="4"/>
    <s v="indie rock"/>
    <x v="2491"/>
    <x v="2488"/>
    <x v="7"/>
  </r>
  <r>
    <n v="2492"/>
    <s v="SUPER NICE EP 2012"/>
    <s v="We're a band from Hawaii trying to produce our first EP and we need help!"/>
    <x v="20"/>
    <n v="750"/>
    <x v="0"/>
    <s v="US"/>
    <s v="USD"/>
    <n v="1339840740"/>
    <x v="2492"/>
    <b v="0"/>
    <n v="27"/>
    <b v="1"/>
    <x v="14"/>
    <x v="105"/>
    <n v="27.78"/>
    <x v="4"/>
    <s v="indie rock"/>
    <x v="2492"/>
    <x v="2489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x v="14"/>
    <x v="32"/>
    <n v="99.38"/>
    <x v="4"/>
    <s v="indie rock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x v="14"/>
    <x v="7"/>
    <n v="38.85"/>
    <x v="4"/>
    <s v="indie rock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x v="14"/>
    <x v="30"/>
    <n v="45.55"/>
    <x v="4"/>
    <s v="indie rock"/>
    <x v="2495"/>
    <x v="2492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x v="2496"/>
    <b v="0"/>
    <n v="10"/>
    <b v="1"/>
    <x v="14"/>
    <x v="8"/>
    <n v="600"/>
    <x v="4"/>
    <s v="indie rock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x v="14"/>
    <x v="40"/>
    <n v="80.55"/>
    <x v="4"/>
    <s v="indie rock"/>
    <x v="2497"/>
    <x v="2494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x v="14"/>
    <x v="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x v="14"/>
    <x v="195"/>
    <n v="47.68"/>
    <x v="4"/>
    <s v="indie rock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x v="14"/>
    <x v="40"/>
    <n v="23.45"/>
    <x v="4"/>
    <s v="indie rock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x v="34"/>
    <x v="56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x v="34"/>
    <x v="50"/>
    <n v="17.2"/>
    <x v="7"/>
    <s v="restaurants"/>
    <x v="2502"/>
    <x v="2499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x v="34"/>
    <x v="50"/>
    <e v="#DIV/0!"/>
    <x v="7"/>
    <s v="restaurants"/>
    <x v="2503"/>
    <x v="2500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x v="2504"/>
    <b v="0"/>
    <n v="0"/>
    <b v="0"/>
    <x v="34"/>
    <x v="50"/>
    <e v="#DIV/0!"/>
    <x v="7"/>
    <s v="restaurants"/>
    <x v="2504"/>
    <x v="2501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x v="34"/>
    <x v="50"/>
    <e v="#DIV/0!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x v="34"/>
    <x v="60"/>
    <n v="15"/>
    <x v="7"/>
    <s v="restaurants"/>
    <x v="2506"/>
    <x v="2503"/>
    <x v="0"/>
  </r>
  <r>
    <n v="2507"/>
    <s v="Help Cafe Talavera get a New Kitchen!"/>
    <s v="Unique dishes for a unique city!."/>
    <x v="350"/>
    <n v="0"/>
    <x v="2"/>
    <s v="US"/>
    <s v="USD"/>
    <n v="1431308704"/>
    <x v="2507"/>
    <b v="0"/>
    <n v="0"/>
    <b v="0"/>
    <x v="34"/>
    <x v="50"/>
    <e v="#DIV/0!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x v="34"/>
    <x v="50"/>
    <e v="#DIV/0!"/>
    <x v="7"/>
    <s v="restaurants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x v="34"/>
    <x v="60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x v="34"/>
    <x v="5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x v="34"/>
    <x v="50"/>
    <e v="#DIV/0!"/>
    <x v="7"/>
    <s v="restaurants"/>
    <x v="2511"/>
    <x v="2508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x v="34"/>
    <x v="50"/>
    <e v="#DIV/0!"/>
    <x v="7"/>
    <s v="restaurants"/>
    <x v="2512"/>
    <x v="2509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x v="34"/>
    <x v="50"/>
    <e v="#DIV/0!"/>
    <x v="7"/>
    <s v="restaurants"/>
    <x v="2513"/>
    <x v="2510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x v="34"/>
    <x v="53"/>
    <n v="52.5"/>
    <x v="7"/>
    <s v="restaurants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x v="34"/>
    <x v="118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x v="34"/>
    <x v="50"/>
    <e v="#DIV/0!"/>
    <x v="7"/>
    <s v="restaurants"/>
    <x v="2516"/>
    <x v="2513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x v="34"/>
    <x v="54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x v="34"/>
    <x v="50"/>
    <e v="#DIV/0!"/>
    <x v="7"/>
    <s v="restaurants"/>
    <x v="2518"/>
    <x v="2515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x v="34"/>
    <x v="50"/>
    <n v="16.25"/>
    <x v="7"/>
    <s v="restaurants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x v="34"/>
    <x v="50"/>
    <e v="#DIV/0!"/>
    <x v="7"/>
    <s v="restaurants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x v="35"/>
    <x v="15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x v="35"/>
    <x v="8"/>
    <n v="185.19"/>
    <x v="4"/>
    <s v="classical music"/>
    <x v="2522"/>
    <x v="2519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x v="35"/>
    <x v="94"/>
    <n v="54.15"/>
    <x v="4"/>
    <s v="classical music"/>
    <x v="2523"/>
    <x v="2520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x v="35"/>
    <x v="21"/>
    <n v="177.21"/>
    <x v="4"/>
    <s v="classical music"/>
    <x v="2524"/>
    <x v="2521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x v="35"/>
    <x v="8"/>
    <n v="100.33"/>
    <x v="4"/>
    <s v="classical music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x v="35"/>
    <x v="40"/>
    <n v="136.91"/>
    <x v="4"/>
    <s v="classical music"/>
    <x v="2526"/>
    <x v="2523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x v="35"/>
    <x v="21"/>
    <n v="57.54"/>
    <x v="4"/>
    <s v="classical music"/>
    <x v="2527"/>
    <x v="2524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x v="35"/>
    <x v="13"/>
    <n v="52.96"/>
    <x v="4"/>
    <s v="classical music"/>
    <x v="2528"/>
    <x v="2525"/>
    <x v="0"/>
  </r>
  <r>
    <n v="2529"/>
    <s v="UrbanArias is DC's Contemporary Opera Company"/>
    <s v="Opera. Short. New."/>
    <x v="12"/>
    <n v="6257"/>
    <x v="0"/>
    <s v="US"/>
    <s v="USD"/>
    <n v="1332636975"/>
    <x v="2529"/>
    <b v="0"/>
    <n v="76"/>
    <b v="1"/>
    <x v="35"/>
    <x v="3"/>
    <n v="82.33"/>
    <x v="4"/>
    <s v="classical music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x v="35"/>
    <x v="8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x v="35"/>
    <x v="8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x v="35"/>
    <x v="9"/>
    <n v="84.08"/>
    <x v="4"/>
    <s v="classical music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x v="35"/>
    <x v="38"/>
    <n v="61.03"/>
    <x v="4"/>
    <s v="classical music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x v="35"/>
    <x v="2"/>
    <n v="150"/>
    <x v="4"/>
    <s v="classical music"/>
    <x v="2534"/>
    <x v="2531"/>
    <x v="8"/>
  </r>
  <r>
    <n v="2535"/>
    <s v="Mark Hayes Requiem Recording"/>
    <s v="Mark Hayes: Requiem Recording"/>
    <x v="22"/>
    <n v="20755"/>
    <x v="0"/>
    <s v="US"/>
    <s v="USD"/>
    <n v="1417463945"/>
    <x v="2535"/>
    <b v="0"/>
    <n v="78"/>
    <b v="1"/>
    <x v="35"/>
    <x v="3"/>
    <n v="266.08999999999997"/>
    <x v="4"/>
    <s v="classical music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x v="35"/>
    <x v="31"/>
    <n v="7.25"/>
    <x v="4"/>
    <s v="classical music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x v="35"/>
    <x v="5"/>
    <n v="100"/>
    <x v="4"/>
    <s v="classical music"/>
    <x v="2537"/>
    <x v="2534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x v="35"/>
    <x v="40"/>
    <n v="109.96"/>
    <x v="4"/>
    <s v="classical music"/>
    <x v="2538"/>
    <x v="2535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x v="35"/>
    <x v="8"/>
    <n v="169.92"/>
    <x v="4"/>
    <s v="classical music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x v="35"/>
    <x v="33"/>
    <n v="95.74"/>
    <x v="4"/>
    <s v="classical music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x v="35"/>
    <x v="13"/>
    <n v="59.46"/>
    <x v="4"/>
    <s v="classical music"/>
    <x v="2541"/>
    <x v="2538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x v="35"/>
    <x v="3"/>
    <n v="55.77"/>
    <x v="4"/>
    <s v="classical music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x v="35"/>
    <x v="94"/>
    <n v="30.08"/>
    <x v="4"/>
    <s v="classical music"/>
    <x v="2543"/>
    <x v="2540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x v="35"/>
    <x v="7"/>
    <n v="88.44"/>
    <x v="4"/>
    <s v="classical music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x v="35"/>
    <x v="228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x v="35"/>
    <x v="20"/>
    <n v="60.15"/>
    <x v="4"/>
    <s v="classical music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x v="35"/>
    <x v="28"/>
    <n v="49.19"/>
    <x v="4"/>
    <s v="classical music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x v="35"/>
    <x v="21"/>
    <n v="165.16"/>
    <x v="4"/>
    <s v="classical music"/>
    <x v="2548"/>
    <x v="2545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x v="35"/>
    <x v="33"/>
    <n v="43.62"/>
    <x v="4"/>
    <s v="classical music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x v="35"/>
    <x v="7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x v="35"/>
    <x v="33"/>
    <n v="67.42"/>
    <x v="4"/>
    <s v="classical music"/>
    <x v="2551"/>
    <x v="2548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x v="35"/>
    <x v="13"/>
    <n v="177.5"/>
    <x v="4"/>
    <s v="classical music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x v="35"/>
    <x v="94"/>
    <n v="38.880000000000003"/>
    <x v="4"/>
    <s v="classical music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x v="35"/>
    <x v="4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x v="35"/>
    <x v="13"/>
    <n v="61.34"/>
    <x v="4"/>
    <s v="classical music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x v="35"/>
    <x v="6"/>
    <n v="23.12"/>
    <x v="4"/>
    <s v="classical music"/>
    <x v="2556"/>
    <x v="2553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x v="2557"/>
    <b v="0"/>
    <n v="36"/>
    <b v="1"/>
    <x v="35"/>
    <x v="90"/>
    <n v="29.61"/>
    <x v="4"/>
    <s v="classical music"/>
    <x v="2557"/>
    <x v="2554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x v="35"/>
    <x v="15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x v="35"/>
    <x v="38"/>
    <n v="35.6"/>
    <x v="4"/>
    <s v="classical music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x v="35"/>
    <x v="8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x v="19"/>
    <x v="50"/>
    <e v="#DIV/0!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x v="19"/>
    <x v="60"/>
    <n v="25"/>
    <x v="7"/>
    <s v="food trucks"/>
    <x v="2562"/>
    <x v="2559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x v="2563"/>
    <b v="0"/>
    <n v="0"/>
    <b v="0"/>
    <x v="19"/>
    <x v="50"/>
    <e v="#DIV/0!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x v="19"/>
    <x v="50"/>
    <e v="#DIV/0!"/>
    <x v="7"/>
    <s v="food trucks"/>
    <x v="2564"/>
    <x v="2561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x v="19"/>
    <x v="60"/>
    <n v="100"/>
    <x v="7"/>
    <s v="food trucks"/>
    <x v="2565"/>
    <x v="2562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x v="19"/>
    <x v="50"/>
    <e v="#DIV/0!"/>
    <x v="7"/>
    <s v="food trucks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x v="19"/>
    <x v="5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x v="19"/>
    <x v="60"/>
    <n v="50"/>
    <x v="7"/>
    <s v="food trucks"/>
    <x v="2568"/>
    <x v="2565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x v="19"/>
    <x v="53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x v="19"/>
    <x v="60"/>
    <n v="29.5"/>
    <x v="7"/>
    <s v="food trucks"/>
    <x v="2570"/>
    <x v="2567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x v="19"/>
    <x v="50"/>
    <n v="62.5"/>
    <x v="7"/>
    <s v="food trucks"/>
    <x v="2571"/>
    <x v="2568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x v="19"/>
    <x v="50"/>
    <e v="#DIV/0!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x v="19"/>
    <x v="50"/>
    <e v="#DIV/0!"/>
    <x v="7"/>
    <s v="food trucks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x v="19"/>
    <x v="50"/>
    <e v="#DIV/0!"/>
    <x v="7"/>
    <s v="food trucks"/>
    <x v="2574"/>
    <x v="2571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x v="19"/>
    <x v="50"/>
    <e v="#DIV/0!"/>
    <x v="7"/>
    <s v="food trucks"/>
    <x v="2575"/>
    <x v="2572"/>
    <x v="3"/>
  </r>
  <r>
    <n v="2576"/>
    <s v="2 Go Fast Food (Canceled)"/>
    <s v="A New Twist with an American and Philippine fast food Mobile Trailer."/>
    <x v="3"/>
    <n v="0"/>
    <x v="1"/>
    <s v="US"/>
    <s v="USD"/>
    <n v="1428707647"/>
    <x v="2576"/>
    <b v="0"/>
    <n v="0"/>
    <b v="0"/>
    <x v="19"/>
    <x v="50"/>
    <e v="#DIV/0!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x v="19"/>
    <x v="50"/>
    <e v="#DIV/0!"/>
    <x v="7"/>
    <s v="food trucks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x v="19"/>
    <x v="50"/>
    <e v="#DIV/0!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x v="19"/>
    <x v="50"/>
    <n v="23.08"/>
    <x v="7"/>
    <s v="food trucks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x v="19"/>
    <x v="60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x v="19"/>
    <x v="57"/>
    <n v="48.18"/>
    <x v="7"/>
    <s v="food trucks"/>
    <x v="2581"/>
    <x v="2578"/>
    <x v="0"/>
  </r>
  <r>
    <n v="2582"/>
    <s v="Drunken Wings"/>
    <s v="The place where chicken meets liquor for the first time!"/>
    <x v="161"/>
    <n v="1"/>
    <x v="2"/>
    <s v="US"/>
    <s v="USD"/>
    <n v="1477784634"/>
    <x v="2582"/>
    <b v="0"/>
    <n v="1"/>
    <b v="0"/>
    <x v="19"/>
    <x v="50"/>
    <n v="1"/>
    <x v="7"/>
    <s v="food trucks"/>
    <x v="2582"/>
    <x v="2579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x v="19"/>
    <x v="60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x v="19"/>
    <x v="50"/>
    <e v="#DIV/0!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x v="19"/>
    <x v="50"/>
    <n v="50"/>
    <x v="7"/>
    <s v="food trucks"/>
    <x v="2585"/>
    <x v="2582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x v="2586"/>
    <b v="0"/>
    <n v="1"/>
    <b v="0"/>
    <x v="19"/>
    <x v="5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x v="19"/>
    <x v="53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x v="19"/>
    <x v="65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x v="19"/>
    <x v="50"/>
    <n v="5"/>
    <x v="7"/>
    <s v="food trucks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x v="19"/>
    <x v="50"/>
    <e v="#DIV/0!"/>
    <x v="7"/>
    <s v="food trucks"/>
    <x v="2590"/>
    <x v="2587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x v="19"/>
    <x v="53"/>
    <n v="13"/>
    <x v="7"/>
    <s v="food trucks"/>
    <x v="2591"/>
    <x v="2588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x v="19"/>
    <x v="50"/>
    <n v="50"/>
    <x v="7"/>
    <s v="food trucks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x v="19"/>
    <x v="50"/>
    <e v="#DIV/0!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x v="19"/>
    <x v="50"/>
    <n v="1"/>
    <x v="7"/>
    <s v="food trucks"/>
    <x v="2594"/>
    <x v="2591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x v="2595"/>
    <b v="0"/>
    <n v="19"/>
    <b v="0"/>
    <x v="19"/>
    <x v="81"/>
    <n v="96.05"/>
    <x v="7"/>
    <s v="food trucks"/>
    <x v="2595"/>
    <x v="2592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x v="19"/>
    <x v="148"/>
    <n v="305.77999999999997"/>
    <x v="7"/>
    <s v="food trucks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x v="19"/>
    <x v="52"/>
    <n v="12.14"/>
    <x v="7"/>
    <s v="food trucks"/>
    <x v="2597"/>
    <x v="2594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x v="19"/>
    <x v="115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x v="19"/>
    <x v="60"/>
    <n v="18"/>
    <x v="7"/>
    <s v="food trucks"/>
    <x v="2599"/>
    <x v="2596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x v="19"/>
    <x v="113"/>
    <n v="115.53"/>
    <x v="7"/>
    <s v="food trucks"/>
    <x v="2600"/>
    <x v="2597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x v="36"/>
    <x v="335"/>
    <n v="21.9"/>
    <x v="2"/>
    <s v="space exploration"/>
    <x v="2601"/>
    <x v="2598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x v="36"/>
    <x v="336"/>
    <n v="80.02"/>
    <x v="2"/>
    <s v="space exploration"/>
    <x v="2602"/>
    <x v="2599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x v="2603"/>
    <b v="1"/>
    <n v="50"/>
    <b v="1"/>
    <x v="36"/>
    <x v="7"/>
    <n v="35.520000000000003"/>
    <x v="2"/>
    <s v="space exploration"/>
    <x v="2603"/>
    <x v="2600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x v="36"/>
    <x v="3"/>
    <n v="64.930000000000007"/>
    <x v="2"/>
    <s v="space exploration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x v="36"/>
    <x v="13"/>
    <n v="60.97"/>
    <x v="2"/>
    <s v="space exploration"/>
    <x v="2605"/>
    <x v="2602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x v="36"/>
    <x v="5"/>
    <n v="31.44"/>
    <x v="2"/>
    <s v="space exploration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x v="36"/>
    <x v="326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x v="36"/>
    <x v="337"/>
    <n v="58.93"/>
    <x v="2"/>
    <s v="space exploration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x v="36"/>
    <x v="272"/>
    <n v="157.29"/>
    <x v="2"/>
    <s v="space exploration"/>
    <x v="2609"/>
    <x v="2606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x v="36"/>
    <x v="48"/>
    <n v="55.76"/>
    <x v="2"/>
    <s v="space exploration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x v="36"/>
    <x v="338"/>
    <n v="83.8"/>
    <x v="2"/>
    <s v="space exploration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x v="36"/>
    <x v="174"/>
    <n v="58.42"/>
    <x v="2"/>
    <s v="space exploration"/>
    <x v="2612"/>
    <x v="2609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x v="36"/>
    <x v="7"/>
    <n v="270.57"/>
    <x v="2"/>
    <s v="space exploration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x v="36"/>
    <x v="21"/>
    <n v="107.1"/>
    <x v="2"/>
    <s v="space exploration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x v="36"/>
    <x v="106"/>
    <n v="47.18"/>
    <x v="2"/>
    <s v="space exploration"/>
    <x v="2615"/>
    <x v="2612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x v="36"/>
    <x v="41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x v="36"/>
    <x v="339"/>
    <n v="27.6"/>
    <x v="2"/>
    <s v="space exploration"/>
    <x v="2617"/>
    <x v="2614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x v="2618"/>
    <b v="1"/>
    <n v="77"/>
    <b v="1"/>
    <x v="36"/>
    <x v="2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x v="36"/>
    <x v="340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x v="36"/>
    <x v="12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x v="36"/>
    <x v="91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x v="36"/>
    <x v="26"/>
    <n v="26.59"/>
    <x v="2"/>
    <s v="space exploration"/>
    <x v="2622"/>
    <x v="2619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x v="36"/>
    <x v="35"/>
    <n v="36.770000000000003"/>
    <x v="2"/>
    <s v="space exploration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x v="36"/>
    <x v="341"/>
    <n v="31.82"/>
    <x v="2"/>
    <s v="space exploration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x v="36"/>
    <x v="342"/>
    <n v="27.58"/>
    <x v="2"/>
    <s v="space exploration"/>
    <x v="2625"/>
    <x v="2622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x v="36"/>
    <x v="20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x v="36"/>
    <x v="343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x v="36"/>
    <x v="5"/>
    <n v="44.1"/>
    <x v="2"/>
    <s v="space exploration"/>
    <x v="2628"/>
    <x v="2625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x v="36"/>
    <x v="30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x v="36"/>
    <x v="137"/>
    <n v="38.99"/>
    <x v="2"/>
    <s v="space exploration"/>
    <x v="2630"/>
    <x v="2627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x v="36"/>
    <x v="41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x v="36"/>
    <x v="0"/>
    <n v="34.9"/>
    <x v="2"/>
    <s v="space exploration"/>
    <x v="2632"/>
    <x v="2629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x v="36"/>
    <x v="255"/>
    <n v="89.1"/>
    <x v="2"/>
    <s v="space exploration"/>
    <x v="2633"/>
    <x v="2630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x v="36"/>
    <x v="6"/>
    <n v="39.44"/>
    <x v="2"/>
    <s v="space exploration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x v="36"/>
    <x v="8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x v="36"/>
    <x v="229"/>
    <n v="37.46"/>
    <x v="2"/>
    <s v="space exploration"/>
    <x v="2636"/>
    <x v="2633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x v="2637"/>
    <b v="0"/>
    <n v="26"/>
    <b v="1"/>
    <x v="36"/>
    <x v="183"/>
    <n v="31.96"/>
    <x v="2"/>
    <s v="space exploration"/>
    <x v="2637"/>
    <x v="2634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x v="36"/>
    <x v="21"/>
    <n v="25.21"/>
    <x v="2"/>
    <s v="space exploration"/>
    <x v="2638"/>
    <x v="2635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x v="36"/>
    <x v="34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x v="36"/>
    <x v="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x v="2641"/>
    <b v="0"/>
    <n v="1"/>
    <b v="0"/>
    <x v="36"/>
    <x v="60"/>
    <n v="15"/>
    <x v="2"/>
    <s v="space exploration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x v="36"/>
    <x v="50"/>
    <e v="#DIV/0!"/>
    <x v="2"/>
    <s v="space exploration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x v="36"/>
    <x v="122"/>
    <n v="223.58"/>
    <x v="2"/>
    <s v="space exploration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x v="36"/>
    <x v="53"/>
    <n v="39.479999999999997"/>
    <x v="2"/>
    <s v="space exploration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x v="36"/>
    <x v="57"/>
    <n v="91.3"/>
    <x v="2"/>
    <s v="space exploration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x v="36"/>
    <x v="59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x v="36"/>
    <x v="60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x v="36"/>
    <x v="60"/>
    <n v="17.670000000000002"/>
    <x v="2"/>
    <s v="space exploration"/>
    <x v="2648"/>
    <x v="2644"/>
    <x v="2"/>
  </r>
  <r>
    <n v="2649"/>
    <s v="The Mission - Please Check Back Soon (Canceled)"/>
    <s v="They have launched a Kickstarter."/>
    <x v="152"/>
    <n v="124"/>
    <x v="1"/>
    <s v="US"/>
    <s v="USD"/>
    <n v="1454370941"/>
    <x v="2649"/>
    <b v="0"/>
    <n v="3"/>
    <b v="0"/>
    <x v="36"/>
    <x v="5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x v="36"/>
    <x v="60"/>
    <n v="71.599999999999994"/>
    <x v="2"/>
    <s v="space exploration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x v="36"/>
    <x v="53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x v="36"/>
    <x v="60"/>
    <n v="80.45"/>
    <x v="2"/>
    <s v="space exploration"/>
    <x v="2652"/>
    <x v="2648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x v="36"/>
    <x v="81"/>
    <n v="83.94"/>
    <x v="2"/>
    <s v="space exploration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x v="36"/>
    <x v="50"/>
    <n v="8.5"/>
    <x v="2"/>
    <s v="space exploration"/>
    <x v="2654"/>
    <x v="2650"/>
    <x v="0"/>
  </r>
  <r>
    <n v="2655"/>
    <s v="Balloons (Canceled)"/>
    <s v="Thank you for your support!"/>
    <x v="36"/>
    <n v="3155"/>
    <x v="1"/>
    <s v="US"/>
    <s v="USD"/>
    <n v="1455048000"/>
    <x v="2655"/>
    <b v="0"/>
    <n v="43"/>
    <b v="0"/>
    <x v="36"/>
    <x v="70"/>
    <n v="73.37"/>
    <x v="2"/>
    <s v="space exploration"/>
    <x v="2655"/>
    <x v="2651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x v="2656"/>
    <b v="0"/>
    <n v="152"/>
    <b v="0"/>
    <x v="36"/>
    <x v="57"/>
    <n v="112.86"/>
    <x v="2"/>
    <s v="space exploration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x v="36"/>
    <x v="118"/>
    <n v="95.28"/>
    <x v="2"/>
    <s v="space exploration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x v="36"/>
    <x v="50"/>
    <n v="22.75"/>
    <x v="2"/>
    <s v="space exploration"/>
    <x v="2658"/>
    <x v="2654"/>
    <x v="2"/>
  </r>
  <r>
    <n v="2659"/>
    <s v="test (Canceled)"/>
    <s v="test"/>
    <x v="197"/>
    <n v="1333"/>
    <x v="1"/>
    <s v="US"/>
    <s v="USD"/>
    <n v="1429321210"/>
    <x v="2659"/>
    <b v="0"/>
    <n v="10"/>
    <b v="0"/>
    <x v="36"/>
    <x v="56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x v="36"/>
    <x v="5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x v="37"/>
    <x v="33"/>
    <n v="85.75"/>
    <x v="2"/>
    <s v="makerspaces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x v="37"/>
    <x v="13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x v="37"/>
    <x v="2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x v="37"/>
    <x v="3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x v="37"/>
    <x v="4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x v="37"/>
    <x v="175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x v="37"/>
    <x v="38"/>
    <n v="92.22"/>
    <x v="2"/>
    <s v="makerspaces"/>
    <x v="2667"/>
    <x v="2663"/>
    <x v="2"/>
  </r>
  <r>
    <n v="2668"/>
    <s v="UOttawa Makermobile"/>
    <s v="Creativity on the go! |_x000a_CrÃ©ativitÃ© en mouvement !"/>
    <x v="28"/>
    <n v="1707"/>
    <x v="0"/>
    <s v="CA"/>
    <s v="CAD"/>
    <n v="1447079520"/>
    <x v="2668"/>
    <b v="0"/>
    <n v="28"/>
    <b v="1"/>
    <x v="37"/>
    <x v="193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x v="37"/>
    <x v="10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x v="37"/>
    <x v="52"/>
    <n v="41.58"/>
    <x v="2"/>
    <s v="makerspaces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x v="37"/>
    <x v="57"/>
    <n v="33.76"/>
    <x v="2"/>
    <s v="makerspaces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x v="37"/>
    <x v="69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x v="37"/>
    <x v="58"/>
    <n v="167.15"/>
    <x v="2"/>
    <s v="makerspaces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x v="37"/>
    <x v="163"/>
    <n v="128.62"/>
    <x v="2"/>
    <s v="makerspaces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x v="37"/>
    <x v="59"/>
    <n v="65.41"/>
    <x v="2"/>
    <s v="makerspaces"/>
    <x v="2675"/>
    <x v="2671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x v="37"/>
    <x v="119"/>
    <n v="117.56"/>
    <x v="2"/>
    <s v="makerspaces"/>
    <x v="2676"/>
    <x v="2672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x v="37"/>
    <x v="82"/>
    <n v="126.48"/>
    <x v="2"/>
    <s v="makerspaces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x v="37"/>
    <x v="5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x v="37"/>
    <x v="50"/>
    <n v="44"/>
    <x v="2"/>
    <s v="makerspaces"/>
    <x v="2679"/>
    <x v="2675"/>
    <x v="0"/>
  </r>
  <r>
    <n v="2680"/>
    <s v="iHeart Pillow"/>
    <s v="iHeartPillow, Connecting loved ones"/>
    <x v="261"/>
    <n v="276"/>
    <x v="2"/>
    <s v="ES"/>
    <s v="EUR"/>
    <n v="1459915491"/>
    <x v="2680"/>
    <b v="0"/>
    <n v="4"/>
    <b v="0"/>
    <x v="37"/>
    <x v="60"/>
    <n v="69"/>
    <x v="2"/>
    <s v="makerspaces"/>
    <x v="2680"/>
    <x v="2676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x v="19"/>
    <x v="60"/>
    <n v="27.5"/>
    <x v="7"/>
    <s v="food trucks"/>
    <x v="2681"/>
    <x v="2677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x v="19"/>
    <x v="58"/>
    <n v="84.9"/>
    <x v="7"/>
    <s v="food trucks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x v="19"/>
    <x v="5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x v="19"/>
    <x v="60"/>
    <n v="200"/>
    <x v="7"/>
    <s v="food trucks"/>
    <x v="2684"/>
    <x v="2680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x v="19"/>
    <x v="5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x v="19"/>
    <x v="50"/>
    <e v="#DIV/0!"/>
    <x v="7"/>
    <s v="food trucks"/>
    <x v="2686"/>
    <x v="2682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x v="19"/>
    <x v="50"/>
    <e v="#DIV/0!"/>
    <x v="7"/>
    <s v="food trucks"/>
    <x v="2687"/>
    <x v="2683"/>
    <x v="0"/>
  </r>
  <r>
    <n v="2688"/>
    <s v="Mac N Cheez Food Truck"/>
    <s v="The amazing gourmet Mac N Cheez Food Truck Campaigne!"/>
    <x v="63"/>
    <n v="74"/>
    <x v="2"/>
    <s v="US"/>
    <s v="USD"/>
    <n v="1424746800"/>
    <x v="2688"/>
    <b v="0"/>
    <n v="14"/>
    <b v="0"/>
    <x v="19"/>
    <x v="5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x v="19"/>
    <x v="50"/>
    <n v="1"/>
    <x v="7"/>
    <s v="food trucks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x v="19"/>
    <x v="57"/>
    <n v="72.760000000000005"/>
    <x v="7"/>
    <s v="food trucks"/>
    <x v="2690"/>
    <x v="2686"/>
    <x v="0"/>
  </r>
  <r>
    <n v="2691"/>
    <s v="Cook"/>
    <s v="A Great New local Food Truck serving up ethnic fusion inspired eats in Ottawa."/>
    <x v="99"/>
    <n v="35"/>
    <x v="2"/>
    <s v="CA"/>
    <s v="CAD"/>
    <n v="1431278557"/>
    <x v="2691"/>
    <b v="0"/>
    <n v="2"/>
    <b v="0"/>
    <x v="19"/>
    <x v="5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x v="19"/>
    <x v="60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x v="19"/>
    <x v="60"/>
    <n v="13.33"/>
    <x v="7"/>
    <s v="food trucks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x v="19"/>
    <x v="50"/>
    <n v="1"/>
    <x v="7"/>
    <s v="food trucks"/>
    <x v="2694"/>
    <x v="2690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x v="19"/>
    <x v="5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x v="19"/>
    <x v="52"/>
    <n v="89.21"/>
    <x v="7"/>
    <s v="food trucks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x v="19"/>
    <x v="73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x v="19"/>
    <x v="50"/>
    <n v="13.01"/>
    <x v="7"/>
    <s v="food trucks"/>
    <x v="2698"/>
    <x v="2694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x v="19"/>
    <x v="50"/>
    <e v="#DIV/0!"/>
    <x v="7"/>
    <s v="food trucks"/>
    <x v="2699"/>
    <x v="2695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x v="19"/>
    <x v="60"/>
    <n v="17.5"/>
    <x v="7"/>
    <s v="food trucks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x v="38"/>
    <x v="132"/>
    <n v="34.130000000000003"/>
    <x v="1"/>
    <s v="spaces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x v="38"/>
    <x v="122"/>
    <n v="132.35"/>
    <x v="1"/>
    <s v="spaces"/>
    <x v="2702"/>
    <x v="2698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x v="2703"/>
    <b v="0"/>
    <n v="45"/>
    <b v="0"/>
    <x v="38"/>
    <x v="3"/>
    <n v="922.22"/>
    <x v="1"/>
    <s v="spaces"/>
    <x v="2703"/>
    <x v="2699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x v="38"/>
    <x v="52"/>
    <n v="163.57"/>
    <x v="1"/>
    <s v="spaces"/>
    <x v="2704"/>
    <x v="2700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x v="2705"/>
    <b v="0"/>
    <n v="8"/>
    <b v="0"/>
    <x v="38"/>
    <x v="57"/>
    <n v="217.38"/>
    <x v="1"/>
    <s v="spaces"/>
    <x v="2705"/>
    <x v="2701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x v="38"/>
    <x v="20"/>
    <n v="149.44"/>
    <x v="1"/>
    <s v="spaces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x v="38"/>
    <x v="345"/>
    <n v="71.239999999999995"/>
    <x v="1"/>
    <s v="spaces"/>
    <x v="2707"/>
    <x v="2703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x v="38"/>
    <x v="145"/>
    <n v="44.46"/>
    <x v="1"/>
    <s v="spaces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x v="38"/>
    <x v="21"/>
    <n v="164.94"/>
    <x v="1"/>
    <s v="spaces"/>
    <x v="2709"/>
    <x v="2705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x v="38"/>
    <x v="224"/>
    <n v="84.87"/>
    <x v="1"/>
    <s v="spaces"/>
    <x v="2710"/>
    <x v="2706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x v="38"/>
    <x v="7"/>
    <n v="53.95"/>
    <x v="1"/>
    <s v="spaces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x v="38"/>
    <x v="26"/>
    <n v="50.53"/>
    <x v="1"/>
    <s v="spaces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x v="38"/>
    <x v="21"/>
    <n v="108"/>
    <x v="1"/>
    <s v="spaces"/>
    <x v="2713"/>
    <x v="2709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x v="2714"/>
    <b v="1"/>
    <n v="305"/>
    <b v="1"/>
    <x v="38"/>
    <x v="31"/>
    <n v="95.37"/>
    <x v="1"/>
    <s v="spaces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x v="38"/>
    <x v="213"/>
    <n v="57.63"/>
    <x v="1"/>
    <s v="spaces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x v="38"/>
    <x v="28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x v="38"/>
    <x v="28"/>
    <n v="92.39"/>
    <x v="1"/>
    <s v="spaces"/>
    <x v="2717"/>
    <x v="2713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x v="38"/>
    <x v="3"/>
    <n v="125.98"/>
    <x v="1"/>
    <s v="spaces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x v="38"/>
    <x v="15"/>
    <n v="94.64"/>
    <x v="1"/>
    <s v="spaces"/>
    <x v="2719"/>
    <x v="2715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x v="38"/>
    <x v="90"/>
    <n v="170.7"/>
    <x v="1"/>
    <s v="spaces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x v="30"/>
    <x v="346"/>
    <n v="40.76"/>
    <x v="2"/>
    <s v="hardware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x v="30"/>
    <x v="169"/>
    <n v="68.25"/>
    <x v="2"/>
    <s v="hardware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x v="30"/>
    <x v="49"/>
    <n v="95.49"/>
    <x v="2"/>
    <s v="hardware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x v="30"/>
    <x v="34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x v="30"/>
    <x v="14"/>
    <n v="511.65"/>
    <x v="2"/>
    <s v="hardware"/>
    <x v="2725"/>
    <x v="2721"/>
    <x v="1"/>
  </r>
  <r>
    <n v="2726"/>
    <s v="Krimston TWO - Dual SIM case for iPhone"/>
    <s v="Krimston TWO: iPhone Dual SIM Case"/>
    <x v="57"/>
    <n v="105745"/>
    <x v="0"/>
    <s v="US"/>
    <s v="USD"/>
    <n v="1461333311"/>
    <x v="2726"/>
    <b v="0"/>
    <n v="404"/>
    <b v="1"/>
    <x v="30"/>
    <x v="6"/>
    <n v="261.75"/>
    <x v="2"/>
    <s v="hardware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x v="30"/>
    <x v="348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x v="2728"/>
    <b v="0"/>
    <n v="392"/>
    <b v="1"/>
    <x v="30"/>
    <x v="180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x v="2729"/>
    <b v="0"/>
    <n v="23"/>
    <b v="1"/>
    <x v="30"/>
    <x v="3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x v="30"/>
    <x v="106"/>
    <n v="67.42"/>
    <x v="2"/>
    <s v="hardware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x v="30"/>
    <x v="3"/>
    <n v="845.7"/>
    <x v="2"/>
    <s v="hardware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x v="30"/>
    <x v="90"/>
    <n v="97.19"/>
    <x v="2"/>
    <s v="hardware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x v="30"/>
    <x v="29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x v="30"/>
    <x v="349"/>
    <n v="138.66999999999999"/>
    <x v="2"/>
    <s v="hardware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x v="30"/>
    <x v="350"/>
    <n v="21.64"/>
    <x v="2"/>
    <s v="hardware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x v="30"/>
    <x v="4"/>
    <n v="169.52"/>
    <x v="2"/>
    <s v="hardware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x v="30"/>
    <x v="351"/>
    <n v="161.88"/>
    <x v="2"/>
    <s v="hardware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x v="30"/>
    <x v="34"/>
    <n v="493.13"/>
    <x v="2"/>
    <s v="hardware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x v="30"/>
    <x v="352"/>
    <n v="22.12"/>
    <x v="2"/>
    <s v="hardware"/>
    <x v="2739"/>
    <x v="2735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x v="30"/>
    <x v="3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x v="6"/>
    <n v="35"/>
    <x v="2"/>
    <s v="US"/>
    <s v="USD"/>
    <n v="1413770820"/>
    <x v="2741"/>
    <b v="0"/>
    <n v="4"/>
    <b v="0"/>
    <x v="39"/>
    <x v="50"/>
    <n v="8.75"/>
    <x v="3"/>
    <s v="children's books"/>
    <x v="2741"/>
    <x v="2737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x v="39"/>
    <x v="129"/>
    <n v="40.61"/>
    <x v="3"/>
    <s v="children's books"/>
    <x v="2742"/>
    <x v="2738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x v="39"/>
    <x v="50"/>
    <e v="#DIV/0!"/>
    <x v="3"/>
    <s v="children's books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x v="39"/>
    <x v="62"/>
    <n v="37.950000000000003"/>
    <x v="3"/>
    <s v="children's books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x v="39"/>
    <x v="66"/>
    <n v="35.729999999999997"/>
    <x v="3"/>
    <s v="children's books"/>
    <x v="2745"/>
    <x v="2741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x v="39"/>
    <x v="117"/>
    <n v="42.16"/>
    <x v="3"/>
    <s v="children's books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x v="39"/>
    <x v="58"/>
    <n v="35"/>
    <x v="3"/>
    <s v="children's books"/>
    <x v="2747"/>
    <x v="2743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x v="39"/>
    <x v="60"/>
    <n v="13.25"/>
    <x v="3"/>
    <s v="children's books"/>
    <x v="2748"/>
    <x v="2744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x v="2749"/>
    <b v="0"/>
    <n v="2"/>
    <b v="0"/>
    <x v="39"/>
    <x v="60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x v="39"/>
    <x v="50"/>
    <e v="#DIV/0!"/>
    <x v="3"/>
    <s v="children's books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x v="39"/>
    <x v="50"/>
    <e v="#DIV/0!"/>
    <x v="3"/>
    <s v="children's books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x v="39"/>
    <x v="57"/>
    <n v="39.29"/>
    <x v="3"/>
    <s v="children's books"/>
    <x v="2752"/>
    <x v="2748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x v="39"/>
    <x v="118"/>
    <n v="47.5"/>
    <x v="3"/>
    <s v="children's books"/>
    <x v="2753"/>
    <x v="2749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x v="39"/>
    <x v="50"/>
    <e v="#DIV/0!"/>
    <x v="3"/>
    <s v="children's books"/>
    <x v="2754"/>
    <x v="2750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x v="39"/>
    <x v="221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x v="39"/>
    <x v="54"/>
    <n v="31.76"/>
    <x v="3"/>
    <s v="children's books"/>
    <x v="2756"/>
    <x v="2752"/>
    <x v="4"/>
  </r>
  <r>
    <n v="2757"/>
    <s v="C is for Crooked"/>
    <s v="A children's letter book that Lampoons Hillary Clinton"/>
    <x v="15"/>
    <n v="10"/>
    <x v="2"/>
    <s v="US"/>
    <s v="USD"/>
    <n v="1470498332"/>
    <x v="2757"/>
    <b v="0"/>
    <n v="2"/>
    <b v="0"/>
    <x v="39"/>
    <x v="60"/>
    <n v="5"/>
    <x v="3"/>
    <s v="children's books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x v="39"/>
    <x v="81"/>
    <n v="39"/>
    <x v="3"/>
    <s v="children's books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x v="39"/>
    <x v="57"/>
    <n v="52.5"/>
    <x v="3"/>
    <s v="children's books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x v="39"/>
    <x v="50"/>
    <e v="#DIV/0!"/>
    <x v="3"/>
    <s v="children's books"/>
    <x v="2760"/>
    <x v="2756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x v="2761"/>
    <b v="0"/>
    <n v="4"/>
    <b v="0"/>
    <x v="39"/>
    <x v="60"/>
    <n v="9"/>
    <x v="3"/>
    <s v="children's books"/>
    <x v="2761"/>
    <x v="2757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x v="39"/>
    <x v="60"/>
    <n v="25"/>
    <x v="3"/>
    <s v="children's books"/>
    <x v="2762"/>
    <x v="2758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x v="2763"/>
    <b v="0"/>
    <n v="3"/>
    <b v="0"/>
    <x v="39"/>
    <x v="50"/>
    <n v="30"/>
    <x v="3"/>
    <s v="children's books"/>
    <x v="2763"/>
    <x v="2759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x v="39"/>
    <x v="60"/>
    <n v="11.25"/>
    <x v="3"/>
    <s v="children's books"/>
    <x v="2764"/>
    <x v="2760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x v="39"/>
    <x v="50"/>
    <e v="#DIV/0!"/>
    <x v="3"/>
    <s v="children's books"/>
    <x v="2765"/>
    <x v="2761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x v="39"/>
    <x v="53"/>
    <n v="25"/>
    <x v="3"/>
    <s v="children's books"/>
    <x v="2766"/>
    <x v="2762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x v="39"/>
    <x v="60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x v="39"/>
    <x v="51"/>
    <n v="29.47"/>
    <x v="3"/>
    <s v="children's books"/>
    <x v="2768"/>
    <x v="2764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x v="39"/>
    <x v="50"/>
    <n v="1"/>
    <x v="3"/>
    <s v="children's books"/>
    <x v="2769"/>
    <x v="2765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x v="39"/>
    <x v="54"/>
    <n v="63.1"/>
    <x v="3"/>
    <s v="children's books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x v="39"/>
    <x v="50"/>
    <e v="#DIV/0!"/>
    <x v="3"/>
    <s v="children's books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x v="39"/>
    <x v="50"/>
    <e v="#DIV/0!"/>
    <x v="3"/>
    <s v="children's books"/>
    <x v="2772"/>
    <x v="2768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x v="39"/>
    <x v="50"/>
    <n v="1"/>
    <x v="3"/>
    <s v="children's books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x v="39"/>
    <x v="51"/>
    <n v="43.85"/>
    <x v="3"/>
    <s v="children's books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x v="39"/>
    <x v="56"/>
    <n v="75"/>
    <x v="3"/>
    <s v="children's books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x v="39"/>
    <x v="59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x v="39"/>
    <x v="5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x v="39"/>
    <x v="73"/>
    <n v="93.67"/>
    <x v="3"/>
    <s v="children's books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x v="39"/>
    <x v="53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x v="2780"/>
    <b v="0"/>
    <n v="0"/>
    <b v="0"/>
    <x v="39"/>
    <x v="50"/>
    <e v="#DIV/0!"/>
    <x v="3"/>
    <s v="children's books"/>
    <x v="2780"/>
    <x v="2776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x v="6"/>
    <x v="2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x v="6"/>
    <x v="28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x v="6"/>
    <x v="41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x v="6"/>
    <x v="17"/>
    <n v="66.11"/>
    <x v="1"/>
    <s v="plays"/>
    <x v="2784"/>
    <x v="2780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x v="6"/>
    <x v="2"/>
    <n v="36.86"/>
    <x v="1"/>
    <s v="plays"/>
    <x v="2785"/>
    <x v="2781"/>
    <x v="2"/>
  </r>
  <r>
    <n v="2786"/>
    <s v="Fierce"/>
    <s v="A heart-melting farce about sex, art and the lovelorn lay-abouts of London-town."/>
    <x v="30"/>
    <n v="2946"/>
    <x v="0"/>
    <s v="GB"/>
    <s v="GBP"/>
    <n v="1404913180"/>
    <x v="2786"/>
    <b v="0"/>
    <n v="74"/>
    <b v="1"/>
    <x v="6"/>
    <x v="90"/>
    <n v="39.81"/>
    <x v="1"/>
    <s v="plays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x v="6"/>
    <x v="28"/>
    <n v="31.5"/>
    <x v="1"/>
    <s v="plays"/>
    <x v="2787"/>
    <x v="2783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x v="2788"/>
    <b v="0"/>
    <n v="20"/>
    <b v="1"/>
    <x v="6"/>
    <x v="33"/>
    <n v="102.5"/>
    <x v="1"/>
    <s v="plays"/>
    <x v="2788"/>
    <x v="2784"/>
    <x v="2"/>
  </r>
  <r>
    <n v="2789"/>
    <s v="The Adventurers Club"/>
    <s v="BNT's Biggest Adventure So Far: Our 2015 full length production!"/>
    <x v="9"/>
    <n v="3035"/>
    <x v="0"/>
    <s v="US"/>
    <s v="USD"/>
    <n v="1426132800"/>
    <x v="2789"/>
    <b v="0"/>
    <n v="24"/>
    <b v="1"/>
    <x v="6"/>
    <x v="7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x v="6"/>
    <x v="2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x v="6"/>
    <x v="33"/>
    <n v="73.209999999999994"/>
    <x v="1"/>
    <s v="plays"/>
    <x v="2791"/>
    <x v="2787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x v="6"/>
    <x v="29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x v="6"/>
    <x v="38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x v="6"/>
    <x v="95"/>
    <n v="25"/>
    <x v="1"/>
    <s v="plays"/>
    <x v="2794"/>
    <x v="2790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x v="6"/>
    <x v="3"/>
    <n v="36.5"/>
    <x v="1"/>
    <s v="plays"/>
    <x v="2795"/>
    <x v="2791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x v="6"/>
    <x v="31"/>
    <n v="44"/>
    <x v="1"/>
    <s v="plays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x v="6"/>
    <x v="33"/>
    <n v="87.36"/>
    <x v="1"/>
    <s v="plays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x v="6"/>
    <x v="7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x v="6"/>
    <x v="16"/>
    <n v="44.86"/>
    <x v="1"/>
    <s v="plays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x v="6"/>
    <x v="18"/>
    <n v="42.9"/>
    <x v="1"/>
    <s v="plays"/>
    <x v="2800"/>
    <x v="2796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x v="6"/>
    <x v="18"/>
    <n v="51.23"/>
    <x v="1"/>
    <s v="plays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x v="6"/>
    <x v="21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x v="6"/>
    <x v="30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x v="6"/>
    <x v="41"/>
    <n v="50"/>
    <x v="1"/>
    <s v="plays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x v="6"/>
    <x v="5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x v="6"/>
    <x v="20"/>
    <n v="44.25"/>
    <x v="1"/>
    <s v="plays"/>
    <x v="2806"/>
    <x v="2802"/>
    <x v="0"/>
  </r>
  <r>
    <n v="2807"/>
    <s v="The Commission Theatre Co."/>
    <s v="Bringing Shakespeare back to the Playwrights"/>
    <x v="10"/>
    <n v="6300"/>
    <x v="0"/>
    <s v="US"/>
    <s v="USD"/>
    <n v="1435611438"/>
    <x v="2807"/>
    <b v="0"/>
    <n v="93"/>
    <b v="1"/>
    <x v="6"/>
    <x v="9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x v="6"/>
    <x v="8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x v="6"/>
    <x v="21"/>
    <n v="121.9"/>
    <x v="1"/>
    <s v="plays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x v="6"/>
    <x v="29"/>
    <n v="47.46"/>
    <x v="1"/>
    <s v="plays"/>
    <x v="2810"/>
    <x v="2806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x v="6"/>
    <x v="8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x v="6"/>
    <x v="40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x v="6"/>
    <x v="30"/>
    <n v="37.21"/>
    <x v="1"/>
    <s v="plays"/>
    <x v="2813"/>
    <x v="2809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x v="6"/>
    <x v="29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x v="6"/>
    <x v="186"/>
    <n v="43.21"/>
    <x v="1"/>
    <s v="plays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x v="6"/>
    <x v="24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x v="6"/>
    <x v="22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x v="6"/>
    <x v="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x v="6"/>
    <x v="2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x v="6"/>
    <x v="104"/>
    <n v="13.6"/>
    <x v="1"/>
    <s v="plays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x v="6"/>
    <x v="8"/>
    <n v="28.57"/>
    <x v="1"/>
    <s v="plays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x v="6"/>
    <x v="8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x v="6"/>
    <x v="39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x v="6"/>
    <x v="16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x v="6"/>
    <x v="3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x v="6"/>
    <x v="29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x v="6"/>
    <x v="28"/>
    <n v="104.57"/>
    <x v="1"/>
    <s v="plays"/>
    <x v="2827"/>
    <x v="2823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x v="6"/>
    <x v="8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x v="6"/>
    <x v="13"/>
    <n v="35.04"/>
    <x v="1"/>
    <s v="plays"/>
    <x v="2829"/>
    <x v="2825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x v="2830"/>
    <b v="0"/>
    <n v="11"/>
    <b v="1"/>
    <x v="6"/>
    <x v="8"/>
    <n v="272.73"/>
    <x v="1"/>
    <s v="plays"/>
    <x v="2830"/>
    <x v="2826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x v="6"/>
    <x v="38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x v="6"/>
    <x v="41"/>
    <n v="30.19"/>
    <x v="1"/>
    <s v="plays"/>
    <x v="2832"/>
    <x v="2828"/>
    <x v="3"/>
  </r>
  <r>
    <n v="2833"/>
    <s v="Star Man Rocket Man"/>
    <s v="A new play about exploring outer space"/>
    <x v="200"/>
    <n v="2923"/>
    <x v="0"/>
    <s v="US"/>
    <s v="USD"/>
    <n v="1444528800"/>
    <x v="2833"/>
    <b v="0"/>
    <n v="35"/>
    <b v="1"/>
    <x v="6"/>
    <x v="29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x v="6"/>
    <x v="106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x v="6"/>
    <x v="229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x v="6"/>
    <x v="29"/>
    <n v="44.09"/>
    <x v="1"/>
    <s v="plays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x v="6"/>
    <x v="8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x v="6"/>
    <x v="28"/>
    <n v="44.54"/>
    <x v="1"/>
    <s v="plays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x v="6"/>
    <x v="38"/>
    <n v="125.81"/>
    <x v="1"/>
    <s v="plays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x v="6"/>
    <x v="3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x v="6"/>
    <x v="60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x v="6"/>
    <x v="50"/>
    <e v="#DIV/0!"/>
    <x v="1"/>
    <s v="plays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x v="6"/>
    <x v="50"/>
    <e v="#DIV/0!"/>
    <x v="1"/>
    <s v="plays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x v="6"/>
    <x v="62"/>
    <n v="30"/>
    <x v="1"/>
    <s v="plays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x v="6"/>
    <x v="188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x v="6"/>
    <x v="50"/>
    <e v="#DIV/0!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x v="6"/>
    <x v="50"/>
    <e v="#DIV/0!"/>
    <x v="1"/>
    <s v="plays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x v="6"/>
    <x v="5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x v="6"/>
    <x v="60"/>
    <n v="5"/>
    <x v="1"/>
    <s v="plays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x v="6"/>
    <x v="65"/>
    <n v="23.92"/>
    <x v="1"/>
    <s v="plays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x v="6"/>
    <x v="50"/>
    <e v="#DIV/0!"/>
    <x v="1"/>
    <s v="plays"/>
    <x v="2851"/>
    <x v="2847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x v="6"/>
    <x v="53"/>
    <n v="15.83"/>
    <x v="1"/>
    <s v="plays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x v="6"/>
    <x v="50"/>
    <e v="#DIV/0!"/>
    <x v="1"/>
    <s v="plays"/>
    <x v="2853"/>
    <x v="2849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x v="6"/>
    <x v="7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x v="6"/>
    <x v="119"/>
    <n v="60"/>
    <x v="1"/>
    <s v="plays"/>
    <x v="2855"/>
    <x v="2851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x v="6"/>
    <x v="62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x v="6"/>
    <x v="68"/>
    <n v="500"/>
    <x v="1"/>
    <s v="plays"/>
    <x v="2857"/>
    <x v="2853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x v="6"/>
    <x v="50"/>
    <e v="#DIV/0!"/>
    <x v="1"/>
    <s v="plays"/>
    <x v="2858"/>
    <x v="2854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x v="6"/>
    <x v="53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x v="6"/>
    <x v="113"/>
    <n v="29.56"/>
    <x v="1"/>
    <s v="plays"/>
    <x v="2860"/>
    <x v="2856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x v="6"/>
    <x v="188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x v="6"/>
    <x v="50"/>
    <n v="18.329999999999998"/>
    <x v="1"/>
    <s v="plays"/>
    <x v="2862"/>
    <x v="2858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x v="6"/>
    <x v="50"/>
    <n v="20"/>
    <x v="1"/>
    <s v="plays"/>
    <x v="2863"/>
    <x v="2859"/>
    <x v="3"/>
  </r>
  <r>
    <n v="2864"/>
    <s v="'Haunting Julia' by Alan Ayckbourn"/>
    <s v="Accessible, original theatre for all!"/>
    <x v="30"/>
    <n v="40"/>
    <x v="2"/>
    <s v="GB"/>
    <s v="GBP"/>
    <n v="1437139080"/>
    <x v="2864"/>
    <b v="0"/>
    <n v="3"/>
    <b v="0"/>
    <x v="6"/>
    <x v="53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x v="6"/>
    <x v="50"/>
    <e v="#DIV/0!"/>
    <x v="1"/>
    <s v="plays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x v="6"/>
    <x v="60"/>
    <n v="22.5"/>
    <x v="1"/>
    <s v="plays"/>
    <x v="2866"/>
    <x v="2862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x v="6"/>
    <x v="68"/>
    <n v="50.4"/>
    <x v="1"/>
    <s v="plays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x v="6"/>
    <x v="72"/>
    <n v="105.03"/>
    <x v="1"/>
    <s v="plays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x v="6"/>
    <x v="60"/>
    <n v="35.4"/>
    <x v="1"/>
    <s v="plays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x v="6"/>
    <x v="77"/>
    <n v="83.33"/>
    <x v="1"/>
    <s v="plays"/>
    <x v="2870"/>
    <x v="2866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x v="6"/>
    <x v="62"/>
    <n v="35.92"/>
    <x v="1"/>
    <s v="plays"/>
    <x v="2871"/>
    <x v="2867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x v="6"/>
    <x v="50"/>
    <e v="#DIV/0!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x v="6"/>
    <x v="151"/>
    <n v="119.13"/>
    <x v="1"/>
    <s v="plays"/>
    <x v="2873"/>
    <x v="2869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x v="6"/>
    <x v="62"/>
    <n v="90.33"/>
    <x v="1"/>
    <s v="plays"/>
    <x v="2874"/>
    <x v="2870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x v="6"/>
    <x v="50"/>
    <n v="2.33"/>
    <x v="1"/>
    <s v="plays"/>
    <x v="2875"/>
    <x v="2871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x v="6"/>
    <x v="50"/>
    <e v="#DIV/0!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x v="6"/>
    <x v="57"/>
    <n v="108.33"/>
    <x v="1"/>
    <s v="plays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x v="6"/>
    <x v="53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x v="6"/>
    <x v="5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x v="6"/>
    <x v="61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x v="6"/>
    <x v="50"/>
    <e v="#DIV/0!"/>
    <x v="1"/>
    <s v="plays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x v="6"/>
    <x v="122"/>
    <n v="63"/>
    <x v="1"/>
    <s v="plays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x v="6"/>
    <x v="118"/>
    <n v="381.6"/>
    <x v="1"/>
    <s v="plays"/>
    <x v="2883"/>
    <x v="2879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x v="2884"/>
    <b v="0"/>
    <n v="4"/>
    <b v="0"/>
    <x v="6"/>
    <x v="50"/>
    <n v="46.25"/>
    <x v="1"/>
    <s v="plays"/>
    <x v="2884"/>
    <x v="2880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x v="2885"/>
    <b v="0"/>
    <n v="5"/>
    <b v="0"/>
    <x v="6"/>
    <x v="69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x v="6"/>
    <x v="62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x v="6"/>
    <x v="50"/>
    <n v="5"/>
    <x v="1"/>
    <s v="plays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x v="6"/>
    <x v="50"/>
    <e v="#DIV/0!"/>
    <x v="1"/>
    <s v="plays"/>
    <x v="2888"/>
    <x v="2884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x v="6"/>
    <x v="151"/>
    <n v="81.569999999999993"/>
    <x v="1"/>
    <s v="plays"/>
    <x v="2889"/>
    <x v="2885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x v="6"/>
    <x v="60"/>
    <n v="7"/>
    <x v="1"/>
    <s v="plays"/>
    <x v="2890"/>
    <x v="2886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x v="6"/>
    <x v="56"/>
    <n v="27.3"/>
    <x v="1"/>
    <s v="plays"/>
    <x v="2891"/>
    <x v="2887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x v="6"/>
    <x v="114"/>
    <n v="29.41"/>
    <x v="1"/>
    <s v="plays"/>
    <x v="2892"/>
    <x v="2888"/>
    <x v="3"/>
  </r>
  <r>
    <n v="2893"/>
    <s v="REDISCOVERING KIA THE PLAY"/>
    <s v="Fundraising for REDISCOVERING KIA THE PLAY"/>
    <x v="10"/>
    <n v="25"/>
    <x v="2"/>
    <s v="US"/>
    <s v="USD"/>
    <n v="1420768800"/>
    <x v="2893"/>
    <b v="0"/>
    <n v="2"/>
    <b v="0"/>
    <x v="6"/>
    <x v="60"/>
    <n v="12.5"/>
    <x v="1"/>
    <s v="plays"/>
    <x v="2893"/>
    <x v="2889"/>
    <x v="3"/>
  </r>
  <r>
    <n v="2894"/>
    <s v="How Could You Do This To Me (The Stage Play)"/>
    <s v="This Is A Story About A Woman A Man And A Woman"/>
    <x v="63"/>
    <n v="0"/>
    <x v="2"/>
    <s v="US"/>
    <s v="USD"/>
    <n v="1428100815"/>
    <x v="2894"/>
    <b v="0"/>
    <n v="0"/>
    <b v="0"/>
    <x v="6"/>
    <x v="50"/>
    <e v="#DIV/0!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x v="6"/>
    <x v="62"/>
    <n v="5.75"/>
    <x v="1"/>
    <s v="plays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x v="6"/>
    <x v="70"/>
    <n v="52.08"/>
    <x v="1"/>
    <s v="plays"/>
    <x v="2896"/>
    <x v="2892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x v="6"/>
    <x v="62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x v="6"/>
    <x v="65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x v="6"/>
    <x v="50"/>
    <e v="#DIV/0!"/>
    <x v="1"/>
    <s v="plays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x v="6"/>
    <x v="353"/>
    <n v="486.43"/>
    <x v="1"/>
    <s v="plays"/>
    <x v="2900"/>
    <x v="2896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x v="6"/>
    <x v="60"/>
    <n v="3"/>
    <x v="1"/>
    <s v="plays"/>
    <x v="2901"/>
    <x v="2897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x v="6"/>
    <x v="5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x v="6"/>
    <x v="60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x v="6"/>
    <x v="62"/>
    <n v="18.75"/>
    <x v="1"/>
    <s v="plays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x v="6"/>
    <x v="82"/>
    <n v="36.590000000000003"/>
    <x v="1"/>
    <s v="plays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x v="6"/>
    <x v="114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x v="6"/>
    <x v="50"/>
    <n v="1"/>
    <x v="1"/>
    <s v="plays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x v="6"/>
    <x v="56"/>
    <n v="52.8"/>
    <x v="1"/>
    <s v="plays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x v="6"/>
    <x v="50"/>
    <n v="20"/>
    <x v="1"/>
    <s v="plays"/>
    <x v="2909"/>
    <x v="2905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x v="6"/>
    <x v="5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x v="6"/>
    <x v="121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x v="6"/>
    <x v="51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x v="6"/>
    <x v="50"/>
    <n v="1"/>
    <x v="1"/>
    <s v="plays"/>
    <x v="2913"/>
    <x v="2909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x v="2914"/>
    <b v="0"/>
    <n v="1"/>
    <b v="0"/>
    <x v="6"/>
    <x v="5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x v="6"/>
    <x v="220"/>
    <n v="203.67"/>
    <x v="1"/>
    <s v="plays"/>
    <x v="2915"/>
    <x v="2911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x v="6"/>
    <x v="59"/>
    <n v="20.71"/>
    <x v="1"/>
    <s v="plays"/>
    <x v="2916"/>
    <x v="2912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x v="6"/>
    <x v="66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x v="6"/>
    <x v="11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x v="6"/>
    <x v="114"/>
    <n v="8.5"/>
    <x v="1"/>
    <s v="plays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x v="6"/>
    <x v="11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x v="40"/>
    <x v="32"/>
    <n v="43"/>
    <x v="1"/>
    <s v="musical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x v="40"/>
    <x v="8"/>
    <n v="83.33"/>
    <x v="1"/>
    <s v="musical"/>
    <x v="2922"/>
    <x v="2918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x v="40"/>
    <x v="8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x v="40"/>
    <x v="3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x v="40"/>
    <x v="21"/>
    <n v="231.66"/>
    <x v="1"/>
    <s v="musical"/>
    <x v="2925"/>
    <x v="2921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x v="40"/>
    <x v="10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x v="40"/>
    <x v="26"/>
    <n v="112.14"/>
    <x v="1"/>
    <s v="musical"/>
    <x v="2927"/>
    <x v="2923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x v="2928"/>
    <b v="0"/>
    <n v="24"/>
    <b v="1"/>
    <x v="40"/>
    <x v="8"/>
    <n v="41.67"/>
    <x v="1"/>
    <s v="musical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x v="40"/>
    <x v="21"/>
    <n v="255.17"/>
    <x v="1"/>
    <s v="musical"/>
    <x v="2929"/>
    <x v="2925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x v="40"/>
    <x v="7"/>
    <n v="162.77000000000001"/>
    <x v="1"/>
    <s v="musical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x v="40"/>
    <x v="6"/>
    <n v="88.33"/>
    <x v="1"/>
    <s v="musical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x v="40"/>
    <x v="2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x v="40"/>
    <x v="33"/>
    <n v="47.57"/>
    <x v="1"/>
    <s v="musical"/>
    <x v="2933"/>
    <x v="2929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x v="40"/>
    <x v="29"/>
    <n v="72.97"/>
    <x v="1"/>
    <s v="musical"/>
    <x v="2934"/>
    <x v="2930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x v="40"/>
    <x v="7"/>
    <n v="90.54"/>
    <x v="1"/>
    <s v="musical"/>
    <x v="2935"/>
    <x v="2931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x v="40"/>
    <x v="30"/>
    <n v="37.65"/>
    <x v="1"/>
    <s v="musical"/>
    <x v="2936"/>
    <x v="2932"/>
    <x v="3"/>
  </r>
  <r>
    <n v="2937"/>
    <s v="UCAS"/>
    <s v="UCAS is a new British musical premiering at the Edinburgh Fringe Festival 2014."/>
    <x v="15"/>
    <n v="2000"/>
    <x v="0"/>
    <s v="GB"/>
    <s v="GBP"/>
    <n v="1405249113"/>
    <x v="2937"/>
    <b v="0"/>
    <n v="55"/>
    <b v="1"/>
    <x v="40"/>
    <x v="18"/>
    <n v="36.36"/>
    <x v="1"/>
    <s v="musical"/>
    <x v="2937"/>
    <x v="2933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x v="40"/>
    <x v="7"/>
    <n v="126.72"/>
    <x v="1"/>
    <s v="musical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x v="40"/>
    <x v="33"/>
    <n v="329.2"/>
    <x v="1"/>
    <s v="musical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x v="40"/>
    <x v="13"/>
    <n v="81.239999999999995"/>
    <x v="1"/>
    <s v="musical"/>
    <x v="2940"/>
    <x v="2936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x v="38"/>
    <x v="5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x v="38"/>
    <x v="68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x v="38"/>
    <x v="50"/>
    <e v="#DIV/0!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x v="38"/>
    <x v="60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x v="38"/>
    <x v="50"/>
    <e v="#DIV/0!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x v="38"/>
    <x v="50"/>
    <n v="1"/>
    <x v="1"/>
    <s v="spaces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x v="38"/>
    <x v="65"/>
    <n v="82.46"/>
    <x v="1"/>
    <s v="spaces"/>
    <x v="2947"/>
    <x v="2943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x v="38"/>
    <x v="5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x v="38"/>
    <x v="56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x v="38"/>
    <x v="50"/>
    <e v="#DIV/0!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x v="38"/>
    <x v="53"/>
    <n v="18.899999999999999"/>
    <x v="1"/>
    <s v="spaces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x v="38"/>
    <x v="59"/>
    <n v="200.63"/>
    <x v="1"/>
    <s v="spaces"/>
    <x v="2952"/>
    <x v="2948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x v="38"/>
    <x v="5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x v="38"/>
    <x v="50"/>
    <e v="#DIV/0!"/>
    <x v="1"/>
    <s v="spaces"/>
    <x v="2954"/>
    <x v="2950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x v="2955"/>
    <b v="0"/>
    <n v="11"/>
    <b v="0"/>
    <x v="38"/>
    <x v="64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x v="38"/>
    <x v="123"/>
    <n v="66.099999999999994"/>
    <x v="1"/>
    <s v="spaces"/>
    <x v="2956"/>
    <x v="2952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x v="38"/>
    <x v="53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x v="38"/>
    <x v="50"/>
    <e v="#DIV/0!"/>
    <x v="1"/>
    <s v="spaces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x v="38"/>
    <x v="50"/>
    <e v="#DIV/0!"/>
    <x v="1"/>
    <s v="spaces"/>
    <x v="2959"/>
    <x v="2955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x v="38"/>
    <x v="50"/>
    <e v="#DIV/0!"/>
    <x v="1"/>
    <s v="spaces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x v="6"/>
    <x v="5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x v="6"/>
    <x v="108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x v="6"/>
    <x v="13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x v="6"/>
    <x v="7"/>
    <n v="25.69"/>
    <x v="1"/>
    <s v="plays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x v="6"/>
    <x v="15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x v="6"/>
    <x v="35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x v="6"/>
    <x v="35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x v="2968"/>
    <b v="0"/>
    <n v="47"/>
    <b v="1"/>
    <x v="6"/>
    <x v="6"/>
    <n v="78.94"/>
    <x v="1"/>
    <s v="plays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x v="6"/>
    <x v="200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x v="6"/>
    <x v="6"/>
    <n v="69.89"/>
    <x v="1"/>
    <s v="plays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x v="6"/>
    <x v="8"/>
    <n v="74.53"/>
    <x v="1"/>
    <s v="plays"/>
    <x v="2971"/>
    <x v="2967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x v="2972"/>
    <b v="0"/>
    <n v="17"/>
    <b v="1"/>
    <x v="6"/>
    <x v="2"/>
    <n v="123.94"/>
    <x v="1"/>
    <s v="plays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x v="6"/>
    <x v="21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x v="6"/>
    <x v="21"/>
    <n v="58.62"/>
    <x v="1"/>
    <s v="plays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x v="6"/>
    <x v="8"/>
    <n v="70.88"/>
    <x v="1"/>
    <s v="plays"/>
    <x v="2975"/>
    <x v="2971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x v="6"/>
    <x v="193"/>
    <n v="8.57"/>
    <x v="1"/>
    <s v="plays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x v="6"/>
    <x v="35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x v="6"/>
    <x v="32"/>
    <n v="60.69"/>
    <x v="1"/>
    <s v="plays"/>
    <x v="2978"/>
    <x v="2974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x v="6"/>
    <x v="7"/>
    <n v="110.22"/>
    <x v="1"/>
    <s v="plays"/>
    <x v="2979"/>
    <x v="2975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x v="6"/>
    <x v="15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x v="38"/>
    <x v="32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x v="38"/>
    <x v="21"/>
    <n v="86.49"/>
    <x v="1"/>
    <s v="spaces"/>
    <x v="2982"/>
    <x v="2978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x v="38"/>
    <x v="92"/>
    <n v="155.24"/>
    <x v="1"/>
    <s v="spaces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x v="38"/>
    <x v="8"/>
    <n v="115.08"/>
    <x v="1"/>
    <s v="spaces"/>
    <x v="2984"/>
    <x v="2980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x v="38"/>
    <x v="108"/>
    <n v="109.59"/>
    <x v="1"/>
    <s v="spaces"/>
    <x v="2985"/>
    <x v="2981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x v="38"/>
    <x v="6"/>
    <n v="45.21"/>
    <x v="1"/>
    <s v="spaces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x v="38"/>
    <x v="5"/>
    <n v="104.15"/>
    <x v="1"/>
    <s v="spaces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x v="38"/>
    <x v="8"/>
    <n v="35.71"/>
    <x v="1"/>
    <s v="spaces"/>
    <x v="2988"/>
    <x v="2984"/>
    <x v="2"/>
  </r>
  <r>
    <n v="2989"/>
    <s v="Let's Light Up The Gem!"/>
    <s v="Bring the movies back to Bethel, Maine."/>
    <x v="22"/>
    <n v="35307"/>
    <x v="0"/>
    <s v="US"/>
    <s v="USD"/>
    <n v="1450673940"/>
    <x v="2989"/>
    <b v="0"/>
    <n v="364"/>
    <b v="1"/>
    <x v="38"/>
    <x v="93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x v="38"/>
    <x v="8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x v="38"/>
    <x v="33"/>
    <n v="94.41"/>
    <x v="1"/>
    <s v="spaces"/>
    <x v="2991"/>
    <x v="2987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x v="38"/>
    <x v="2"/>
    <n v="48.98"/>
    <x v="1"/>
    <s v="spaces"/>
    <x v="2992"/>
    <x v="2988"/>
    <x v="2"/>
  </r>
  <r>
    <n v="2993"/>
    <s v="TRUE WEST: Think, Dog! Productions"/>
    <s v="Help us build the Kitchen from Hell!"/>
    <x v="28"/>
    <n v="1003"/>
    <x v="0"/>
    <s v="US"/>
    <s v="USD"/>
    <n v="1455998867"/>
    <x v="2993"/>
    <b v="0"/>
    <n v="22"/>
    <b v="1"/>
    <x v="38"/>
    <x v="8"/>
    <n v="45.59"/>
    <x v="1"/>
    <s v="spaces"/>
    <x v="2993"/>
    <x v="2989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x v="38"/>
    <x v="354"/>
    <n v="23.28"/>
    <x v="1"/>
    <s v="spaces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x v="38"/>
    <x v="2"/>
    <n v="63.23"/>
    <x v="1"/>
    <s v="spaces"/>
    <x v="2995"/>
    <x v="2991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x v="2996"/>
    <b v="0"/>
    <n v="392"/>
    <b v="1"/>
    <x v="38"/>
    <x v="174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x v="38"/>
    <x v="3"/>
    <n v="90.2"/>
    <x v="1"/>
    <s v="spaces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x v="38"/>
    <x v="33"/>
    <n v="118.97"/>
    <x v="1"/>
    <s v="spaces"/>
    <x v="2998"/>
    <x v="2994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x v="38"/>
    <x v="17"/>
    <n v="80.25"/>
    <x v="1"/>
    <s v="spaces"/>
    <x v="2999"/>
    <x v="807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x v="38"/>
    <x v="8"/>
    <n v="62.5"/>
    <x v="1"/>
    <s v="spaces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x v="38"/>
    <x v="355"/>
    <n v="131.38"/>
    <x v="1"/>
    <s v="spaces"/>
    <x v="3001"/>
    <x v="2996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x v="3002"/>
    <b v="0"/>
    <n v="104"/>
    <b v="1"/>
    <x v="38"/>
    <x v="15"/>
    <n v="73.03"/>
    <x v="1"/>
    <s v="spaces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x v="38"/>
    <x v="7"/>
    <n v="178.53"/>
    <x v="1"/>
    <s v="spaces"/>
    <x v="3003"/>
    <x v="2998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x v="38"/>
    <x v="40"/>
    <n v="162.91"/>
    <x v="1"/>
    <s v="spaces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x v="38"/>
    <x v="28"/>
    <n v="108.24"/>
    <x v="1"/>
    <s v="spaces"/>
    <x v="3005"/>
    <x v="3000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x v="38"/>
    <x v="29"/>
    <n v="88.87"/>
    <x v="1"/>
    <s v="spaces"/>
    <x v="3006"/>
    <x v="3001"/>
    <x v="3"/>
  </r>
  <r>
    <n v="3007"/>
    <s v="Bethlem"/>
    <s v="Consuite for 2015 CoreCon.  An adventure into insanity."/>
    <x v="20"/>
    <n v="1080"/>
    <x v="0"/>
    <s v="US"/>
    <s v="USD"/>
    <n v="1429938683"/>
    <x v="3007"/>
    <b v="0"/>
    <n v="20"/>
    <b v="1"/>
    <x v="38"/>
    <x v="144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x v="38"/>
    <x v="7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x v="38"/>
    <x v="28"/>
    <n v="233.9"/>
    <x v="1"/>
    <s v="spaces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x v="38"/>
    <x v="137"/>
    <n v="158"/>
    <x v="1"/>
    <s v="spaces"/>
    <x v="3010"/>
    <x v="3005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x v="38"/>
    <x v="39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x v="38"/>
    <x v="16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x v="38"/>
    <x v="96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x v="38"/>
    <x v="40"/>
    <n v="50.76"/>
    <x v="1"/>
    <s v="spaces"/>
    <x v="3014"/>
    <x v="3009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x v="38"/>
    <x v="33"/>
    <n v="87.7"/>
    <x v="1"/>
    <s v="spaces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x v="38"/>
    <x v="33"/>
    <n v="242.28"/>
    <x v="1"/>
    <s v="spaces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x v="38"/>
    <x v="6"/>
    <n v="146.44999999999999"/>
    <x v="1"/>
    <s v="spaces"/>
    <x v="3017"/>
    <x v="3012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x v="38"/>
    <x v="7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x v="38"/>
    <x v="10"/>
    <n v="80.459999999999994"/>
    <x v="1"/>
    <s v="spaces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x v="38"/>
    <x v="7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x v="38"/>
    <x v="31"/>
    <n v="50.69"/>
    <x v="1"/>
    <s v="spaces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x v="38"/>
    <x v="7"/>
    <n v="162.71"/>
    <x v="1"/>
    <s v="spaces"/>
    <x v="3022"/>
    <x v="3017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x v="38"/>
    <x v="3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x v="38"/>
    <x v="351"/>
    <n v="67.7"/>
    <x v="1"/>
    <s v="spaces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x v="38"/>
    <x v="120"/>
    <n v="52.1"/>
    <x v="1"/>
    <s v="spaces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x v="38"/>
    <x v="1"/>
    <n v="51.6"/>
    <x v="1"/>
    <s v="spaces"/>
    <x v="3026"/>
    <x v="3021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x v="38"/>
    <x v="26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x v="3028"/>
    <b v="0"/>
    <n v="99"/>
    <b v="1"/>
    <x v="38"/>
    <x v="239"/>
    <n v="84.86"/>
    <x v="1"/>
    <s v="spaces"/>
    <x v="3028"/>
    <x v="3023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x v="38"/>
    <x v="5"/>
    <n v="94.55"/>
    <x v="1"/>
    <s v="spaces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x v="38"/>
    <x v="13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x v="38"/>
    <x v="8"/>
    <n v="51.72"/>
    <x v="1"/>
    <s v="spaces"/>
    <x v="3031"/>
    <x v="3026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x v="38"/>
    <x v="3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x v="38"/>
    <x v="92"/>
    <n v="191.13"/>
    <x v="1"/>
    <s v="spaces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x v="38"/>
    <x v="40"/>
    <n v="89.31"/>
    <x v="1"/>
    <s v="spaces"/>
    <x v="3034"/>
    <x v="3029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x v="3035"/>
    <b v="0"/>
    <n v="307"/>
    <b v="1"/>
    <x v="38"/>
    <x v="15"/>
    <n v="88.59"/>
    <x v="1"/>
    <s v="spaces"/>
    <x v="3035"/>
    <x v="3030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x v="38"/>
    <x v="37"/>
    <n v="96.3"/>
    <x v="1"/>
    <s v="spaces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x v="38"/>
    <x v="182"/>
    <n v="33.31"/>
    <x v="1"/>
    <s v="spaces"/>
    <x v="3037"/>
    <x v="3032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x v="38"/>
    <x v="7"/>
    <n v="37.22"/>
    <x v="1"/>
    <s v="spaces"/>
    <x v="3038"/>
    <x v="3033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x v="38"/>
    <x v="15"/>
    <n v="92.13"/>
    <x v="1"/>
    <s v="spaces"/>
    <x v="3039"/>
    <x v="3034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x v="38"/>
    <x v="29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x v="3041"/>
    <b v="0"/>
    <n v="95"/>
    <b v="1"/>
    <x v="38"/>
    <x v="5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x v="38"/>
    <x v="30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x v="38"/>
    <x v="5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x v="38"/>
    <x v="15"/>
    <n v="84.11"/>
    <x v="1"/>
    <s v="spaces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x v="38"/>
    <x v="18"/>
    <n v="82.94"/>
    <x v="1"/>
    <s v="spaces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x v="38"/>
    <x v="87"/>
    <n v="259.95"/>
    <x v="1"/>
    <s v="spaces"/>
    <x v="3046"/>
    <x v="3041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x v="38"/>
    <x v="328"/>
    <n v="37.25"/>
    <x v="1"/>
    <s v="spaces"/>
    <x v="3047"/>
    <x v="3042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x v="38"/>
    <x v="183"/>
    <n v="177.02"/>
    <x v="1"/>
    <s v="spaces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x v="38"/>
    <x v="13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x v="3050"/>
    <b v="0"/>
    <n v="9"/>
    <b v="1"/>
    <x v="38"/>
    <x v="6"/>
    <n v="70.67"/>
    <x v="1"/>
    <s v="spaces"/>
    <x v="3050"/>
    <x v="3045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x v="38"/>
    <x v="148"/>
    <n v="23.63"/>
    <x v="1"/>
    <s v="spaces"/>
    <x v="3051"/>
    <x v="3046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x v="38"/>
    <x v="5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x v="38"/>
    <x v="50"/>
    <n v="13.33"/>
    <x v="1"/>
    <s v="spaces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x v="38"/>
    <x v="50"/>
    <e v="#DIV/0!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x v="38"/>
    <x v="50"/>
    <n v="1"/>
    <x v="1"/>
    <s v="spaces"/>
    <x v="3055"/>
    <x v="3050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x v="38"/>
    <x v="50"/>
    <e v="#DIV/0!"/>
    <x v="1"/>
    <s v="spaces"/>
    <x v="3056"/>
    <x v="3051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x v="38"/>
    <x v="50"/>
    <e v="#DIV/0!"/>
    <x v="1"/>
    <s v="spaces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x v="38"/>
    <x v="50"/>
    <n v="1"/>
    <x v="1"/>
    <s v="spaces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x v="38"/>
    <x v="56"/>
    <n v="41"/>
    <x v="1"/>
    <s v="spaces"/>
    <x v="3059"/>
    <x v="3054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x v="3060"/>
    <b v="0"/>
    <n v="6"/>
    <b v="0"/>
    <x v="38"/>
    <x v="50"/>
    <n v="55.83"/>
    <x v="1"/>
    <s v="spaces"/>
    <x v="3060"/>
    <x v="3055"/>
    <x v="0"/>
  </r>
  <r>
    <n v="3061"/>
    <s v="Help Save Parkway Cinemas!"/>
    <s v="Save a historic Local theater."/>
    <x v="80"/>
    <n v="0"/>
    <x v="2"/>
    <s v="US"/>
    <s v="USD"/>
    <n v="1407955748"/>
    <x v="3061"/>
    <b v="0"/>
    <n v="0"/>
    <b v="0"/>
    <x v="38"/>
    <x v="50"/>
    <e v="#DIV/0!"/>
    <x v="1"/>
    <s v="spaces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x v="38"/>
    <x v="356"/>
    <n v="99.76"/>
    <x v="1"/>
    <s v="spaces"/>
    <x v="3062"/>
    <x v="3057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x v="38"/>
    <x v="68"/>
    <n v="25.52"/>
    <x v="1"/>
    <s v="spaces"/>
    <x v="3063"/>
    <x v="3058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x v="3064"/>
    <b v="0"/>
    <n v="72"/>
    <b v="0"/>
    <x v="38"/>
    <x v="57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x v="38"/>
    <x v="50"/>
    <n v="5"/>
    <x v="1"/>
    <s v="spaces"/>
    <x v="3065"/>
    <x v="3060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x v="38"/>
    <x v="81"/>
    <n v="2796.67"/>
    <x v="1"/>
    <s v="spaces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x v="38"/>
    <x v="56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x v="38"/>
    <x v="5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x v="38"/>
    <x v="51"/>
    <n v="20.14"/>
    <x v="1"/>
    <s v="spaces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x v="38"/>
    <x v="56"/>
    <n v="20.88"/>
    <x v="1"/>
    <s v="spaces"/>
    <x v="3070"/>
    <x v="3065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x v="38"/>
    <x v="64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x v="38"/>
    <x v="50"/>
    <n v="1"/>
    <x v="1"/>
    <s v="spaces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x v="38"/>
    <x v="5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x v="38"/>
    <x v="50"/>
    <n v="7.33"/>
    <x v="1"/>
    <s v="spaces"/>
    <x v="3074"/>
    <x v="3069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x v="38"/>
    <x v="114"/>
    <n v="64.8"/>
    <x v="1"/>
    <s v="spaces"/>
    <x v="3075"/>
    <x v="3070"/>
    <x v="2"/>
  </r>
  <r>
    <n v="3076"/>
    <s v="10,000 Hours"/>
    <s v="Helping female comedians get in their 10,000 Hours of practice!"/>
    <x v="3"/>
    <n v="1506"/>
    <x v="2"/>
    <s v="US"/>
    <s v="USD"/>
    <n v="1444405123"/>
    <x v="3076"/>
    <b v="0"/>
    <n v="50"/>
    <b v="0"/>
    <x v="38"/>
    <x v="77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x v="38"/>
    <x v="50"/>
    <n v="52.5"/>
    <x v="1"/>
    <s v="spaces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x v="38"/>
    <x v="5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x v="38"/>
    <x v="60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x v="38"/>
    <x v="50"/>
    <n v="53.71"/>
    <x v="1"/>
    <s v="spaces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x v="38"/>
    <x v="5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x v="38"/>
    <x v="50"/>
    <e v="#DIV/0!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x v="38"/>
    <x v="50"/>
    <n v="18.670000000000002"/>
    <x v="1"/>
    <s v="spaces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x v="38"/>
    <x v="81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x v="38"/>
    <x v="53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x v="38"/>
    <x v="5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x v="38"/>
    <x v="60"/>
    <n v="62.5"/>
    <x v="1"/>
    <s v="spaces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x v="38"/>
    <x v="50"/>
    <n v="42"/>
    <x v="1"/>
    <s v="spaces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x v="38"/>
    <x v="61"/>
    <n v="130.09"/>
    <x v="1"/>
    <s v="spaces"/>
    <x v="3089"/>
    <x v="3084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x v="38"/>
    <x v="62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x v="38"/>
    <x v="63"/>
    <n v="88.44"/>
    <x v="1"/>
    <s v="spaces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x v="38"/>
    <x v="60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x v="38"/>
    <x v="61"/>
    <n v="53.53"/>
    <x v="1"/>
    <s v="spaces"/>
    <x v="3093"/>
    <x v="2806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x v="38"/>
    <x v="5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x v="38"/>
    <x v="50"/>
    <n v="50"/>
    <x v="1"/>
    <s v="spaces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x v="38"/>
    <x v="65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x v="38"/>
    <x v="123"/>
    <n v="40.83"/>
    <x v="1"/>
    <s v="spaces"/>
    <x v="3097"/>
    <x v="3091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x v="38"/>
    <x v="65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x v="38"/>
    <x v="51"/>
    <n v="55.6"/>
    <x v="1"/>
    <s v="spaces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x v="38"/>
    <x v="77"/>
    <n v="140.54"/>
    <x v="1"/>
    <s v="spaces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x v="38"/>
    <x v="81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x v="38"/>
    <x v="115"/>
    <n v="69.53"/>
    <x v="1"/>
    <s v="spaces"/>
    <x v="3102"/>
    <x v="3096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x v="3103"/>
    <b v="0"/>
    <n v="2"/>
    <b v="0"/>
    <x v="38"/>
    <x v="5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x v="38"/>
    <x v="75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x v="38"/>
    <x v="72"/>
    <n v="79.87"/>
    <x v="1"/>
    <s v="spaces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x v="38"/>
    <x v="65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x v="38"/>
    <x v="68"/>
    <n v="272.58999999999997"/>
    <x v="1"/>
    <s v="spaces"/>
    <x v="3107"/>
    <x v="3101"/>
    <x v="0"/>
  </r>
  <r>
    <n v="3108"/>
    <s v="Funding a home for our Children's Theater"/>
    <s v="We need a permanent home for the theater!"/>
    <x v="63"/>
    <n v="26"/>
    <x v="2"/>
    <s v="US"/>
    <s v="USD"/>
    <n v="1430234394"/>
    <x v="3108"/>
    <b v="0"/>
    <n v="2"/>
    <b v="0"/>
    <x v="38"/>
    <x v="5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x v="38"/>
    <x v="78"/>
    <n v="58.18"/>
    <x v="1"/>
    <s v="spaces"/>
    <x v="3109"/>
    <x v="3103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x v="38"/>
    <x v="50"/>
    <n v="10"/>
    <x v="1"/>
    <s v="spaces"/>
    <x v="3110"/>
    <x v="3104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x v="38"/>
    <x v="117"/>
    <n v="70.11"/>
    <x v="1"/>
    <s v="spaces"/>
    <x v="3111"/>
    <x v="3105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x v="38"/>
    <x v="62"/>
    <n v="57.89"/>
    <x v="1"/>
    <s v="spaces"/>
    <x v="3112"/>
    <x v="3106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x v="38"/>
    <x v="65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x v="38"/>
    <x v="50"/>
    <e v="#DIV/0!"/>
    <x v="1"/>
    <s v="spaces"/>
    <x v="3114"/>
    <x v="3108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x v="38"/>
    <x v="56"/>
    <n v="300"/>
    <x v="1"/>
    <s v="spaces"/>
    <x v="3115"/>
    <x v="3109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x v="38"/>
    <x v="219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x v="38"/>
    <x v="50"/>
    <n v="1"/>
    <x v="1"/>
    <s v="spaces"/>
    <x v="3117"/>
    <x v="3111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x v="3118"/>
    <b v="0"/>
    <n v="2"/>
    <b v="0"/>
    <x v="38"/>
    <x v="50"/>
    <n v="775"/>
    <x v="1"/>
    <s v="spaces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x v="38"/>
    <x v="5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x v="38"/>
    <x v="50"/>
    <n v="12.8"/>
    <x v="1"/>
    <s v="spaces"/>
    <x v="3120"/>
    <x v="3114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x v="38"/>
    <x v="60"/>
    <n v="10"/>
    <x v="1"/>
    <s v="spaces"/>
    <x v="3121"/>
    <x v="3115"/>
    <x v="3"/>
  </r>
  <r>
    <n v="3122"/>
    <s v="be back soon (Canceled)"/>
    <s v="cancelled until further notice"/>
    <x v="212"/>
    <n v="116"/>
    <x v="1"/>
    <s v="US"/>
    <s v="USD"/>
    <n v="1478733732"/>
    <x v="3122"/>
    <b v="0"/>
    <n v="2"/>
    <b v="0"/>
    <x v="38"/>
    <x v="74"/>
    <n v="58"/>
    <x v="1"/>
    <s v="spaces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x v="38"/>
    <x v="149"/>
    <n v="244.8"/>
    <x v="1"/>
    <s v="spaces"/>
    <x v="3123"/>
    <x v="3117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x v="38"/>
    <x v="50"/>
    <n v="6.5"/>
    <x v="1"/>
    <s v="spaces"/>
    <x v="3124"/>
    <x v="3118"/>
    <x v="3"/>
  </r>
  <r>
    <n v="3125"/>
    <s v="N/A (Canceled)"/>
    <s v="N/A"/>
    <x v="86"/>
    <n v="0"/>
    <x v="1"/>
    <s v="US"/>
    <s v="USD"/>
    <n v="1452142672"/>
    <x v="3125"/>
    <b v="0"/>
    <n v="0"/>
    <b v="0"/>
    <x v="38"/>
    <x v="50"/>
    <e v="#DIV/0!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x v="38"/>
    <x v="65"/>
    <n v="61.18"/>
    <x v="1"/>
    <s v="spaces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x v="38"/>
    <x v="50"/>
    <e v="#DIV/0!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x v="6"/>
    <x v="15"/>
    <n v="139.24"/>
    <x v="1"/>
    <s v="plays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x v="6"/>
    <x v="60"/>
    <n v="10"/>
    <x v="1"/>
    <s v="plays"/>
    <x v="3129"/>
    <x v="3123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x v="6"/>
    <x v="65"/>
    <n v="93.75"/>
    <x v="1"/>
    <s v="plays"/>
    <x v="3130"/>
    <x v="3124"/>
    <x v="1"/>
  </r>
  <r>
    <n v="3131"/>
    <s v="SNAKE EYES"/>
    <s v="A Staged Reading of &quot;Snake Eyes,&quot; a new play by Alex Rafala"/>
    <x v="393"/>
    <n v="645"/>
    <x v="3"/>
    <s v="US"/>
    <s v="USD"/>
    <n v="1491656045"/>
    <x v="3131"/>
    <b v="0"/>
    <n v="12"/>
    <b v="0"/>
    <x v="6"/>
    <x v="63"/>
    <n v="53.75"/>
    <x v="1"/>
    <s v="plays"/>
    <x v="3131"/>
    <x v="3125"/>
    <x v="1"/>
  </r>
  <r>
    <n v="3132"/>
    <s v="A Bite of a Snake Play"/>
    <s v="Smells Like Money, Drips Like Honey, Taste Like Mocha, Better Run AWAY"/>
    <x v="11"/>
    <n v="10"/>
    <x v="3"/>
    <s v="US"/>
    <s v="USD"/>
    <n v="1492759460"/>
    <x v="3132"/>
    <b v="0"/>
    <n v="1"/>
    <b v="0"/>
    <x v="6"/>
    <x v="50"/>
    <n v="10"/>
    <x v="1"/>
    <s v="plays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x v="6"/>
    <x v="29"/>
    <n v="33.75"/>
    <x v="1"/>
    <s v="plays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x v="6"/>
    <x v="61"/>
    <n v="18.75"/>
    <x v="1"/>
    <s v="plays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x v="6"/>
    <x v="70"/>
    <n v="23.14"/>
    <x v="1"/>
    <s v="plays"/>
    <x v="3135"/>
    <x v="3129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x v="6"/>
    <x v="30"/>
    <n v="29.05"/>
    <x v="1"/>
    <s v="plays"/>
    <x v="3136"/>
    <x v="3130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x v="3137"/>
    <b v="0"/>
    <n v="1"/>
    <b v="0"/>
    <x v="6"/>
    <x v="56"/>
    <n v="50"/>
    <x v="1"/>
    <s v="plays"/>
    <x v="3137"/>
    <x v="3131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x v="6"/>
    <x v="50"/>
    <e v="#DIV/0!"/>
    <x v="1"/>
    <s v="plays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x v="6"/>
    <x v="62"/>
    <n v="450"/>
    <x v="1"/>
    <s v="plays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x v="6"/>
    <x v="60"/>
    <n v="24"/>
    <x v="1"/>
    <s v="plays"/>
    <x v="3140"/>
    <x v="3134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x v="6"/>
    <x v="221"/>
    <n v="32.25"/>
    <x v="1"/>
    <s v="plays"/>
    <x v="3141"/>
    <x v="3135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x v="6"/>
    <x v="53"/>
    <n v="15"/>
    <x v="1"/>
    <s v="plays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x v="6"/>
    <x v="50"/>
    <e v="#DIV/0!"/>
    <x v="1"/>
    <s v="plays"/>
    <x v="3143"/>
    <x v="3137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x v="6"/>
    <x v="150"/>
    <n v="251.33"/>
    <x v="1"/>
    <s v="plays"/>
    <x v="3144"/>
    <x v="3138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x v="6"/>
    <x v="50"/>
    <e v="#DIV/0!"/>
    <x v="1"/>
    <s v="plays"/>
    <x v="3145"/>
    <x v="3139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x v="6"/>
    <x v="57"/>
    <n v="437.5"/>
    <x v="1"/>
    <s v="plays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x v="6"/>
    <x v="90"/>
    <n v="110.35"/>
    <x v="1"/>
    <s v="plays"/>
    <x v="3147"/>
    <x v="3141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x v="3148"/>
    <b v="1"/>
    <n v="57"/>
    <b v="1"/>
    <x v="6"/>
    <x v="26"/>
    <n v="41.42"/>
    <x v="1"/>
    <s v="plays"/>
    <x v="3148"/>
    <x v="3142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x v="6"/>
    <x v="3"/>
    <n v="52"/>
    <x v="1"/>
    <s v="plays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x v="6"/>
    <x v="7"/>
    <n v="33.99"/>
    <x v="1"/>
    <s v="plays"/>
    <x v="3150"/>
    <x v="3144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x v="6"/>
    <x v="8"/>
    <n v="103.35"/>
    <x v="1"/>
    <s v="plays"/>
    <x v="3151"/>
    <x v="3145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x v="6"/>
    <x v="6"/>
    <n v="34.79"/>
    <x v="1"/>
    <s v="plays"/>
    <x v="3152"/>
    <x v="3146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x v="6"/>
    <x v="357"/>
    <n v="41.77"/>
    <x v="1"/>
    <s v="plays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x v="6"/>
    <x v="40"/>
    <n v="64.27"/>
    <x v="1"/>
    <s v="plays"/>
    <x v="3154"/>
    <x v="3148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x v="6"/>
    <x v="192"/>
    <n v="31.21"/>
    <x v="1"/>
    <s v="plays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x v="6"/>
    <x v="21"/>
    <n v="62.92"/>
    <x v="1"/>
    <s v="plays"/>
    <x v="3156"/>
    <x v="3150"/>
    <x v="5"/>
  </r>
  <r>
    <n v="3157"/>
    <s v="Summer FourPlay"/>
    <s v="Four Directors.  Four One Acts.  Four Genres.  For You."/>
    <x v="23"/>
    <n v="4040"/>
    <x v="0"/>
    <s v="US"/>
    <s v="USD"/>
    <n v="1405746000"/>
    <x v="3157"/>
    <b v="1"/>
    <n v="41"/>
    <b v="1"/>
    <x v="6"/>
    <x v="7"/>
    <n v="98.54"/>
    <x v="1"/>
    <s v="plays"/>
    <x v="3157"/>
    <x v="3151"/>
    <x v="3"/>
  </r>
  <r>
    <n v="3158"/>
    <s v="Nursery Crimes"/>
    <s v="A 40s crime-noir play using nursery rhyme characters."/>
    <x v="10"/>
    <n v="5700"/>
    <x v="0"/>
    <s v="US"/>
    <s v="USD"/>
    <n v="1374523752"/>
    <x v="3158"/>
    <b v="1"/>
    <n v="69"/>
    <b v="1"/>
    <x v="6"/>
    <x v="35"/>
    <n v="82.61"/>
    <x v="1"/>
    <s v="plays"/>
    <x v="3158"/>
    <x v="3152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x v="6"/>
    <x v="18"/>
    <n v="38.5"/>
    <x v="1"/>
    <s v="plays"/>
    <x v="3159"/>
    <x v="3153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x v="6"/>
    <x v="21"/>
    <n v="80.16"/>
    <x v="1"/>
    <s v="plays"/>
    <x v="3160"/>
    <x v="3154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x v="6"/>
    <x v="2"/>
    <n v="28.41"/>
    <x v="1"/>
    <s v="plays"/>
    <x v="3161"/>
    <x v="3155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x v="6"/>
    <x v="37"/>
    <n v="80.73"/>
    <x v="1"/>
    <s v="plays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x v="6"/>
    <x v="38"/>
    <n v="200.69"/>
    <x v="1"/>
    <s v="plays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x v="6"/>
    <x v="13"/>
    <n v="37.590000000000003"/>
    <x v="1"/>
    <s v="plays"/>
    <x v="3164"/>
    <x v="3158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x v="6"/>
    <x v="200"/>
    <n v="58.1"/>
    <x v="1"/>
    <s v="plays"/>
    <x v="3165"/>
    <x v="73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x v="6"/>
    <x v="12"/>
    <n v="60.3"/>
    <x v="1"/>
    <s v="plays"/>
    <x v="3166"/>
    <x v="3159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x v="3167"/>
    <b v="1"/>
    <n v="55"/>
    <b v="1"/>
    <x v="6"/>
    <x v="31"/>
    <n v="63.36"/>
    <x v="1"/>
    <s v="plays"/>
    <x v="3167"/>
    <x v="3160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x v="6"/>
    <x v="39"/>
    <n v="50.9"/>
    <x v="1"/>
    <s v="plays"/>
    <x v="3168"/>
    <x v="3161"/>
    <x v="3"/>
  </r>
  <r>
    <n v="3169"/>
    <s v="The Window"/>
    <s v="We're bringing The Window to the Cherry Lane Theater in January 2014."/>
    <x v="6"/>
    <n v="8241"/>
    <x v="0"/>
    <s v="US"/>
    <s v="USD"/>
    <n v="1386910740"/>
    <x v="3169"/>
    <b v="1"/>
    <n v="82"/>
    <b v="1"/>
    <x v="6"/>
    <x v="33"/>
    <n v="100.5"/>
    <x v="1"/>
    <s v="plays"/>
    <x v="3169"/>
    <x v="3162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x v="6"/>
    <x v="20"/>
    <n v="31.62"/>
    <x v="1"/>
    <s v="plays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x v="6"/>
    <x v="15"/>
    <n v="65.099999999999994"/>
    <x v="1"/>
    <s v="plays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x v="6"/>
    <x v="41"/>
    <n v="79.31"/>
    <x v="1"/>
    <s v="plays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x v="6"/>
    <x v="33"/>
    <n v="139.19"/>
    <x v="1"/>
    <s v="plays"/>
    <x v="3173"/>
    <x v="3166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x v="6"/>
    <x v="7"/>
    <n v="131.91"/>
    <x v="1"/>
    <s v="plays"/>
    <x v="3174"/>
    <x v="3167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x v="6"/>
    <x v="5"/>
    <n v="91.3"/>
    <x v="1"/>
    <s v="plays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x v="6"/>
    <x v="41"/>
    <n v="39.67"/>
    <x v="1"/>
    <s v="plays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x v="6"/>
    <x v="16"/>
    <n v="57.55"/>
    <x v="1"/>
    <s v="plays"/>
    <x v="3177"/>
    <x v="3170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x v="6"/>
    <x v="174"/>
    <n v="33.03"/>
    <x v="1"/>
    <s v="plays"/>
    <x v="3178"/>
    <x v="3171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x v="6"/>
    <x v="35"/>
    <n v="77.34"/>
    <x v="1"/>
    <s v="plays"/>
    <x v="3179"/>
    <x v="3172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x v="6"/>
    <x v="28"/>
    <n v="31.93"/>
    <x v="1"/>
    <s v="plays"/>
    <x v="3180"/>
    <x v="3173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x v="6"/>
    <x v="15"/>
    <n v="36.33"/>
    <x v="1"/>
    <s v="plays"/>
    <x v="3181"/>
    <x v="3174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x v="6"/>
    <x v="7"/>
    <n v="46.77"/>
    <x v="1"/>
    <s v="plays"/>
    <x v="3182"/>
    <x v="3175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x v="6"/>
    <x v="15"/>
    <n v="40.07"/>
    <x v="1"/>
    <s v="plays"/>
    <x v="3183"/>
    <x v="3176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x v="6"/>
    <x v="13"/>
    <n v="100.22"/>
    <x v="1"/>
    <s v="plays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x v="6"/>
    <x v="8"/>
    <n v="41.67"/>
    <x v="1"/>
    <s v="plays"/>
    <x v="3185"/>
    <x v="3178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x v="6"/>
    <x v="21"/>
    <n v="46.71"/>
    <x v="1"/>
    <s v="plays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x v="6"/>
    <x v="31"/>
    <n v="71.489999999999995"/>
    <x v="1"/>
    <s v="plays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x v="40"/>
    <x v="187"/>
    <n v="14.44"/>
    <x v="1"/>
    <s v="musical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x v="40"/>
    <x v="81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x v="40"/>
    <x v="50"/>
    <e v="#DIV/0!"/>
    <x v="1"/>
    <s v="musical"/>
    <x v="3190"/>
    <x v="3183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x v="40"/>
    <x v="65"/>
    <n v="37.75"/>
    <x v="1"/>
    <s v="musical"/>
    <x v="3191"/>
    <x v="3184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x v="40"/>
    <x v="60"/>
    <n v="12.75"/>
    <x v="1"/>
    <s v="musical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x v="40"/>
    <x v="81"/>
    <n v="24.46"/>
    <x v="1"/>
    <s v="musical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x v="40"/>
    <x v="50"/>
    <e v="#DIV/0!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x v="40"/>
    <x v="155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x v="40"/>
    <x v="5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x v="3197"/>
    <b v="0"/>
    <n v="4"/>
    <b v="0"/>
    <x v="40"/>
    <x v="57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x v="40"/>
    <x v="5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x v="40"/>
    <x v="221"/>
    <n v="49.21"/>
    <x v="1"/>
    <s v="musical"/>
    <x v="3199"/>
    <x v="3192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x v="40"/>
    <x v="50"/>
    <n v="1"/>
    <x v="1"/>
    <s v="musical"/>
    <x v="3200"/>
    <x v="3193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x v="40"/>
    <x v="60"/>
    <n v="12.5"/>
    <x v="1"/>
    <s v="musical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x v="40"/>
    <x v="358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x v="40"/>
    <x v="78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x v="40"/>
    <x v="50"/>
    <e v="#DIV/0!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x v="40"/>
    <x v="56"/>
    <n v="22.75"/>
    <x v="1"/>
    <s v="musical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x v="40"/>
    <x v="50"/>
    <e v="#DIV/0!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x v="40"/>
    <x v="132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x v="6"/>
    <x v="3"/>
    <n v="63.11"/>
    <x v="1"/>
    <s v="plays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x v="6"/>
    <x v="17"/>
    <n v="50.16"/>
    <x v="1"/>
    <s v="plays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x v="6"/>
    <x v="9"/>
    <n v="62.88"/>
    <x v="1"/>
    <s v="plays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x v="6"/>
    <x v="28"/>
    <n v="85.53"/>
    <x v="1"/>
    <s v="plays"/>
    <x v="3211"/>
    <x v="3204"/>
    <x v="3"/>
  </r>
  <r>
    <n v="3212"/>
    <s v="Campo Maldito"/>
    <s v="Help us bring our production of Campo Maldito to New York AND San Francisco!"/>
    <x v="23"/>
    <n v="5050"/>
    <x v="0"/>
    <s v="US"/>
    <s v="USD"/>
    <n v="1407524751"/>
    <x v="3212"/>
    <b v="1"/>
    <n v="94"/>
    <b v="1"/>
    <x v="6"/>
    <x v="9"/>
    <n v="53.72"/>
    <x v="1"/>
    <s v="plays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x v="6"/>
    <x v="8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x v="6"/>
    <x v="21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x v="6"/>
    <x v="8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x v="6"/>
    <x v="8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x v="6"/>
    <x v="31"/>
    <n v="50.2"/>
    <x v="1"/>
    <s v="plays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x v="6"/>
    <x v="21"/>
    <n v="66.59"/>
    <x v="1"/>
    <s v="plays"/>
    <x v="3218"/>
    <x v="3211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x v="6"/>
    <x v="8"/>
    <n v="168.25"/>
    <x v="1"/>
    <s v="plays"/>
    <x v="3219"/>
    <x v="3212"/>
    <x v="0"/>
  </r>
  <r>
    <n v="3220"/>
    <s v="Burners"/>
    <s v="A sci-fi thriller for the stage opening March 10 in Los Angeles."/>
    <x v="36"/>
    <n v="15126"/>
    <x v="0"/>
    <s v="US"/>
    <s v="USD"/>
    <n v="1489352400"/>
    <x v="3220"/>
    <b v="1"/>
    <n v="59"/>
    <b v="1"/>
    <x v="6"/>
    <x v="7"/>
    <n v="256.37"/>
    <x v="1"/>
    <s v="plays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x v="6"/>
    <x v="3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x v="6"/>
    <x v="10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x v="3223"/>
    <b v="1"/>
    <n v="74"/>
    <b v="1"/>
    <x v="6"/>
    <x v="5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x v="6"/>
    <x v="21"/>
    <n v="141.71"/>
    <x v="1"/>
    <s v="plays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x v="6"/>
    <x v="21"/>
    <n v="52.49"/>
    <x v="1"/>
    <s v="plays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x v="6"/>
    <x v="3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x v="6"/>
    <x v="105"/>
    <n v="50"/>
    <x v="1"/>
    <s v="plays"/>
    <x v="3227"/>
    <x v="3220"/>
    <x v="2"/>
  </r>
  <r>
    <n v="3228"/>
    <s v="Hear Me Roar: A Season of Powerful Women"/>
    <s v="A Season of Powerful Women. A Season of Defiance."/>
    <x v="39"/>
    <n v="7164"/>
    <x v="0"/>
    <s v="US"/>
    <s v="USD"/>
    <n v="1450328340"/>
    <x v="3228"/>
    <b v="1"/>
    <n v="37"/>
    <b v="1"/>
    <x v="6"/>
    <x v="21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x v="6"/>
    <x v="29"/>
    <n v="106.8"/>
    <x v="1"/>
    <s v="plays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x v="6"/>
    <x v="5"/>
    <n v="77.22"/>
    <x v="1"/>
    <s v="plays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x v="6"/>
    <x v="164"/>
    <n v="57.5"/>
    <x v="1"/>
    <s v="plays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x v="6"/>
    <x v="26"/>
    <n v="50.46"/>
    <x v="1"/>
    <s v="plays"/>
    <x v="3232"/>
    <x v="3224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x v="6"/>
    <x v="17"/>
    <n v="97.38"/>
    <x v="1"/>
    <s v="plays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x v="6"/>
    <x v="8"/>
    <n v="34.92"/>
    <x v="1"/>
    <s v="plays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x v="6"/>
    <x v="33"/>
    <n v="85.53"/>
    <x v="1"/>
    <s v="plays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x v="6"/>
    <x v="7"/>
    <n v="182.91"/>
    <x v="1"/>
    <s v="plays"/>
    <x v="3236"/>
    <x v="3228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x v="3237"/>
    <b v="1"/>
    <n v="269"/>
    <b v="1"/>
    <x v="6"/>
    <x v="7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x v="6"/>
    <x v="20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x v="6"/>
    <x v="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x v="6"/>
    <x v="7"/>
    <n v="88.74"/>
    <x v="1"/>
    <s v="plays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x v="6"/>
    <x v="41"/>
    <n v="58.69"/>
    <x v="1"/>
    <s v="plays"/>
    <x v="3241"/>
    <x v="3233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x v="3242"/>
    <b v="1"/>
    <n v="183"/>
    <b v="1"/>
    <x v="6"/>
    <x v="37"/>
    <n v="69.569999999999993"/>
    <x v="1"/>
    <s v="plays"/>
    <x v="3242"/>
    <x v="3234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x v="6"/>
    <x v="3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x v="6"/>
    <x v="33"/>
    <n v="23.87"/>
    <x v="1"/>
    <s v="plays"/>
    <x v="3244"/>
    <x v="3236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x v="6"/>
    <x v="3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x v="6"/>
    <x v="38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x v="6"/>
    <x v="6"/>
    <n v="46.43"/>
    <x v="1"/>
    <s v="plays"/>
    <x v="3247"/>
    <x v="3239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x v="3248"/>
    <b v="1"/>
    <n v="200"/>
    <b v="1"/>
    <x v="6"/>
    <x v="7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x v="6"/>
    <x v="2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x v="6"/>
    <x v="21"/>
    <n v="119.19"/>
    <x v="1"/>
    <s v="plays"/>
    <x v="3250"/>
    <x v="3242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x v="6"/>
    <x v="38"/>
    <n v="83.05"/>
    <x v="1"/>
    <s v="plays"/>
    <x v="3251"/>
    <x v="3243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x v="6"/>
    <x v="30"/>
    <n v="57.52"/>
    <x v="1"/>
    <s v="plays"/>
    <x v="3252"/>
    <x v="3244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x v="3253"/>
    <b v="1"/>
    <n v="115"/>
    <b v="1"/>
    <x v="6"/>
    <x v="21"/>
    <n v="177.09"/>
    <x v="1"/>
    <s v="plays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x v="6"/>
    <x v="7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x v="6"/>
    <x v="215"/>
    <n v="29.17"/>
    <x v="1"/>
    <s v="plays"/>
    <x v="3255"/>
    <x v="3247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x v="6"/>
    <x v="30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x v="6"/>
    <x v="6"/>
    <n v="51.85"/>
    <x v="1"/>
    <s v="plays"/>
    <x v="3257"/>
    <x v="3249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x v="6"/>
    <x v="2"/>
    <n v="98.2"/>
    <x v="1"/>
    <s v="plays"/>
    <x v="3258"/>
    <x v="3250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x v="6"/>
    <x v="6"/>
    <n v="251.74"/>
    <x v="1"/>
    <s v="plays"/>
    <x v="3259"/>
    <x v="3251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x v="6"/>
    <x v="15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x v="6"/>
    <x v="8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x v="3262"/>
    <b v="1"/>
    <n v="134"/>
    <b v="1"/>
    <x v="6"/>
    <x v="33"/>
    <n v="93.81"/>
    <x v="1"/>
    <s v="plays"/>
    <x v="3262"/>
    <x v="3254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x v="3263"/>
    <b v="1"/>
    <n v="68"/>
    <b v="1"/>
    <x v="6"/>
    <x v="20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x v="3264"/>
    <b v="1"/>
    <n v="49"/>
    <b v="1"/>
    <x v="6"/>
    <x v="3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x v="6"/>
    <x v="34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x v="6"/>
    <x v="26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x v="6"/>
    <x v="21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x v="6"/>
    <x v="30"/>
    <n v="60.95"/>
    <x v="1"/>
    <s v="plays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x v="6"/>
    <x v="21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x v="6"/>
    <x v="21"/>
    <n v="61"/>
    <x v="1"/>
    <s v="plays"/>
    <x v="3270"/>
    <x v="3262"/>
    <x v="0"/>
  </r>
  <r>
    <n v="3271"/>
    <s v="Saxon Court at Southwark Playhouse"/>
    <s v="A razor sharp satire to darken your Christmas."/>
    <x v="15"/>
    <n v="1950"/>
    <x v="0"/>
    <s v="GB"/>
    <s v="GBP"/>
    <n v="1414927775"/>
    <x v="3271"/>
    <b v="1"/>
    <n v="51"/>
    <b v="1"/>
    <x v="6"/>
    <x v="22"/>
    <n v="38.24"/>
    <x v="1"/>
    <s v="plays"/>
    <x v="3271"/>
    <x v="3263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x v="6"/>
    <x v="22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x v="6"/>
    <x v="13"/>
    <n v="204.57"/>
    <x v="1"/>
    <s v="plays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x v="6"/>
    <x v="7"/>
    <n v="54.91"/>
    <x v="1"/>
    <s v="plays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x v="6"/>
    <x v="8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x v="6"/>
    <x v="16"/>
    <n v="52.58"/>
    <x v="1"/>
    <s v="plays"/>
    <x v="3276"/>
    <x v="3268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x v="6"/>
    <x v="15"/>
    <n v="54.3"/>
    <x v="1"/>
    <s v="plays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x v="6"/>
    <x v="3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x v="6"/>
    <x v="35"/>
    <n v="105.21"/>
    <x v="1"/>
    <s v="plays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x v="6"/>
    <x v="3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x v="6"/>
    <x v="108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x v="6"/>
    <x v="33"/>
    <n v="134.26"/>
    <x v="1"/>
    <s v="plays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x v="6"/>
    <x v="2"/>
    <n v="17.829999999999998"/>
    <x v="1"/>
    <s v="plays"/>
    <x v="3283"/>
    <x v="3275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x v="6"/>
    <x v="21"/>
    <n v="203.2"/>
    <x v="1"/>
    <s v="plays"/>
    <x v="3284"/>
    <x v="3276"/>
    <x v="2"/>
  </r>
  <r>
    <n v="3285"/>
    <s v="By Morning"/>
    <s v="A new play by Matthew Gasda"/>
    <x v="402"/>
    <n v="5604"/>
    <x v="0"/>
    <s v="US"/>
    <s v="USD"/>
    <n v="1488258000"/>
    <x v="3285"/>
    <b v="0"/>
    <n v="81"/>
    <b v="1"/>
    <x v="6"/>
    <x v="20"/>
    <n v="69.19"/>
    <x v="1"/>
    <s v="plays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x v="6"/>
    <x v="21"/>
    <n v="125.12"/>
    <x v="1"/>
    <s v="plays"/>
    <x v="3286"/>
    <x v="3278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x v="3287"/>
    <b v="0"/>
    <n v="34"/>
    <b v="1"/>
    <x v="6"/>
    <x v="8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x v="6"/>
    <x v="8"/>
    <n v="48.44"/>
    <x v="1"/>
    <s v="plays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x v="6"/>
    <x v="18"/>
    <n v="26.61"/>
    <x v="1"/>
    <s v="plays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x v="6"/>
    <x v="10"/>
    <n v="33.67"/>
    <x v="1"/>
    <s v="plays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x v="6"/>
    <x v="35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x v="6"/>
    <x v="359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x v="6"/>
    <x v="106"/>
    <n v="84.29"/>
    <x v="1"/>
    <s v="plays"/>
    <x v="3293"/>
    <x v="3285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x v="6"/>
    <x v="90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x v="6"/>
    <x v="33"/>
    <n v="26.67"/>
    <x v="1"/>
    <s v="plays"/>
    <x v="3295"/>
    <x v="3287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x v="6"/>
    <x v="12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x v="6"/>
    <x v="8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x v="6"/>
    <x v="21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x v="6"/>
    <x v="31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x v="6"/>
    <x v="104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x v="6"/>
    <x v="18"/>
    <n v="57.2"/>
    <x v="1"/>
    <s v="plays"/>
    <x v="3301"/>
    <x v="3293"/>
    <x v="2"/>
  </r>
  <r>
    <n v="3302"/>
    <s v="El muro de BorÃ­s KiÃ©n"/>
    <s v="FilosofÃ­a de los anÃ³nimos"/>
    <x v="33"/>
    <n v="8685"/>
    <x v="0"/>
    <s v="ES"/>
    <s v="EUR"/>
    <n v="1481099176"/>
    <x v="3302"/>
    <b v="0"/>
    <n v="50"/>
    <b v="1"/>
    <x v="6"/>
    <x v="33"/>
    <n v="173.7"/>
    <x v="1"/>
    <s v="plays"/>
    <x v="3302"/>
    <x v="3294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x v="6"/>
    <x v="31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x v="6"/>
    <x v="2"/>
    <n v="89.59"/>
    <x v="1"/>
    <s v="plays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x v="6"/>
    <x v="21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x v="6"/>
    <x v="215"/>
    <n v="48.7"/>
    <x v="1"/>
    <s v="plays"/>
    <x v="3306"/>
    <x v="3298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x v="6"/>
    <x v="13"/>
    <n v="53.34"/>
    <x v="1"/>
    <s v="plays"/>
    <x v="3307"/>
    <x v="3299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x v="6"/>
    <x v="108"/>
    <n v="75.09"/>
    <x v="1"/>
    <s v="plays"/>
    <x v="3308"/>
    <x v="3300"/>
    <x v="2"/>
  </r>
  <r>
    <n v="3309"/>
    <s v="Collision Course"/>
    <s v="Two unlikely friends, a garage, tinned beans &amp; the end of the world."/>
    <x v="18"/>
    <n v="558"/>
    <x v="0"/>
    <s v="GB"/>
    <s v="GBP"/>
    <n v="1476632178"/>
    <x v="3309"/>
    <b v="0"/>
    <n v="31"/>
    <b v="1"/>
    <x v="6"/>
    <x v="175"/>
    <n v="18"/>
    <x v="1"/>
    <s v="plays"/>
    <x v="3309"/>
    <x v="3301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x v="3310"/>
    <b v="0"/>
    <n v="31"/>
    <b v="1"/>
    <x v="6"/>
    <x v="8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x v="6"/>
    <x v="5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x v="6"/>
    <x v="8"/>
    <n v="61"/>
    <x v="1"/>
    <s v="plays"/>
    <x v="3312"/>
    <x v="3304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x v="6"/>
    <x v="31"/>
    <n v="80.03"/>
    <x v="1"/>
    <s v="plays"/>
    <x v="3313"/>
    <x v="3305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x v="6"/>
    <x v="185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x v="6"/>
    <x v="5"/>
    <n v="49.44"/>
    <x v="1"/>
    <s v="plays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x v="6"/>
    <x v="8"/>
    <n v="93.98"/>
    <x v="1"/>
    <s v="plays"/>
    <x v="3316"/>
    <x v="3308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x v="6"/>
    <x v="6"/>
    <n v="61.94"/>
    <x v="1"/>
    <s v="plays"/>
    <x v="3317"/>
    <x v="3309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x v="3318"/>
    <b v="0"/>
    <n v="32"/>
    <b v="1"/>
    <x v="6"/>
    <x v="9"/>
    <n v="78.5"/>
    <x v="1"/>
    <s v="plays"/>
    <x v="3318"/>
    <x v="3310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x v="6"/>
    <x v="29"/>
    <n v="33.75"/>
    <x v="1"/>
    <s v="plays"/>
    <x v="3319"/>
    <x v="3311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x v="6"/>
    <x v="7"/>
    <n v="66.45"/>
    <x v="1"/>
    <s v="plays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x v="6"/>
    <x v="13"/>
    <n v="35.799999999999997"/>
    <x v="1"/>
    <s v="plays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x v="6"/>
    <x v="21"/>
    <n v="145.65"/>
    <x v="1"/>
    <s v="plays"/>
    <x v="3322"/>
    <x v="3314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x v="6"/>
    <x v="9"/>
    <n v="25.69"/>
    <x v="1"/>
    <s v="plays"/>
    <x v="3323"/>
    <x v="3315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x v="6"/>
    <x v="21"/>
    <n v="152.5"/>
    <x v="1"/>
    <s v="plays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x v="6"/>
    <x v="40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x v="6"/>
    <x v="7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x v="6"/>
    <x v="7"/>
    <n v="24.55"/>
    <x v="1"/>
    <s v="plays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x v="6"/>
    <x v="91"/>
    <n v="292.77999999999997"/>
    <x v="1"/>
    <s v="plays"/>
    <x v="3328"/>
    <x v="3320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x v="6"/>
    <x v="16"/>
    <n v="44.92"/>
    <x v="1"/>
    <s v="plays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x v="6"/>
    <x v="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x v="6"/>
    <x v="2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x v="6"/>
    <x v="8"/>
    <n v="72.290000000000006"/>
    <x v="1"/>
    <s v="plays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x v="6"/>
    <x v="2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x v="6"/>
    <x v="86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x v="6"/>
    <x v="8"/>
    <n v="79.62"/>
    <x v="1"/>
    <s v="plays"/>
    <x v="3335"/>
    <x v="3327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x v="6"/>
    <x v="8"/>
    <n v="27.78"/>
    <x v="1"/>
    <s v="plays"/>
    <x v="3336"/>
    <x v="3328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x v="6"/>
    <x v="5"/>
    <n v="81.03"/>
    <x v="1"/>
    <s v="plays"/>
    <x v="3337"/>
    <x v="3329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x v="3338"/>
    <b v="0"/>
    <n v="112"/>
    <b v="1"/>
    <x v="6"/>
    <x v="21"/>
    <n v="136.85"/>
    <x v="1"/>
    <s v="plays"/>
    <x v="3338"/>
    <x v="3330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x v="6"/>
    <x v="3"/>
    <n v="177.62"/>
    <x v="1"/>
    <s v="plays"/>
    <x v="3339"/>
    <x v="3331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x v="6"/>
    <x v="178"/>
    <n v="109.08"/>
    <x v="1"/>
    <s v="plays"/>
    <x v="3340"/>
    <x v="3332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x v="6"/>
    <x v="8"/>
    <n v="119.64"/>
    <x v="1"/>
    <s v="plays"/>
    <x v="3341"/>
    <x v="3333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x v="6"/>
    <x v="21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x v="6"/>
    <x v="193"/>
    <n v="52.17"/>
    <x v="1"/>
    <s v="plays"/>
    <x v="3343"/>
    <x v="3335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x v="6"/>
    <x v="7"/>
    <n v="114.13"/>
    <x v="1"/>
    <s v="plays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x v="6"/>
    <x v="22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x v="6"/>
    <x v="5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x v="6"/>
    <x v="17"/>
    <n v="108.59"/>
    <x v="1"/>
    <s v="plays"/>
    <x v="3347"/>
    <x v="3339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x v="6"/>
    <x v="8"/>
    <n v="69.819999999999993"/>
    <x v="1"/>
    <s v="plays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x v="6"/>
    <x v="42"/>
    <n v="109.57"/>
    <x v="1"/>
    <s v="plays"/>
    <x v="3349"/>
    <x v="3341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x v="6"/>
    <x v="3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x v="6"/>
    <x v="7"/>
    <n v="93.61"/>
    <x v="1"/>
    <s v="plays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x v="6"/>
    <x v="29"/>
    <n v="76.8"/>
    <x v="1"/>
    <s v="plays"/>
    <x v="3352"/>
    <x v="3344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x v="6"/>
    <x v="136"/>
    <n v="35.799999999999997"/>
    <x v="1"/>
    <s v="plays"/>
    <x v="3353"/>
    <x v="3345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x v="6"/>
    <x v="21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x v="6"/>
    <x v="9"/>
    <n v="147.33000000000001"/>
    <x v="1"/>
    <s v="plays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x v="6"/>
    <x v="7"/>
    <n v="56.33"/>
    <x v="1"/>
    <s v="plays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x v="6"/>
    <x v="7"/>
    <n v="96.19"/>
    <x v="1"/>
    <s v="plays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x v="6"/>
    <x v="33"/>
    <n v="63.57"/>
    <x v="1"/>
    <s v="plays"/>
    <x v="3358"/>
    <x v="3350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x v="6"/>
    <x v="6"/>
    <n v="184.78"/>
    <x v="1"/>
    <s v="plays"/>
    <x v="3359"/>
    <x v="3351"/>
    <x v="1"/>
  </r>
  <r>
    <n v="3360"/>
    <s v="Pretty Butch"/>
    <s v="World Premiere, an M1 Singapore Fringe Festival 2017 commission."/>
    <x v="7"/>
    <n v="9124"/>
    <x v="0"/>
    <s v="SG"/>
    <s v="SGD"/>
    <n v="1481731140"/>
    <x v="3360"/>
    <b v="0"/>
    <n v="72"/>
    <b v="1"/>
    <x v="6"/>
    <x v="7"/>
    <n v="126.72"/>
    <x v="1"/>
    <s v="plays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x v="6"/>
    <x v="40"/>
    <n v="83.43"/>
    <x v="1"/>
    <s v="plays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x v="6"/>
    <x v="147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x v="6"/>
    <x v="7"/>
    <n v="302.31"/>
    <x v="1"/>
    <s v="plays"/>
    <x v="3363"/>
    <x v="3355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x v="6"/>
    <x v="6"/>
    <n v="44.14"/>
    <x v="1"/>
    <s v="plays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x v="6"/>
    <x v="3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x v="6"/>
    <x v="360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x v="6"/>
    <x v="17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x v="6"/>
    <x v="2"/>
    <n v="45.48"/>
    <x v="1"/>
    <s v="plays"/>
    <x v="3368"/>
    <x v="3359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x v="6"/>
    <x v="3"/>
    <n v="96.2"/>
    <x v="1"/>
    <s v="plays"/>
    <x v="3369"/>
    <x v="3360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x v="3370"/>
    <b v="0"/>
    <n v="26"/>
    <b v="1"/>
    <x v="6"/>
    <x v="90"/>
    <n v="67.92"/>
    <x v="1"/>
    <s v="plays"/>
    <x v="3370"/>
    <x v="3361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x v="3371"/>
    <b v="0"/>
    <n v="9"/>
    <b v="1"/>
    <x v="6"/>
    <x v="86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x v="6"/>
    <x v="3"/>
    <n v="38.33"/>
    <x v="1"/>
    <s v="plays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x v="6"/>
    <x v="8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x v="6"/>
    <x v="13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x v="6"/>
    <x v="8"/>
    <n v="176.47"/>
    <x v="1"/>
    <s v="plays"/>
    <x v="3375"/>
    <x v="3365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x v="6"/>
    <x v="8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x v="6"/>
    <x v="7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x v="6"/>
    <x v="29"/>
    <n v="28.19"/>
    <x v="1"/>
    <s v="plays"/>
    <x v="3378"/>
    <x v="3368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x v="6"/>
    <x v="3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x v="6"/>
    <x v="3"/>
    <n v="111.89"/>
    <x v="1"/>
    <s v="plays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x v="6"/>
    <x v="21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x v="6"/>
    <x v="7"/>
    <n v="76.650000000000006"/>
    <x v="1"/>
    <s v="plays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x v="6"/>
    <x v="20"/>
    <n v="65.17"/>
    <x v="1"/>
    <s v="plays"/>
    <x v="3383"/>
    <x v="3373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x v="6"/>
    <x v="8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x v="6"/>
    <x v="8"/>
    <n v="133.33000000000001"/>
    <x v="1"/>
    <s v="plays"/>
    <x v="3385"/>
    <x v="3375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x v="6"/>
    <x v="2"/>
    <n v="51.22"/>
    <x v="1"/>
    <s v="plays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x v="6"/>
    <x v="16"/>
    <n v="100.17"/>
    <x v="1"/>
    <s v="plays"/>
    <x v="3387"/>
    <x v="3377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x v="6"/>
    <x v="3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x v="6"/>
    <x v="41"/>
    <n v="184.68"/>
    <x v="1"/>
    <s v="plays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x v="6"/>
    <x v="21"/>
    <n v="69.819999999999993"/>
    <x v="1"/>
    <s v="plays"/>
    <x v="3390"/>
    <x v="3380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x v="6"/>
    <x v="316"/>
    <n v="61.94"/>
    <x v="1"/>
    <s v="plays"/>
    <x v="3391"/>
    <x v="3381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x v="6"/>
    <x v="8"/>
    <n v="41.67"/>
    <x v="1"/>
    <s v="plays"/>
    <x v="3392"/>
    <x v="3382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x v="6"/>
    <x v="6"/>
    <n v="36.07"/>
    <x v="1"/>
    <s v="plays"/>
    <x v="3393"/>
    <x v="3383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x v="6"/>
    <x v="24"/>
    <n v="29"/>
    <x v="1"/>
    <s v="plays"/>
    <x v="3394"/>
    <x v="3384"/>
    <x v="3"/>
  </r>
  <r>
    <n v="3395"/>
    <s v="MIRAMAR"/>
    <s v="Miramar is a a darkly funny play exploring what it is we call â€˜homeâ€™."/>
    <x v="2"/>
    <n v="920"/>
    <x v="0"/>
    <s v="GB"/>
    <s v="GBP"/>
    <n v="1433009400"/>
    <x v="3395"/>
    <b v="0"/>
    <n v="38"/>
    <b v="1"/>
    <x v="6"/>
    <x v="361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x v="6"/>
    <x v="3"/>
    <n v="55.89"/>
    <x v="1"/>
    <s v="plays"/>
    <x v="3396"/>
    <x v="2806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x v="3397"/>
    <b v="0"/>
    <n v="24"/>
    <b v="1"/>
    <x v="6"/>
    <x v="20"/>
    <n v="11.67"/>
    <x v="1"/>
    <s v="plays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x v="6"/>
    <x v="38"/>
    <n v="68.349999999999994"/>
    <x v="1"/>
    <s v="plays"/>
    <x v="3398"/>
    <x v="3387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x v="6"/>
    <x v="3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x v="6"/>
    <x v="8"/>
    <n v="118.13"/>
    <x v="1"/>
    <s v="plays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x v="6"/>
    <x v="21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x v="6"/>
    <x v="5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x v="6"/>
    <x v="8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x v="6"/>
    <x v="108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x v="6"/>
    <x v="178"/>
    <n v="28.32"/>
    <x v="1"/>
    <s v="plays"/>
    <x v="3405"/>
    <x v="3394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x v="6"/>
    <x v="8"/>
    <n v="110.23"/>
    <x v="1"/>
    <s v="plays"/>
    <x v="3406"/>
    <x v="3395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x v="6"/>
    <x v="13"/>
    <n v="31.97"/>
    <x v="1"/>
    <s v="plays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x v="6"/>
    <x v="185"/>
    <n v="58.61"/>
    <x v="1"/>
    <s v="plays"/>
    <x v="3408"/>
    <x v="3397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x v="6"/>
    <x v="39"/>
    <n v="29.43"/>
    <x v="1"/>
    <s v="plays"/>
    <x v="3409"/>
    <x v="3398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x v="6"/>
    <x v="15"/>
    <n v="81.38"/>
    <x v="1"/>
    <s v="plays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x v="6"/>
    <x v="3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x v="6"/>
    <x v="8"/>
    <n v="115.38"/>
    <x v="1"/>
    <s v="plays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x v="6"/>
    <x v="22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x v="6"/>
    <x v="3"/>
    <n v="70.569999999999993"/>
    <x v="1"/>
    <s v="plays"/>
    <x v="3414"/>
    <x v="3403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x v="6"/>
    <x v="8"/>
    <n v="22.22"/>
    <x v="1"/>
    <s v="plays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x v="6"/>
    <x v="28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x v="6"/>
    <x v="8"/>
    <n v="37.78"/>
    <x v="1"/>
    <s v="plays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x v="6"/>
    <x v="7"/>
    <n v="72.05"/>
    <x v="1"/>
    <s v="plays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x v="6"/>
    <x v="13"/>
    <n v="63.7"/>
    <x v="1"/>
    <s v="plays"/>
    <x v="3419"/>
    <x v="3408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x v="6"/>
    <x v="178"/>
    <n v="28.41"/>
    <x v="1"/>
    <s v="plays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x v="6"/>
    <x v="7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x v="6"/>
    <x v="15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x v="6"/>
    <x v="49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x v="6"/>
    <x v="3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x v="6"/>
    <x v="33"/>
    <n v="297.02999999999997"/>
    <x v="1"/>
    <s v="plays"/>
    <x v="3425"/>
    <x v="3413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x v="6"/>
    <x v="29"/>
    <n v="46.61"/>
    <x v="1"/>
    <s v="plays"/>
    <x v="3426"/>
    <x v="3414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x v="6"/>
    <x v="8"/>
    <n v="51.72"/>
    <x v="1"/>
    <s v="plays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x v="6"/>
    <x v="3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x v="6"/>
    <x v="22"/>
    <n v="16.25"/>
    <x v="1"/>
    <s v="plays"/>
    <x v="3429"/>
    <x v="3417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x v="6"/>
    <x v="15"/>
    <n v="30.15"/>
    <x v="1"/>
    <s v="plays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x v="6"/>
    <x v="8"/>
    <n v="95.24"/>
    <x v="1"/>
    <s v="plays"/>
    <x v="3431"/>
    <x v="3419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x v="6"/>
    <x v="5"/>
    <n v="52.21"/>
    <x v="1"/>
    <s v="plays"/>
    <x v="3432"/>
    <x v="3420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x v="6"/>
    <x v="8"/>
    <n v="134.15"/>
    <x v="1"/>
    <s v="plays"/>
    <x v="3433"/>
    <x v="3421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x v="6"/>
    <x v="6"/>
    <n v="62.83"/>
    <x v="1"/>
    <s v="plays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x v="6"/>
    <x v="20"/>
    <n v="58.95"/>
    <x v="1"/>
    <s v="plays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x v="6"/>
    <x v="6"/>
    <n v="143.11000000000001"/>
    <x v="1"/>
    <s v="plays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x v="6"/>
    <x v="7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x v="6"/>
    <x v="3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x v="6"/>
    <x v="165"/>
    <n v="89.79"/>
    <x v="1"/>
    <s v="plays"/>
    <x v="3439"/>
    <x v="3427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x v="6"/>
    <x v="2"/>
    <n v="64.16"/>
    <x v="1"/>
    <s v="plays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x v="6"/>
    <x v="3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x v="6"/>
    <x v="8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x v="6"/>
    <x v="362"/>
    <n v="41.22"/>
    <x v="1"/>
    <s v="plays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x v="6"/>
    <x v="363"/>
    <n v="43.35"/>
    <x v="1"/>
    <s v="plays"/>
    <x v="3444"/>
    <x v="3432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x v="6"/>
    <x v="8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x v="6"/>
    <x v="29"/>
    <n v="43.28"/>
    <x v="1"/>
    <s v="plays"/>
    <x v="3446"/>
    <x v="3434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x v="3447"/>
    <b v="0"/>
    <n v="14"/>
    <b v="1"/>
    <x v="6"/>
    <x v="29"/>
    <n v="77"/>
    <x v="1"/>
    <s v="plays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x v="6"/>
    <x v="5"/>
    <n v="51.22"/>
    <x v="1"/>
    <s v="plays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x v="6"/>
    <x v="193"/>
    <n v="68.25"/>
    <x v="1"/>
    <s v="plays"/>
    <x v="3449"/>
    <x v="3437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x v="6"/>
    <x v="143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x v="6"/>
    <x v="7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x v="6"/>
    <x v="42"/>
    <n v="41.41"/>
    <x v="1"/>
    <s v="plays"/>
    <x v="3452"/>
    <x v="3440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x v="6"/>
    <x v="30"/>
    <n v="27.5"/>
    <x v="1"/>
    <s v="plays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x v="6"/>
    <x v="7"/>
    <n v="33.57"/>
    <x v="1"/>
    <s v="plays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x v="6"/>
    <x v="7"/>
    <n v="145.87"/>
    <x v="1"/>
    <s v="plays"/>
    <x v="3455"/>
    <x v="3443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x v="6"/>
    <x v="87"/>
    <n v="358.69"/>
    <x v="1"/>
    <s v="plays"/>
    <x v="3456"/>
    <x v="3444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x v="3457"/>
    <b v="0"/>
    <n v="55"/>
    <b v="1"/>
    <x v="6"/>
    <x v="49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x v="6"/>
    <x v="39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x v="6"/>
    <x v="9"/>
    <n v="17.53"/>
    <x v="1"/>
    <s v="plays"/>
    <x v="3459"/>
    <x v="3447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x v="6"/>
    <x v="364"/>
    <n v="50"/>
    <x v="1"/>
    <s v="plays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x v="6"/>
    <x v="86"/>
    <n v="57.92"/>
    <x v="1"/>
    <s v="plays"/>
    <x v="3461"/>
    <x v="3449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x v="6"/>
    <x v="180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x v="6"/>
    <x v="33"/>
    <n v="90.68"/>
    <x v="1"/>
    <s v="plays"/>
    <x v="3463"/>
    <x v="3451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x v="6"/>
    <x v="21"/>
    <n v="55.01"/>
    <x v="1"/>
    <s v="plays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x v="6"/>
    <x v="3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x v="6"/>
    <x v="37"/>
    <n v="72.95"/>
    <x v="1"/>
    <s v="plays"/>
    <x v="3466"/>
    <x v="3454"/>
    <x v="2"/>
  </r>
  <r>
    <n v="3467"/>
    <s v="Venus in Fur, Los Angeles."/>
    <s v="Venus in Fur, By David Ives."/>
    <x v="9"/>
    <n v="3030"/>
    <x v="0"/>
    <s v="US"/>
    <s v="USD"/>
    <n v="1426864032"/>
    <x v="3467"/>
    <b v="0"/>
    <n v="47"/>
    <b v="1"/>
    <x v="6"/>
    <x v="7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x v="6"/>
    <x v="108"/>
    <n v="716.35"/>
    <x v="1"/>
    <s v="plays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x v="6"/>
    <x v="40"/>
    <n v="50.4"/>
    <x v="1"/>
    <s v="plays"/>
    <x v="3469"/>
    <x v="3457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x v="6"/>
    <x v="95"/>
    <n v="41.67"/>
    <x v="1"/>
    <s v="plays"/>
    <x v="3470"/>
    <x v="3458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x v="6"/>
    <x v="205"/>
    <n v="35.770000000000003"/>
    <x v="1"/>
    <s v="plays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x v="6"/>
    <x v="21"/>
    <n v="88.74"/>
    <x v="1"/>
    <s v="plays"/>
    <x v="3472"/>
    <x v="3460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x v="6"/>
    <x v="8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x v="6"/>
    <x v="7"/>
    <n v="51.79"/>
    <x v="1"/>
    <s v="plays"/>
    <x v="3474"/>
    <x v="3462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x v="6"/>
    <x v="40"/>
    <n v="20"/>
    <x v="1"/>
    <s v="plays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x v="6"/>
    <x v="3"/>
    <n v="52"/>
    <x v="1"/>
    <s v="plays"/>
    <x v="3476"/>
    <x v="3464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x v="6"/>
    <x v="41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x v="6"/>
    <x v="40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x v="6"/>
    <x v="30"/>
    <n v="34.25"/>
    <x v="1"/>
    <s v="plays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x v="6"/>
    <x v="1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x v="6"/>
    <x v="17"/>
    <n v="125.05"/>
    <x v="1"/>
    <s v="plays"/>
    <x v="3481"/>
    <x v="3469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x v="6"/>
    <x v="178"/>
    <n v="51.88"/>
    <x v="1"/>
    <s v="plays"/>
    <x v="3482"/>
    <x v="3470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x v="6"/>
    <x v="12"/>
    <n v="40.29"/>
    <x v="1"/>
    <s v="plays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x v="6"/>
    <x v="35"/>
    <n v="64.91"/>
    <x v="1"/>
    <s v="plays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x v="6"/>
    <x v="7"/>
    <n v="55.33"/>
    <x v="1"/>
    <s v="plays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x v="6"/>
    <x v="19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x v="6"/>
    <x v="30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x v="6"/>
    <x v="10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x v="6"/>
    <x v="40"/>
    <n v="78.260000000000005"/>
    <x v="1"/>
    <s v="plays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x v="6"/>
    <x v="30"/>
    <n v="47.22"/>
    <x v="1"/>
    <s v="plays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x v="6"/>
    <x v="137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x v="6"/>
    <x v="2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x v="6"/>
    <x v="8"/>
    <n v="51.72"/>
    <x v="1"/>
    <s v="plays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x v="6"/>
    <x v="8"/>
    <n v="30.77"/>
    <x v="1"/>
    <s v="plays"/>
    <x v="3494"/>
    <x v="3482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x v="6"/>
    <x v="13"/>
    <n v="74.209999999999994"/>
    <x v="1"/>
    <s v="plays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x v="6"/>
    <x v="39"/>
    <n v="47.85"/>
    <x v="1"/>
    <s v="plays"/>
    <x v="3496"/>
    <x v="3484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x v="6"/>
    <x v="15"/>
    <n v="34.409999999999997"/>
    <x v="1"/>
    <s v="plays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x v="6"/>
    <x v="21"/>
    <n v="40.24"/>
    <x v="1"/>
    <s v="plays"/>
    <x v="3498"/>
    <x v="3486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x v="6"/>
    <x v="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x v="6"/>
    <x v="6"/>
    <n v="25.31"/>
    <x v="1"/>
    <s v="plays"/>
    <x v="3500"/>
    <x v="3488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x v="6"/>
    <x v="7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x v="6"/>
    <x v="2"/>
    <n v="136"/>
    <x v="1"/>
    <s v="plays"/>
    <x v="3502"/>
    <x v="3490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x v="6"/>
    <x v="29"/>
    <n v="70.760000000000005"/>
    <x v="1"/>
    <s v="plays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x v="6"/>
    <x v="8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x v="6"/>
    <x v="3"/>
    <n v="66.510000000000005"/>
    <x v="1"/>
    <s v="plays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x v="6"/>
    <x v="21"/>
    <n v="105"/>
    <x v="1"/>
    <s v="plays"/>
    <x v="3506"/>
    <x v="3494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x v="6"/>
    <x v="3"/>
    <n v="145"/>
    <x v="1"/>
    <s v="plays"/>
    <x v="3507"/>
    <x v="3495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x v="6"/>
    <x v="144"/>
    <n v="12"/>
    <x v="1"/>
    <s v="plays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x v="6"/>
    <x v="6"/>
    <n v="96.67"/>
    <x v="1"/>
    <s v="plays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x v="6"/>
    <x v="7"/>
    <n v="60.33"/>
    <x v="1"/>
    <s v="plays"/>
    <x v="3510"/>
    <x v="3498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x v="6"/>
    <x v="7"/>
    <n v="79.89"/>
    <x v="1"/>
    <s v="plays"/>
    <x v="3511"/>
    <x v="3499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x v="6"/>
    <x v="8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x v="6"/>
    <x v="90"/>
    <n v="75.34"/>
    <x v="1"/>
    <s v="plays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x v="6"/>
    <x v="5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x v="6"/>
    <x v="3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x v="6"/>
    <x v="8"/>
    <n v="227.27"/>
    <x v="1"/>
    <s v="plays"/>
    <x v="3516"/>
    <x v="3504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x v="6"/>
    <x v="8"/>
    <n v="307.69"/>
    <x v="1"/>
    <s v="plays"/>
    <x v="3517"/>
    <x v="3505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x v="6"/>
    <x v="5"/>
    <n v="50.02"/>
    <x v="1"/>
    <s v="plays"/>
    <x v="3518"/>
    <x v="3506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x v="6"/>
    <x v="7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x v="6"/>
    <x v="7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x v="6"/>
    <x v="312"/>
    <n v="45.62"/>
    <x v="1"/>
    <s v="plays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x v="6"/>
    <x v="8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x v="6"/>
    <x v="35"/>
    <n v="56.83"/>
    <x v="1"/>
    <s v="plays"/>
    <x v="3523"/>
    <x v="3511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x v="6"/>
    <x v="21"/>
    <n v="137.24"/>
    <x v="1"/>
    <s v="plays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x v="6"/>
    <x v="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x v="6"/>
    <x v="21"/>
    <n v="99"/>
    <x v="1"/>
    <s v="plays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x v="6"/>
    <x v="16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x v="6"/>
    <x v="7"/>
    <n v="45.11"/>
    <x v="1"/>
    <s v="plays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x v="6"/>
    <x v="88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x v="6"/>
    <x v="8"/>
    <n v="125"/>
    <x v="1"/>
    <s v="plays"/>
    <x v="3530"/>
    <x v="3517"/>
    <x v="2"/>
  </r>
  <r>
    <n v="3531"/>
    <s v="The Reinvention of Lily Johnson"/>
    <s v="A political comedy for a crazy election year"/>
    <x v="28"/>
    <n v="1280"/>
    <x v="0"/>
    <s v="US"/>
    <s v="USD"/>
    <n v="1467301334"/>
    <x v="3531"/>
    <b v="0"/>
    <n v="26"/>
    <b v="1"/>
    <x v="6"/>
    <x v="30"/>
    <n v="49.23"/>
    <x v="1"/>
    <s v="plays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x v="6"/>
    <x v="17"/>
    <n v="42.3"/>
    <x v="1"/>
    <s v="plays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x v="6"/>
    <x v="9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x v="6"/>
    <x v="94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x v="6"/>
    <x v="3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x v="6"/>
    <x v="42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x v="6"/>
    <x v="144"/>
    <n v="43.5"/>
    <x v="1"/>
    <s v="plays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x v="6"/>
    <x v="30"/>
    <n v="30.95"/>
    <x v="1"/>
    <s v="plays"/>
    <x v="3538"/>
    <x v="3524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x v="6"/>
    <x v="28"/>
    <n v="55.23"/>
    <x v="1"/>
    <s v="plays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x v="6"/>
    <x v="4"/>
    <n v="46.13"/>
    <x v="1"/>
    <s v="plays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x v="6"/>
    <x v="2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x v="6"/>
    <x v="21"/>
    <n v="66.150000000000006"/>
    <x v="1"/>
    <s v="plays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x v="6"/>
    <x v="2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x v="6"/>
    <x v="8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x v="6"/>
    <x v="8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x v="6"/>
    <x v="21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x v="6"/>
    <x v="35"/>
    <n v="119.18"/>
    <x v="1"/>
    <s v="plays"/>
    <x v="3547"/>
    <x v="3533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x v="6"/>
    <x v="21"/>
    <n v="164.62"/>
    <x v="1"/>
    <s v="plays"/>
    <x v="3548"/>
    <x v="3534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x v="6"/>
    <x v="21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x v="6"/>
    <x v="2"/>
    <n v="40.94"/>
    <x v="1"/>
    <s v="plays"/>
    <x v="3550"/>
    <x v="3536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x v="6"/>
    <x v="21"/>
    <n v="61.1"/>
    <x v="1"/>
    <s v="plays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x v="6"/>
    <x v="8"/>
    <n v="38.65"/>
    <x v="1"/>
    <s v="plays"/>
    <x v="3552"/>
    <x v="3538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x v="6"/>
    <x v="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x v="6"/>
    <x v="40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x v="6"/>
    <x v="8"/>
    <n v="171.43"/>
    <x v="1"/>
    <s v="plays"/>
    <x v="3555"/>
    <x v="3541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x v="6"/>
    <x v="8"/>
    <n v="110.5"/>
    <x v="1"/>
    <s v="plays"/>
    <x v="3556"/>
    <x v="3542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x v="6"/>
    <x v="8"/>
    <n v="179.28"/>
    <x v="1"/>
    <s v="plays"/>
    <x v="3557"/>
    <x v="3543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x v="6"/>
    <x v="12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x v="6"/>
    <x v="3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x v="6"/>
    <x v="29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x v="6"/>
    <x v="21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x v="6"/>
    <x v="328"/>
    <n v="15.13"/>
    <x v="1"/>
    <s v="plays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x v="6"/>
    <x v="2"/>
    <n v="21.1"/>
    <x v="1"/>
    <s v="plays"/>
    <x v="3563"/>
    <x v="3549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x v="3564"/>
    <b v="0"/>
    <n v="17"/>
    <b v="1"/>
    <x v="6"/>
    <x v="7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x v="6"/>
    <x v="26"/>
    <n v="97.92"/>
    <x v="1"/>
    <s v="plays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x v="6"/>
    <x v="2"/>
    <n v="55.13"/>
    <x v="1"/>
    <s v="plays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x v="6"/>
    <x v="15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x v="6"/>
    <x v="38"/>
    <n v="58.42"/>
    <x v="1"/>
    <s v="plays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x v="6"/>
    <x v="8"/>
    <n v="122.54"/>
    <x v="1"/>
    <s v="plays"/>
    <x v="3569"/>
    <x v="3555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x v="6"/>
    <x v="35"/>
    <n v="87.96"/>
    <x v="1"/>
    <s v="plays"/>
    <x v="3570"/>
    <x v="3556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x v="6"/>
    <x v="108"/>
    <n v="73.239999999999995"/>
    <x v="1"/>
    <s v="plays"/>
    <x v="3571"/>
    <x v="3557"/>
    <x v="3"/>
  </r>
  <r>
    <n v="3572"/>
    <s v="Monster"/>
    <s v="A darkly comic one woman show by Abram Rooney as part of The Camden Fringe 2015."/>
    <x v="2"/>
    <n v="500"/>
    <x v="0"/>
    <s v="GB"/>
    <s v="GBP"/>
    <n v="1434894082"/>
    <x v="3572"/>
    <b v="0"/>
    <n v="9"/>
    <b v="1"/>
    <x v="6"/>
    <x v="8"/>
    <n v="55.56"/>
    <x v="1"/>
    <s v="plays"/>
    <x v="3572"/>
    <x v="3558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x v="6"/>
    <x v="33"/>
    <n v="39.54"/>
    <x v="1"/>
    <s v="plays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x v="6"/>
    <x v="6"/>
    <n v="136.78"/>
    <x v="1"/>
    <s v="plays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x v="6"/>
    <x v="7"/>
    <n v="99.34"/>
    <x v="1"/>
    <s v="plays"/>
    <x v="3575"/>
    <x v="3561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x v="6"/>
    <x v="8"/>
    <n v="20"/>
    <x v="1"/>
    <s v="plays"/>
    <x v="3576"/>
    <x v="3562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x v="6"/>
    <x v="22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x v="6"/>
    <x v="8"/>
    <n v="40.549999999999997"/>
    <x v="1"/>
    <s v="plays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x v="6"/>
    <x v="8"/>
    <n v="35.71"/>
    <x v="1"/>
    <s v="plays"/>
    <x v="3579"/>
    <x v="3565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x v="6"/>
    <x v="35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x v="6"/>
    <x v="8"/>
    <n v="33.33"/>
    <x v="1"/>
    <s v="plays"/>
    <x v="3581"/>
    <x v="3567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x v="6"/>
    <x v="315"/>
    <n v="58.57"/>
    <x v="1"/>
    <s v="plays"/>
    <x v="3582"/>
    <x v="3568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x v="6"/>
    <x v="15"/>
    <n v="135.63"/>
    <x v="1"/>
    <s v="plays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x v="6"/>
    <x v="31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x v="6"/>
    <x v="17"/>
    <n v="176.09"/>
    <x v="1"/>
    <s v="plays"/>
    <x v="3585"/>
    <x v="3571"/>
    <x v="3"/>
  </r>
  <r>
    <n v="3586"/>
    <s v="Actors &amp; Musicians who are Blind or Autistic"/>
    <s v="See Theatre In A New Light"/>
    <x v="51"/>
    <n v="8207"/>
    <x v="0"/>
    <s v="US"/>
    <s v="USD"/>
    <n v="1474649070"/>
    <x v="3586"/>
    <b v="0"/>
    <n v="54"/>
    <b v="1"/>
    <x v="6"/>
    <x v="15"/>
    <n v="151.97999999999999"/>
    <x v="1"/>
    <s v="plays"/>
    <x v="3586"/>
    <x v="3572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x v="6"/>
    <x v="37"/>
    <n v="22.61"/>
    <x v="1"/>
    <s v="plays"/>
    <x v="3587"/>
    <x v="3573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x v="6"/>
    <x v="7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x v="6"/>
    <x v="30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x v="6"/>
    <x v="8"/>
    <n v="68.53"/>
    <x v="1"/>
    <s v="plays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x v="6"/>
    <x v="215"/>
    <n v="68.06"/>
    <x v="1"/>
    <s v="plays"/>
    <x v="3591"/>
    <x v="3577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x v="6"/>
    <x v="37"/>
    <n v="72.709999999999994"/>
    <x v="1"/>
    <s v="plays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x v="6"/>
    <x v="38"/>
    <n v="77.19"/>
    <x v="1"/>
    <s v="plays"/>
    <x v="3593"/>
    <x v="3579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x v="6"/>
    <x v="9"/>
    <n v="55.97"/>
    <x v="1"/>
    <s v="plays"/>
    <x v="3594"/>
    <x v="3580"/>
    <x v="2"/>
  </r>
  <r>
    <n v="3595"/>
    <s v="The Flu Season"/>
    <s v="A new theatre company staging Will Eno's The Flu Season in Seattle"/>
    <x v="27"/>
    <n v="3081"/>
    <x v="0"/>
    <s v="US"/>
    <s v="USD"/>
    <n v="1426229940"/>
    <x v="3595"/>
    <b v="0"/>
    <n v="62"/>
    <b v="1"/>
    <x v="6"/>
    <x v="17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x v="6"/>
    <x v="29"/>
    <n v="79"/>
    <x v="1"/>
    <s v="plays"/>
    <x v="3596"/>
    <x v="3582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x v="6"/>
    <x v="33"/>
    <n v="77.73"/>
    <x v="1"/>
    <s v="plays"/>
    <x v="3597"/>
    <x v="3583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x v="6"/>
    <x v="5"/>
    <n v="40.78"/>
    <x v="1"/>
    <s v="plays"/>
    <x v="3598"/>
    <x v="3584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x v="6"/>
    <x v="180"/>
    <n v="59.41"/>
    <x v="1"/>
    <s v="plays"/>
    <x v="3599"/>
    <x v="3585"/>
    <x v="0"/>
  </r>
  <r>
    <n v="3600"/>
    <s v="Pariah"/>
    <s v="The First Play From The Man Who Brought You The Black James Bond!"/>
    <x v="185"/>
    <n v="13"/>
    <x v="0"/>
    <s v="US"/>
    <s v="USD"/>
    <n v="1476390164"/>
    <x v="3600"/>
    <b v="0"/>
    <n v="4"/>
    <b v="1"/>
    <x v="6"/>
    <x v="22"/>
    <n v="3.25"/>
    <x v="1"/>
    <s v="plays"/>
    <x v="3600"/>
    <x v="3586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x v="6"/>
    <x v="3"/>
    <n v="39.380000000000003"/>
    <x v="1"/>
    <s v="plays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x v="6"/>
    <x v="8"/>
    <n v="81.67"/>
    <x v="1"/>
    <s v="plays"/>
    <x v="3602"/>
    <x v="3588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x v="6"/>
    <x v="193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x v="6"/>
    <x v="40"/>
    <n v="49.06"/>
    <x v="1"/>
    <s v="plays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x v="6"/>
    <x v="361"/>
    <n v="30.67"/>
    <x v="1"/>
    <s v="plays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x v="6"/>
    <x v="22"/>
    <n v="61.06"/>
    <x v="1"/>
    <s v="plays"/>
    <x v="3606"/>
    <x v="3592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x v="3607"/>
    <b v="0"/>
    <n v="20"/>
    <b v="1"/>
    <x v="6"/>
    <x v="2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x v="6"/>
    <x v="8"/>
    <n v="29.63"/>
    <x v="1"/>
    <s v="plays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x v="6"/>
    <x v="42"/>
    <n v="143.1"/>
    <x v="1"/>
    <s v="plays"/>
    <x v="3609"/>
    <x v="3595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x v="6"/>
    <x v="184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x v="6"/>
    <x v="104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x v="6"/>
    <x v="124"/>
    <n v="126.67"/>
    <x v="1"/>
    <s v="plays"/>
    <x v="3612"/>
    <x v="3598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x v="6"/>
    <x v="8"/>
    <n v="62.5"/>
    <x v="1"/>
    <s v="plays"/>
    <x v="3613"/>
    <x v="3599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x v="6"/>
    <x v="7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x v="6"/>
    <x v="13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x v="6"/>
    <x v="10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x v="6"/>
    <x v="17"/>
    <n v="17.25"/>
    <x v="1"/>
    <s v="plays"/>
    <x v="3617"/>
    <x v="3603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x v="6"/>
    <x v="7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x v="6"/>
    <x v="40"/>
    <n v="66.47"/>
    <x v="1"/>
    <s v="plays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x v="6"/>
    <x v="2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x v="6"/>
    <x v="5"/>
    <n v="47.03"/>
    <x v="1"/>
    <s v="plays"/>
    <x v="3621"/>
    <x v="3607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x v="3622"/>
    <b v="0"/>
    <n v="21"/>
    <b v="1"/>
    <x v="6"/>
    <x v="8"/>
    <n v="47.67"/>
    <x v="1"/>
    <s v="plays"/>
    <x v="3622"/>
    <x v="3608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x v="3623"/>
    <b v="0"/>
    <n v="34"/>
    <b v="1"/>
    <x v="6"/>
    <x v="28"/>
    <n v="88.24"/>
    <x v="1"/>
    <s v="plays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x v="6"/>
    <x v="2"/>
    <n v="80.72"/>
    <x v="1"/>
    <s v="plays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x v="6"/>
    <x v="3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x v="6"/>
    <x v="21"/>
    <n v="84.85"/>
    <x v="1"/>
    <s v="plays"/>
    <x v="3626"/>
    <x v="3612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x v="6"/>
    <x v="8"/>
    <n v="68.97"/>
    <x v="1"/>
    <s v="plays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x v="40"/>
    <x v="50"/>
    <e v="#DIV/0!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x v="40"/>
    <x v="50"/>
    <n v="1"/>
    <x v="1"/>
    <s v="musical"/>
    <x v="3629"/>
    <x v="3615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x v="40"/>
    <x v="50"/>
    <n v="1"/>
    <x v="1"/>
    <s v="musical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x v="40"/>
    <x v="76"/>
    <n v="147.88"/>
    <x v="1"/>
    <s v="musical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x v="40"/>
    <x v="68"/>
    <n v="100"/>
    <x v="1"/>
    <s v="musical"/>
    <x v="3632"/>
    <x v="3618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x v="40"/>
    <x v="131"/>
    <n v="56.84"/>
    <x v="1"/>
    <s v="musical"/>
    <x v="3633"/>
    <x v="3619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x v="40"/>
    <x v="65"/>
    <n v="176.94"/>
    <x v="1"/>
    <s v="musical"/>
    <x v="3634"/>
    <x v="3620"/>
    <x v="2"/>
  </r>
  <r>
    <n v="3635"/>
    <s v="Mary's Son"/>
    <s v="Mary's Son is a pop opera about Jesus and the hope he brings to all people."/>
    <x v="8"/>
    <n v="1276"/>
    <x v="2"/>
    <s v="US"/>
    <s v="USD"/>
    <n v="1461186676"/>
    <x v="3635"/>
    <b v="0"/>
    <n v="10"/>
    <b v="0"/>
    <x v="40"/>
    <x v="71"/>
    <n v="127.6"/>
    <x v="1"/>
    <s v="musical"/>
    <x v="3635"/>
    <x v="3621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x v="40"/>
    <x v="50"/>
    <e v="#DIV/0!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x v="40"/>
    <x v="134"/>
    <n v="66.14"/>
    <x v="1"/>
    <s v="musical"/>
    <x v="3637"/>
    <x v="3623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x v="3638"/>
    <b v="0"/>
    <n v="2"/>
    <b v="0"/>
    <x v="40"/>
    <x v="113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x v="40"/>
    <x v="50"/>
    <n v="1"/>
    <x v="1"/>
    <s v="musical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x v="40"/>
    <x v="52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x v="40"/>
    <x v="50"/>
    <e v="#DIV/0!"/>
    <x v="1"/>
    <s v="musical"/>
    <x v="3641"/>
    <x v="3627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x v="40"/>
    <x v="53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x v="40"/>
    <x v="50"/>
    <e v="#DIV/0!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x v="40"/>
    <x v="63"/>
    <n v="68.42"/>
    <x v="1"/>
    <s v="musical"/>
    <x v="3644"/>
    <x v="3630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x v="40"/>
    <x v="50"/>
    <n v="1"/>
    <x v="1"/>
    <s v="musical"/>
    <x v="3645"/>
    <x v="3631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x v="40"/>
    <x v="62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x v="40"/>
    <x v="52"/>
    <n v="15"/>
    <x v="1"/>
    <s v="musical"/>
    <x v="3647"/>
    <x v="3633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x v="3648"/>
    <b v="0"/>
    <n v="73"/>
    <b v="1"/>
    <x v="6"/>
    <x v="8"/>
    <n v="550.04"/>
    <x v="1"/>
    <s v="plays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x v="6"/>
    <x v="3"/>
    <n v="97.5"/>
    <x v="1"/>
    <s v="plays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x v="6"/>
    <x v="8"/>
    <n v="29.41"/>
    <x v="1"/>
    <s v="plays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x v="6"/>
    <x v="3"/>
    <n v="57.78"/>
    <x v="1"/>
    <s v="plays"/>
    <x v="3651"/>
    <x v="3637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x v="6"/>
    <x v="365"/>
    <n v="44.24"/>
    <x v="1"/>
    <s v="plays"/>
    <x v="3652"/>
    <x v="3638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x v="6"/>
    <x v="7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x v="6"/>
    <x v="107"/>
    <n v="68.84"/>
    <x v="1"/>
    <s v="plays"/>
    <x v="3654"/>
    <x v="3640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x v="6"/>
    <x v="31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x v="6"/>
    <x v="6"/>
    <n v="115.02"/>
    <x v="1"/>
    <s v="plays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x v="6"/>
    <x v="38"/>
    <n v="110.75"/>
    <x v="1"/>
    <s v="plays"/>
    <x v="3657"/>
    <x v="3643"/>
    <x v="2"/>
  </r>
  <r>
    <n v="3658"/>
    <s v="Mr. Marmalade"/>
    <s v="Life is hard when your own imaginary friend can't make time for you."/>
    <x v="15"/>
    <n v="1510"/>
    <x v="0"/>
    <s v="US"/>
    <s v="USD"/>
    <n v="1404273540"/>
    <x v="3658"/>
    <b v="0"/>
    <n v="20"/>
    <b v="1"/>
    <x v="6"/>
    <x v="7"/>
    <n v="75.5"/>
    <x v="1"/>
    <s v="plays"/>
    <x v="3658"/>
    <x v="3644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x v="6"/>
    <x v="21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x v="6"/>
    <x v="8"/>
    <n v="11.36"/>
    <x v="1"/>
    <s v="plays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x v="6"/>
    <x v="38"/>
    <n v="92.5"/>
    <x v="1"/>
    <s v="plays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x v="6"/>
    <x v="7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x v="6"/>
    <x v="3"/>
    <n v="26"/>
    <x v="1"/>
    <s v="plays"/>
    <x v="3663"/>
    <x v="3649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x v="6"/>
    <x v="15"/>
    <n v="46.05"/>
    <x v="1"/>
    <s v="plays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x v="6"/>
    <x v="41"/>
    <n v="51"/>
    <x v="1"/>
    <s v="plays"/>
    <x v="3665"/>
    <x v="3651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x v="3666"/>
    <b v="0"/>
    <n v="38"/>
    <b v="1"/>
    <x v="6"/>
    <x v="8"/>
    <n v="31.58"/>
    <x v="1"/>
    <s v="plays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x v="6"/>
    <x v="3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x v="6"/>
    <x v="3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x v="6"/>
    <x v="17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x v="6"/>
    <x v="5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x v="6"/>
    <x v="7"/>
    <n v="88.25"/>
    <x v="1"/>
    <s v="plays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x v="6"/>
    <x v="21"/>
    <n v="53.44"/>
    <x v="1"/>
    <s v="plays"/>
    <x v="3672"/>
    <x v="3658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x v="6"/>
    <x v="35"/>
    <n v="39.869999999999997"/>
    <x v="1"/>
    <s v="plays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x v="6"/>
    <x v="8"/>
    <n v="145.16"/>
    <x v="1"/>
    <s v="plays"/>
    <x v="3674"/>
    <x v="3660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x v="6"/>
    <x v="49"/>
    <n v="23.33"/>
    <x v="1"/>
    <s v="plays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x v="6"/>
    <x v="32"/>
    <n v="64.38"/>
    <x v="1"/>
    <s v="plays"/>
    <x v="3676"/>
    <x v="3662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x v="6"/>
    <x v="33"/>
    <n v="62.05"/>
    <x v="1"/>
    <s v="plays"/>
    <x v="3677"/>
    <x v="3663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x v="6"/>
    <x v="3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x v="6"/>
    <x v="5"/>
    <n v="73.400000000000006"/>
    <x v="1"/>
    <s v="plays"/>
    <x v="3679"/>
    <x v="3665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x v="6"/>
    <x v="40"/>
    <n v="99.5"/>
    <x v="1"/>
    <s v="plays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x v="6"/>
    <x v="20"/>
    <n v="62.17"/>
    <x v="1"/>
    <s v="plays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x v="6"/>
    <x v="86"/>
    <n v="62.33"/>
    <x v="1"/>
    <s v="plays"/>
    <x v="3682"/>
    <x v="3668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x v="6"/>
    <x v="38"/>
    <n v="58.79"/>
    <x v="1"/>
    <s v="plays"/>
    <x v="3683"/>
    <x v="3669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x v="6"/>
    <x v="86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x v="6"/>
    <x v="6"/>
    <n v="41.94"/>
    <x v="1"/>
    <s v="plays"/>
    <x v="3685"/>
    <x v="3671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x v="6"/>
    <x v="7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x v="6"/>
    <x v="8"/>
    <n v="200.49"/>
    <x v="1"/>
    <s v="plays"/>
    <x v="3687"/>
    <x v="3673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x v="6"/>
    <x v="15"/>
    <n v="83.97"/>
    <x v="1"/>
    <s v="plays"/>
    <x v="3688"/>
    <x v="3674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x v="6"/>
    <x v="90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x v="6"/>
    <x v="28"/>
    <n v="58.06"/>
    <x v="1"/>
    <s v="plays"/>
    <x v="3690"/>
    <x v="3676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x v="3691"/>
    <b v="0"/>
    <n v="274"/>
    <b v="1"/>
    <x v="6"/>
    <x v="30"/>
    <n v="186.8"/>
    <x v="1"/>
    <s v="plays"/>
    <x v="3691"/>
    <x v="3677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x v="3692"/>
    <b v="0"/>
    <n v="17"/>
    <b v="1"/>
    <x v="6"/>
    <x v="9"/>
    <n v="74.12"/>
    <x v="1"/>
    <s v="plays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x v="6"/>
    <x v="32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x v="6"/>
    <x v="13"/>
    <n v="62.67"/>
    <x v="1"/>
    <s v="plays"/>
    <x v="3694"/>
    <x v="3680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x v="6"/>
    <x v="8"/>
    <n v="121.36"/>
    <x v="1"/>
    <s v="plays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x v="6"/>
    <x v="19"/>
    <n v="39.74"/>
    <x v="1"/>
    <s v="plays"/>
    <x v="3696"/>
    <x v="3682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x v="6"/>
    <x v="29"/>
    <n v="72"/>
    <x v="1"/>
    <s v="plays"/>
    <x v="3697"/>
    <x v="3683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x v="6"/>
    <x v="38"/>
    <n v="40.630000000000003"/>
    <x v="1"/>
    <s v="plays"/>
    <x v="3698"/>
    <x v="3684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x v="6"/>
    <x v="7"/>
    <n v="63"/>
    <x v="1"/>
    <s v="plays"/>
    <x v="3699"/>
    <x v="3685"/>
    <x v="3"/>
  </r>
  <r>
    <n v="3700"/>
    <s v="Generations (Senior Project)"/>
    <s v="Help me produce the play I have written for my senior project!"/>
    <x v="2"/>
    <n v="606"/>
    <x v="0"/>
    <s v="US"/>
    <s v="USD"/>
    <n v="1412092800"/>
    <x v="3700"/>
    <b v="0"/>
    <n v="18"/>
    <b v="1"/>
    <x v="6"/>
    <x v="10"/>
    <n v="33.67"/>
    <x v="1"/>
    <s v="plays"/>
    <x v="3700"/>
    <x v="3686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x v="6"/>
    <x v="8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x v="6"/>
    <x v="15"/>
    <n v="155.94999999999999"/>
    <x v="1"/>
    <s v="plays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x v="6"/>
    <x v="4"/>
    <n v="43.2"/>
    <x v="1"/>
    <s v="plays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x v="6"/>
    <x v="104"/>
    <n v="15.15"/>
    <x v="1"/>
    <s v="plays"/>
    <x v="3704"/>
    <x v="3690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x v="6"/>
    <x v="33"/>
    <n v="83.57"/>
    <x v="1"/>
    <s v="plays"/>
    <x v="3705"/>
    <x v="3691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x v="6"/>
    <x v="10"/>
    <n v="140"/>
    <x v="1"/>
    <s v="plays"/>
    <x v="3706"/>
    <x v="3692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x v="6"/>
    <x v="362"/>
    <n v="80.87"/>
    <x v="1"/>
    <s v="plays"/>
    <x v="3707"/>
    <x v="3693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x v="6"/>
    <x v="126"/>
    <n v="53.85"/>
    <x v="1"/>
    <s v="plays"/>
    <x v="3708"/>
    <x v="3694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x v="6"/>
    <x v="29"/>
    <n v="30.93"/>
    <x v="1"/>
    <s v="plays"/>
    <x v="3709"/>
    <x v="3695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x v="3710"/>
    <b v="0"/>
    <n v="27"/>
    <b v="1"/>
    <x v="6"/>
    <x v="48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x v="3711"/>
    <b v="0"/>
    <n v="21"/>
    <b v="1"/>
    <x v="6"/>
    <x v="35"/>
    <n v="27.14"/>
    <x v="1"/>
    <s v="plays"/>
    <x v="3711"/>
    <x v="3174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x v="6"/>
    <x v="22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x v="6"/>
    <x v="21"/>
    <n v="106.84"/>
    <x v="1"/>
    <s v="plays"/>
    <x v="3713"/>
    <x v="3698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x v="6"/>
    <x v="21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x v="6"/>
    <x v="3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x v="6"/>
    <x v="94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x v="6"/>
    <x v="7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x v="6"/>
    <x v="366"/>
    <n v="26.02"/>
    <x v="1"/>
    <s v="plays"/>
    <x v="3718"/>
    <x v="3703"/>
    <x v="0"/>
  </r>
  <r>
    <n v="3719"/>
    <s v="Corium"/>
    <s v="A new piece of physical theatre about love, regret and longing."/>
    <x v="48"/>
    <n v="420"/>
    <x v="0"/>
    <s v="GB"/>
    <s v="GBP"/>
    <n v="1434994266"/>
    <x v="3719"/>
    <b v="0"/>
    <n v="4"/>
    <b v="1"/>
    <x v="6"/>
    <x v="367"/>
    <n v="105"/>
    <x v="1"/>
    <s v="plays"/>
    <x v="3719"/>
    <x v="3704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x v="3720"/>
    <b v="0"/>
    <n v="40"/>
    <b v="1"/>
    <x v="6"/>
    <x v="2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x v="6"/>
    <x v="7"/>
    <n v="114.55"/>
    <x v="1"/>
    <s v="plays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x v="6"/>
    <x v="38"/>
    <n v="47.66"/>
    <x v="1"/>
    <s v="plays"/>
    <x v="3722"/>
    <x v="3707"/>
    <x v="2"/>
  </r>
  <r>
    <n v="3723"/>
    <s v="Beauty and the Beast"/>
    <s v="Saltmine Theatre Company present Beauty and the Beast:"/>
    <x v="37"/>
    <n v="4592"/>
    <x v="0"/>
    <s v="GB"/>
    <s v="GBP"/>
    <n v="1417374262"/>
    <x v="3723"/>
    <b v="0"/>
    <n v="63"/>
    <b v="1"/>
    <x v="6"/>
    <x v="21"/>
    <n v="72.89"/>
    <x v="1"/>
    <s v="plays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x v="6"/>
    <x v="33"/>
    <n v="49.55"/>
    <x v="1"/>
    <s v="plays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x v="6"/>
    <x v="37"/>
    <n v="25.4"/>
    <x v="1"/>
    <s v="plays"/>
    <x v="3725"/>
    <x v="3710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x v="6"/>
    <x v="368"/>
    <n v="62.59"/>
    <x v="1"/>
    <s v="plays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x v="6"/>
    <x v="7"/>
    <n v="61.06"/>
    <x v="1"/>
    <s v="plays"/>
    <x v="3727"/>
    <x v="3712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x v="6"/>
    <x v="114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x v="6"/>
    <x v="113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x v="6"/>
    <x v="54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x v="6"/>
    <x v="57"/>
    <n v="51.67"/>
    <x v="1"/>
    <s v="plays"/>
    <x v="3731"/>
    <x v="3716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x v="6"/>
    <x v="77"/>
    <n v="32.75"/>
    <x v="1"/>
    <s v="plays"/>
    <x v="3732"/>
    <x v="3717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x v="6"/>
    <x v="50"/>
    <e v="#DIV/0!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x v="6"/>
    <x v="58"/>
    <n v="61"/>
    <x v="1"/>
    <s v="plays"/>
    <x v="3734"/>
    <x v="3719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x v="3735"/>
    <b v="0"/>
    <n v="2"/>
    <b v="0"/>
    <x v="6"/>
    <x v="55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x v="6"/>
    <x v="60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x v="6"/>
    <x v="70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x v="6"/>
    <x v="82"/>
    <n v="45"/>
    <x v="1"/>
    <s v="plays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x v="6"/>
    <x v="68"/>
    <n v="100.63"/>
    <x v="1"/>
    <s v="plays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x v="6"/>
    <x v="82"/>
    <n v="25.57"/>
    <x v="1"/>
    <s v="plays"/>
    <x v="3740"/>
    <x v="3725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x v="6"/>
    <x v="50"/>
    <e v="#DIV/0!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x v="6"/>
    <x v="53"/>
    <n v="25"/>
    <x v="1"/>
    <s v="plays"/>
    <x v="3742"/>
    <x v="3727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x v="3743"/>
    <b v="0"/>
    <n v="0"/>
    <b v="0"/>
    <x v="6"/>
    <x v="50"/>
    <e v="#DIV/0!"/>
    <x v="1"/>
    <s v="plays"/>
    <x v="3743"/>
    <x v="3728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x v="6"/>
    <x v="50"/>
    <e v="#DIV/0!"/>
    <x v="1"/>
    <s v="plays"/>
    <x v="3744"/>
    <x v="3729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x v="6"/>
    <x v="54"/>
    <n v="10"/>
    <x v="1"/>
    <s v="plays"/>
    <x v="3745"/>
    <x v="3730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x v="3746"/>
    <b v="0"/>
    <n v="1"/>
    <b v="0"/>
    <x v="6"/>
    <x v="53"/>
    <n v="202"/>
    <x v="1"/>
    <s v="plays"/>
    <x v="3746"/>
    <x v="3731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x v="3747"/>
    <b v="0"/>
    <n v="1"/>
    <b v="0"/>
    <x v="6"/>
    <x v="60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x v="40"/>
    <x v="3"/>
    <n v="99.54"/>
    <x v="1"/>
    <s v="musical"/>
    <x v="3748"/>
    <x v="3733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x v="40"/>
    <x v="2"/>
    <n v="75"/>
    <x v="1"/>
    <s v="musical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x v="40"/>
    <x v="8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x v="40"/>
    <x v="18"/>
    <n v="120.55"/>
    <x v="1"/>
    <s v="musical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x v="40"/>
    <x v="40"/>
    <n v="37.67"/>
    <x v="1"/>
    <s v="musical"/>
    <x v="3752"/>
    <x v="3737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x v="40"/>
    <x v="3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x v="40"/>
    <x v="28"/>
    <n v="111.11"/>
    <x v="1"/>
    <s v="musical"/>
    <x v="3754"/>
    <x v="3739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x v="40"/>
    <x v="22"/>
    <n v="25.46"/>
    <x v="1"/>
    <s v="musical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x v="40"/>
    <x v="7"/>
    <n v="267.64999999999998"/>
    <x v="1"/>
    <s v="musical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x v="40"/>
    <x v="15"/>
    <n v="75.959999999999994"/>
    <x v="1"/>
    <s v="musical"/>
    <x v="3757"/>
    <x v="3742"/>
    <x v="3"/>
  </r>
  <r>
    <n v="3758"/>
    <s v="Luigi's Ladies"/>
    <s v="LUIGI'S LADIES: an original one-woman musical comedy"/>
    <x v="15"/>
    <n v="1535"/>
    <x v="0"/>
    <s v="US"/>
    <s v="USD"/>
    <n v="1400475600"/>
    <x v="3758"/>
    <b v="0"/>
    <n v="26"/>
    <b v="1"/>
    <x v="40"/>
    <x v="21"/>
    <n v="59.04"/>
    <x v="1"/>
    <s v="musical"/>
    <x v="3758"/>
    <x v="3743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x v="3759"/>
    <b v="0"/>
    <n v="88"/>
    <b v="1"/>
    <x v="40"/>
    <x v="5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x v="40"/>
    <x v="7"/>
    <n v="55.5"/>
    <x v="1"/>
    <s v="musical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x v="40"/>
    <x v="8"/>
    <n v="166.67"/>
    <x v="1"/>
    <s v="musical"/>
    <x v="3761"/>
    <x v="3746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x v="40"/>
    <x v="6"/>
    <n v="47.43"/>
    <x v="1"/>
    <s v="musical"/>
    <x v="3762"/>
    <x v="3747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x v="3763"/>
    <b v="0"/>
    <n v="77"/>
    <b v="1"/>
    <x v="40"/>
    <x v="8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x v="40"/>
    <x v="8"/>
    <n v="55.56"/>
    <x v="1"/>
    <s v="musical"/>
    <x v="3764"/>
    <x v="3749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x v="40"/>
    <x v="40"/>
    <n v="74.22"/>
    <x v="1"/>
    <s v="musical"/>
    <x v="3765"/>
    <x v="3750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x v="40"/>
    <x v="33"/>
    <n v="106.93"/>
    <x v="1"/>
    <s v="musical"/>
    <x v="3766"/>
    <x v="3751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x v="40"/>
    <x v="16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x v="40"/>
    <x v="29"/>
    <n v="74.239999999999995"/>
    <x v="1"/>
    <s v="musical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x v="40"/>
    <x v="8"/>
    <n v="73.33"/>
    <x v="1"/>
    <s v="musical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x v="40"/>
    <x v="8"/>
    <n v="100"/>
    <x v="1"/>
    <s v="musical"/>
    <x v="3770"/>
    <x v="3754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x v="3771"/>
    <b v="0"/>
    <n v="38"/>
    <b v="1"/>
    <x v="40"/>
    <x v="91"/>
    <n v="38.42"/>
    <x v="1"/>
    <s v="musical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x v="40"/>
    <x v="5"/>
    <n v="166.97"/>
    <x v="1"/>
    <s v="musical"/>
    <x v="3772"/>
    <x v="3756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x v="3773"/>
    <b v="0"/>
    <n v="57"/>
    <b v="1"/>
    <x v="40"/>
    <x v="29"/>
    <n v="94.91"/>
    <x v="1"/>
    <s v="musical"/>
    <x v="3773"/>
    <x v="3757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x v="40"/>
    <x v="8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x v="40"/>
    <x v="8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x v="40"/>
    <x v="13"/>
    <n v="90.82"/>
    <x v="1"/>
    <s v="musical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x v="40"/>
    <x v="1"/>
    <n v="48.54"/>
    <x v="1"/>
    <s v="musical"/>
    <x v="3777"/>
    <x v="3761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x v="3778"/>
    <b v="0"/>
    <n v="36"/>
    <b v="1"/>
    <x v="40"/>
    <x v="2"/>
    <n v="70.03"/>
    <x v="1"/>
    <s v="musical"/>
    <x v="3778"/>
    <x v="3762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x v="3779"/>
    <b v="0"/>
    <n v="115"/>
    <b v="1"/>
    <x v="40"/>
    <x v="3"/>
    <n v="135.63"/>
    <x v="1"/>
    <s v="musical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x v="40"/>
    <x v="28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x v="40"/>
    <x v="5"/>
    <n v="94.9"/>
    <x v="1"/>
    <s v="musical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x v="40"/>
    <x v="21"/>
    <n v="75.37"/>
    <x v="1"/>
    <s v="musical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x v="40"/>
    <x v="32"/>
    <n v="64.459999999999994"/>
    <x v="1"/>
    <s v="musical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x v="40"/>
    <x v="41"/>
    <n v="115"/>
    <x v="1"/>
    <s v="musical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x v="40"/>
    <x v="298"/>
    <n v="100.5"/>
    <x v="1"/>
    <s v="musical"/>
    <x v="3785"/>
    <x v="3769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x v="40"/>
    <x v="38"/>
    <n v="93.77"/>
    <x v="1"/>
    <s v="musical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x v="40"/>
    <x v="8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x v="40"/>
    <x v="60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x v="40"/>
    <x v="56"/>
    <n v="29"/>
    <x v="1"/>
    <s v="musical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x v="40"/>
    <x v="50"/>
    <e v="#DIV/0!"/>
    <x v="1"/>
    <s v="musical"/>
    <x v="3790"/>
    <x v="3773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x v="3791"/>
    <b v="0"/>
    <n v="0"/>
    <b v="0"/>
    <x v="40"/>
    <x v="50"/>
    <e v="#DIV/0!"/>
    <x v="1"/>
    <s v="musical"/>
    <x v="3791"/>
    <x v="3774"/>
    <x v="3"/>
  </r>
  <r>
    <n v="3792"/>
    <s v="BorikÃ©n: The Show"/>
    <s v="A cultural and historic journey through Puerto Rico's music and dance!"/>
    <x v="78"/>
    <n v="35"/>
    <x v="2"/>
    <s v="US"/>
    <s v="USD"/>
    <n v="1436957022"/>
    <x v="3792"/>
    <b v="0"/>
    <n v="2"/>
    <b v="0"/>
    <x v="40"/>
    <x v="5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x v="40"/>
    <x v="64"/>
    <n v="174"/>
    <x v="1"/>
    <s v="musical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x v="40"/>
    <x v="60"/>
    <n v="50"/>
    <x v="1"/>
    <s v="musical"/>
    <x v="3794"/>
    <x v="3777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x v="40"/>
    <x v="53"/>
    <n v="5"/>
    <x v="1"/>
    <s v="musical"/>
    <x v="3795"/>
    <x v="3778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x v="40"/>
    <x v="50"/>
    <n v="1"/>
    <x v="1"/>
    <s v="musical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x v="40"/>
    <x v="369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x v="40"/>
    <x v="60"/>
    <n v="205"/>
    <x v="1"/>
    <s v="musical"/>
    <x v="3798"/>
    <x v="3781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x v="40"/>
    <x v="65"/>
    <n v="100.5"/>
    <x v="1"/>
    <s v="musical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x v="40"/>
    <x v="65"/>
    <n v="55.06"/>
    <x v="1"/>
    <s v="musical"/>
    <x v="3800"/>
    <x v="3783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x v="40"/>
    <x v="114"/>
    <n v="47.33"/>
    <x v="1"/>
    <s v="musical"/>
    <x v="3801"/>
    <x v="3784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x v="40"/>
    <x v="50"/>
    <e v="#DIV/0!"/>
    <x v="1"/>
    <s v="musical"/>
    <x v="3802"/>
    <x v="3785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x v="3803"/>
    <b v="0"/>
    <n v="40"/>
    <b v="0"/>
    <x v="40"/>
    <x v="68"/>
    <n v="58.95"/>
    <x v="1"/>
    <s v="musical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x v="40"/>
    <x v="50"/>
    <e v="#DIV/0!"/>
    <x v="1"/>
    <s v="musical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x v="40"/>
    <x v="50"/>
    <n v="1.5"/>
    <x v="1"/>
    <s v="musical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x v="40"/>
    <x v="50"/>
    <n v="5"/>
    <x v="1"/>
    <s v="musical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x v="40"/>
    <x v="75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x v="6"/>
    <x v="8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x v="6"/>
    <x v="7"/>
    <n v="53.29"/>
    <x v="1"/>
    <s v="plays"/>
    <x v="3809"/>
    <x v="3792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x v="6"/>
    <x v="108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x v="6"/>
    <x v="370"/>
    <n v="43.42"/>
    <x v="1"/>
    <s v="plays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x v="6"/>
    <x v="5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x v="6"/>
    <x v="7"/>
    <n v="78.52"/>
    <x v="1"/>
    <s v="plays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x v="6"/>
    <x v="49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x v="3815"/>
    <b v="0"/>
    <n v="20"/>
    <b v="1"/>
    <x v="6"/>
    <x v="8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x v="6"/>
    <x v="17"/>
    <n v="48.34"/>
    <x v="1"/>
    <s v="plays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x v="6"/>
    <x v="13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x v="6"/>
    <x v="371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x v="6"/>
    <x v="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x v="6"/>
    <x v="1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x v="6"/>
    <x v="2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x v="6"/>
    <x v="5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x v="6"/>
    <x v="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x v="6"/>
    <x v="29"/>
    <n v="38.57"/>
    <x v="1"/>
    <s v="plays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x v="6"/>
    <x v="2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x v="6"/>
    <x v="17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x v="6"/>
    <x v="42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x v="6"/>
    <x v="8"/>
    <n v="178.57"/>
    <x v="1"/>
    <s v="plays"/>
    <x v="3828"/>
    <x v="3809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x v="6"/>
    <x v="8"/>
    <n v="62.63"/>
    <x v="1"/>
    <s v="plays"/>
    <x v="3829"/>
    <x v="3810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x v="6"/>
    <x v="372"/>
    <n v="75"/>
    <x v="1"/>
    <s v="plays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x v="6"/>
    <x v="6"/>
    <n v="58.9"/>
    <x v="1"/>
    <s v="plays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x v="6"/>
    <x v="2"/>
    <n v="139.56"/>
    <x v="1"/>
    <s v="plays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x v="6"/>
    <x v="16"/>
    <n v="70"/>
    <x v="1"/>
    <s v="plays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x v="6"/>
    <x v="15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x v="6"/>
    <x v="12"/>
    <n v="40"/>
    <x v="1"/>
    <s v="plays"/>
    <x v="3835"/>
    <x v="3816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x v="6"/>
    <x v="40"/>
    <n v="64.290000000000006"/>
    <x v="1"/>
    <s v="plays"/>
    <x v="3836"/>
    <x v="3817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x v="3837"/>
    <b v="0"/>
    <n v="17"/>
    <b v="1"/>
    <x v="6"/>
    <x v="21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x v="6"/>
    <x v="7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x v="6"/>
    <x v="7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x v="6"/>
    <x v="373"/>
    <n v="21.67"/>
    <x v="1"/>
    <s v="plays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x v="6"/>
    <x v="114"/>
    <n v="25.65"/>
    <x v="1"/>
    <s v="plays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x v="6"/>
    <x v="66"/>
    <n v="47.7"/>
    <x v="1"/>
    <s v="plays"/>
    <x v="3842"/>
    <x v="3823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x v="6"/>
    <x v="70"/>
    <n v="56.05"/>
    <x v="1"/>
    <s v="plays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x v="6"/>
    <x v="139"/>
    <n v="81.319999999999993"/>
    <x v="1"/>
    <s v="plays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x v="6"/>
    <x v="53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x v="6"/>
    <x v="56"/>
    <n v="23.63"/>
    <x v="1"/>
    <s v="plays"/>
    <x v="3846"/>
    <x v="3827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x v="6"/>
    <x v="63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x v="6"/>
    <x v="63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x v="6"/>
    <x v="113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x v="3850"/>
    <b v="1"/>
    <n v="4"/>
    <b v="0"/>
    <x v="6"/>
    <x v="65"/>
    <n v="9.5"/>
    <x v="1"/>
    <s v="plays"/>
    <x v="3850"/>
    <x v="3831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x v="6"/>
    <x v="122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x v="6"/>
    <x v="5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x v="6"/>
    <x v="50"/>
    <n v="13"/>
    <x v="1"/>
    <s v="plays"/>
    <x v="3853"/>
    <x v="3834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x v="3854"/>
    <b v="0"/>
    <n v="20"/>
    <b v="0"/>
    <x v="6"/>
    <x v="63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x v="6"/>
    <x v="56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x v="6"/>
    <x v="5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x v="6"/>
    <x v="62"/>
    <n v="65"/>
    <x v="1"/>
    <s v="plays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x v="6"/>
    <x v="53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x v="6"/>
    <x v="50"/>
    <n v="1"/>
    <x v="1"/>
    <s v="plays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x v="6"/>
    <x v="82"/>
    <n v="81.540000000000006"/>
    <x v="1"/>
    <s v="plays"/>
    <x v="3860"/>
    <x v="3841"/>
    <x v="3"/>
  </r>
  <r>
    <n v="3861"/>
    <s v="READY OR NOT HERE I COME"/>
    <s v="THE COMING OF THE LORD!"/>
    <x v="13"/>
    <n v="100"/>
    <x v="2"/>
    <s v="US"/>
    <s v="USD"/>
    <n v="1415828820"/>
    <x v="3861"/>
    <b v="0"/>
    <n v="1"/>
    <b v="0"/>
    <x v="6"/>
    <x v="62"/>
    <n v="100"/>
    <x v="1"/>
    <s v="plays"/>
    <x v="3861"/>
    <x v="3842"/>
    <x v="3"/>
  </r>
  <r>
    <n v="3862"/>
    <s v="The Container Play"/>
    <s v="The hit immersive theatre experience of England comes to Corpus Christi!"/>
    <x v="51"/>
    <n v="1"/>
    <x v="2"/>
    <s v="US"/>
    <s v="USD"/>
    <n v="1473699540"/>
    <x v="3862"/>
    <b v="0"/>
    <n v="1"/>
    <b v="0"/>
    <x v="6"/>
    <x v="50"/>
    <n v="1"/>
    <x v="1"/>
    <s v="plays"/>
    <x v="3862"/>
    <x v="3843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x v="6"/>
    <x v="50"/>
    <e v="#DIV/0!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x v="6"/>
    <x v="60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x v="6"/>
    <x v="117"/>
    <n v="46.43"/>
    <x v="1"/>
    <s v="plays"/>
    <x v="3865"/>
    <x v="3846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x v="3866"/>
    <b v="0"/>
    <n v="2"/>
    <b v="0"/>
    <x v="6"/>
    <x v="60"/>
    <n v="5.5"/>
    <x v="1"/>
    <s v="plays"/>
    <x v="3866"/>
    <x v="3847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x v="6"/>
    <x v="55"/>
    <n v="50.2"/>
    <x v="1"/>
    <s v="plays"/>
    <x v="3867"/>
    <x v="3848"/>
    <x v="2"/>
  </r>
  <r>
    <n v="3868"/>
    <s v="1000 words (Canceled)"/>
    <s v="New collection of music by Scott Evan Davis!"/>
    <x v="10"/>
    <n v="10"/>
    <x v="1"/>
    <s v="GB"/>
    <s v="GBP"/>
    <n v="1410191405"/>
    <x v="3868"/>
    <b v="0"/>
    <n v="1"/>
    <b v="0"/>
    <x v="40"/>
    <x v="50"/>
    <n v="10"/>
    <x v="1"/>
    <s v="musical"/>
    <x v="3868"/>
    <x v="3849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x v="3869"/>
    <b v="0"/>
    <n v="15"/>
    <b v="0"/>
    <x v="40"/>
    <x v="56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x v="40"/>
    <x v="77"/>
    <n v="150"/>
    <x v="1"/>
    <s v="musical"/>
    <x v="3870"/>
    <x v="3851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x v="40"/>
    <x v="56"/>
    <n v="13.33"/>
    <x v="1"/>
    <s v="musical"/>
    <x v="3871"/>
    <x v="3852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x v="40"/>
    <x v="50"/>
    <e v="#DIV/0!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x v="40"/>
    <x v="50"/>
    <e v="#DIV/0!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x v="40"/>
    <x v="50"/>
    <e v="#DIV/0!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x v="40"/>
    <x v="50"/>
    <e v="#DIV/0!"/>
    <x v="1"/>
    <s v="musical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x v="40"/>
    <x v="226"/>
    <n v="44.76"/>
    <x v="1"/>
    <s v="musical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x v="40"/>
    <x v="62"/>
    <n v="88.64"/>
    <x v="1"/>
    <s v="musical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x v="40"/>
    <x v="5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x v="40"/>
    <x v="50"/>
    <e v="#DIV/0!"/>
    <x v="1"/>
    <s v="musical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x v="40"/>
    <x v="55"/>
    <n v="57.65"/>
    <x v="1"/>
    <s v="musical"/>
    <x v="3880"/>
    <x v="3792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x v="3881"/>
    <b v="0"/>
    <n v="1"/>
    <b v="0"/>
    <x v="40"/>
    <x v="62"/>
    <n v="25"/>
    <x v="1"/>
    <s v="musical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x v="40"/>
    <x v="50"/>
    <e v="#DIV/0!"/>
    <x v="1"/>
    <s v="musical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x v="40"/>
    <x v="50"/>
    <e v="#DIV/0!"/>
    <x v="1"/>
    <s v="musical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x v="40"/>
    <x v="50"/>
    <e v="#DIV/0!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x v="40"/>
    <x v="50"/>
    <e v="#DIV/0!"/>
    <x v="1"/>
    <s v="musical"/>
    <x v="3885"/>
    <x v="3865"/>
    <x v="2"/>
  </r>
  <r>
    <n v="3886"/>
    <s v="a (Canceled)"/>
    <n v="1"/>
    <x v="3"/>
    <n v="0"/>
    <x v="1"/>
    <s v="AU"/>
    <s v="AUD"/>
    <n v="1418275702"/>
    <x v="3886"/>
    <b v="0"/>
    <n v="0"/>
    <b v="0"/>
    <x v="40"/>
    <x v="50"/>
    <e v="#DIV/0!"/>
    <x v="1"/>
    <s v="musical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x v="40"/>
    <x v="53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x v="6"/>
    <x v="117"/>
    <n v="38.71"/>
    <x v="1"/>
    <s v="plays"/>
    <x v="3888"/>
    <x v="3868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x v="6"/>
    <x v="60"/>
    <n v="13.11"/>
    <x v="1"/>
    <s v="plays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x v="6"/>
    <x v="123"/>
    <n v="315.5"/>
    <x v="1"/>
    <s v="plays"/>
    <x v="3890"/>
    <x v="3870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x v="3891"/>
    <b v="0"/>
    <n v="7"/>
    <b v="0"/>
    <x v="6"/>
    <x v="69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x v="6"/>
    <x v="50"/>
    <e v="#DIV/0!"/>
    <x v="1"/>
    <s v="plays"/>
    <x v="3892"/>
    <x v="3872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x v="6"/>
    <x v="66"/>
    <n v="128.27000000000001"/>
    <x v="1"/>
    <s v="plays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x v="6"/>
    <x v="56"/>
    <n v="47.27"/>
    <x v="1"/>
    <s v="plays"/>
    <x v="3894"/>
    <x v="3874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x v="6"/>
    <x v="62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x v="6"/>
    <x v="57"/>
    <n v="42.5"/>
    <x v="1"/>
    <s v="plays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x v="6"/>
    <x v="82"/>
    <n v="44"/>
    <x v="1"/>
    <s v="plays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x v="6"/>
    <x v="69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x v="6"/>
    <x v="60"/>
    <n v="62.5"/>
    <x v="1"/>
    <s v="plays"/>
    <x v="3899"/>
    <x v="3879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x v="6"/>
    <x v="62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x v="6"/>
    <x v="60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x v="6"/>
    <x v="190"/>
    <n v="47.26"/>
    <x v="1"/>
    <s v="plays"/>
    <x v="3902"/>
    <x v="3882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x v="6"/>
    <x v="50"/>
    <e v="#DIV/0!"/>
    <x v="1"/>
    <s v="plays"/>
    <x v="3903"/>
    <x v="3883"/>
    <x v="0"/>
  </r>
  <r>
    <n v="3904"/>
    <s v="Black America from Prophets to Pimps"/>
    <s v="A play that will cover 4000 years of black history."/>
    <x v="3"/>
    <n v="3"/>
    <x v="2"/>
    <s v="US"/>
    <s v="USD"/>
    <n v="1429074240"/>
    <x v="3904"/>
    <b v="0"/>
    <n v="2"/>
    <b v="0"/>
    <x v="6"/>
    <x v="5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x v="6"/>
    <x v="81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x v="6"/>
    <x v="356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x v="6"/>
    <x v="77"/>
    <n v="38.25"/>
    <x v="1"/>
    <s v="plays"/>
    <x v="3907"/>
    <x v="3887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x v="6"/>
    <x v="114"/>
    <n v="16.25"/>
    <x v="1"/>
    <s v="plays"/>
    <x v="3908"/>
    <x v="3888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x v="6"/>
    <x v="50"/>
    <n v="33.75"/>
    <x v="1"/>
    <s v="plays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x v="6"/>
    <x v="56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x v="6"/>
    <x v="121"/>
    <n v="83.14"/>
    <x v="1"/>
    <s v="plays"/>
    <x v="3911"/>
    <x v="3891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x v="6"/>
    <x v="5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x v="6"/>
    <x v="54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x v="6"/>
    <x v="71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x v="6"/>
    <x v="50"/>
    <n v="5"/>
    <x v="1"/>
    <s v="plays"/>
    <x v="3915"/>
    <x v="3895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x v="6"/>
    <x v="50"/>
    <e v="#DIV/0!"/>
    <x v="1"/>
    <s v="plays"/>
    <x v="3916"/>
    <x v="3896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x v="6"/>
    <x v="50"/>
    <n v="10"/>
    <x v="1"/>
    <s v="plays"/>
    <x v="3917"/>
    <x v="3897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x v="6"/>
    <x v="50"/>
    <n v="40"/>
    <x v="1"/>
    <s v="plays"/>
    <x v="3918"/>
    <x v="3898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x v="6"/>
    <x v="53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x v="6"/>
    <x v="62"/>
    <n v="45"/>
    <x v="1"/>
    <s v="plays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x v="6"/>
    <x v="50"/>
    <e v="#DIV/0!"/>
    <x v="1"/>
    <s v="plays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x v="6"/>
    <x v="59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x v="6"/>
    <x v="81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x v="6"/>
    <x v="77"/>
    <n v="57.25"/>
    <x v="1"/>
    <s v="plays"/>
    <x v="3924"/>
    <x v="3904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x v="6"/>
    <x v="54"/>
    <n v="5"/>
    <x v="1"/>
    <s v="plays"/>
    <x v="3925"/>
    <x v="3905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x v="3926"/>
    <b v="0"/>
    <n v="1"/>
    <b v="0"/>
    <x v="6"/>
    <x v="50"/>
    <n v="15"/>
    <x v="1"/>
    <s v="plays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x v="6"/>
    <x v="60"/>
    <n v="12.5"/>
    <x v="1"/>
    <s v="plays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x v="6"/>
    <x v="55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x v="6"/>
    <x v="53"/>
    <n v="32.36"/>
    <x v="1"/>
    <s v="plays"/>
    <x v="3929"/>
    <x v="3909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x v="6"/>
    <x v="50"/>
    <e v="#DIV/0!"/>
    <x v="1"/>
    <s v="plays"/>
    <x v="3930"/>
    <x v="3910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x v="6"/>
    <x v="50"/>
    <e v="#DIV/0!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x v="6"/>
    <x v="50"/>
    <n v="1"/>
    <x v="1"/>
    <s v="plays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x v="6"/>
    <x v="63"/>
    <n v="91.83"/>
    <x v="1"/>
    <s v="plays"/>
    <x v="3933"/>
    <x v="3913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x v="6"/>
    <x v="57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x v="6"/>
    <x v="156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x v="6"/>
    <x v="50"/>
    <e v="#DIV/0!"/>
    <x v="1"/>
    <s v="plays"/>
    <x v="3936"/>
    <x v="3916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x v="6"/>
    <x v="374"/>
    <n v="248.5"/>
    <x v="1"/>
    <s v="plays"/>
    <x v="3937"/>
    <x v="3917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x v="6"/>
    <x v="81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x v="6"/>
    <x v="50"/>
    <n v="5"/>
    <x v="1"/>
    <s v="plays"/>
    <x v="3939"/>
    <x v="3919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x v="6"/>
    <x v="50"/>
    <n v="5.5"/>
    <x v="1"/>
    <s v="plays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x v="6"/>
    <x v="60"/>
    <n v="25"/>
    <x v="1"/>
    <s v="plays"/>
    <x v="3941"/>
    <x v="3921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x v="6"/>
    <x v="50"/>
    <e v="#DIV/0!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x v="6"/>
    <x v="71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x v="6"/>
    <x v="50"/>
    <e v="#DIV/0!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x v="6"/>
    <x v="5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x v="3946"/>
    <b v="0"/>
    <n v="5"/>
    <b v="0"/>
    <x v="6"/>
    <x v="56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x v="6"/>
    <x v="56"/>
    <n v="50.5"/>
    <x v="1"/>
    <s v="plays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x v="6"/>
    <x v="50"/>
    <e v="#DIV/0!"/>
    <x v="1"/>
    <s v="plays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x v="6"/>
    <x v="63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x v="6"/>
    <x v="60"/>
    <n v="25"/>
    <x v="1"/>
    <s v="plays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x v="6"/>
    <x v="50"/>
    <n v="1"/>
    <x v="1"/>
    <s v="plays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x v="6"/>
    <x v="5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x v="6"/>
    <x v="50"/>
    <e v="#DIV/0!"/>
    <x v="1"/>
    <s v="plays"/>
    <x v="3953"/>
    <x v="3933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x v="6"/>
    <x v="50"/>
    <e v="#DIV/0!"/>
    <x v="1"/>
    <s v="plays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x v="6"/>
    <x v="148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x v="6"/>
    <x v="50"/>
    <e v="#DIV/0!"/>
    <x v="1"/>
    <s v="plays"/>
    <x v="3956"/>
    <x v="3936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x v="6"/>
    <x v="50"/>
    <n v="7"/>
    <x v="1"/>
    <s v="plays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x v="6"/>
    <x v="188"/>
    <n v="40.06"/>
    <x v="1"/>
    <s v="plays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x v="6"/>
    <x v="148"/>
    <n v="24.33"/>
    <x v="1"/>
    <s v="plays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x v="6"/>
    <x v="53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x v="6"/>
    <x v="50"/>
    <n v="10.5"/>
    <x v="1"/>
    <s v="plays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x v="6"/>
    <x v="56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x v="6"/>
    <x v="50"/>
    <e v="#DIV/0!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x v="6"/>
    <x v="52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x v="6"/>
    <x v="51"/>
    <n v="71.25"/>
    <x v="1"/>
    <s v="plays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x v="6"/>
    <x v="60"/>
    <n v="22.5"/>
    <x v="1"/>
    <s v="plays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x v="6"/>
    <x v="148"/>
    <n v="41"/>
    <x v="1"/>
    <s v="plays"/>
    <x v="3967"/>
    <x v="3947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x v="6"/>
    <x v="57"/>
    <n v="47.91"/>
    <x v="1"/>
    <s v="plays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x v="6"/>
    <x v="113"/>
    <n v="35.17"/>
    <x v="1"/>
    <s v="plays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x v="6"/>
    <x v="50"/>
    <n v="5.5"/>
    <x v="1"/>
    <s v="plays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x v="6"/>
    <x v="60"/>
    <n v="22.67"/>
    <x v="1"/>
    <s v="plays"/>
    <x v="3971"/>
    <x v="3951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x v="6"/>
    <x v="70"/>
    <n v="26.38"/>
    <x v="1"/>
    <s v="plays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x v="6"/>
    <x v="375"/>
    <n v="105.54"/>
    <x v="1"/>
    <s v="plays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x v="6"/>
    <x v="188"/>
    <n v="29.09"/>
    <x v="1"/>
    <s v="plays"/>
    <x v="3974"/>
    <x v="3954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x v="6"/>
    <x v="50"/>
    <e v="#DIV/0!"/>
    <x v="1"/>
    <s v="plays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x v="6"/>
    <x v="216"/>
    <n v="62"/>
    <x v="1"/>
    <s v="plays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x v="6"/>
    <x v="60"/>
    <n v="217.5"/>
    <x v="1"/>
    <s v="plays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x v="6"/>
    <x v="57"/>
    <n v="26.75"/>
    <x v="1"/>
    <s v="plays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x v="6"/>
    <x v="53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x v="6"/>
    <x v="82"/>
    <n v="64.290000000000006"/>
    <x v="1"/>
    <s v="plays"/>
    <x v="3980"/>
    <x v="3960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x v="6"/>
    <x v="65"/>
    <n v="175"/>
    <x v="1"/>
    <s v="plays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x v="6"/>
    <x v="68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x v="6"/>
    <x v="131"/>
    <n v="84.28"/>
    <x v="1"/>
    <s v="plays"/>
    <x v="3983"/>
    <x v="3963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x v="6"/>
    <x v="52"/>
    <n v="9.5"/>
    <x v="1"/>
    <s v="plays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x v="6"/>
    <x v="188"/>
    <n v="33.74"/>
    <x v="1"/>
    <s v="plays"/>
    <x v="3985"/>
    <x v="3965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x v="6"/>
    <x v="54"/>
    <n v="37.54"/>
    <x v="1"/>
    <s v="plays"/>
    <x v="3986"/>
    <x v="3966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x v="6"/>
    <x v="151"/>
    <n v="11.62"/>
    <x v="1"/>
    <s v="plays"/>
    <x v="3987"/>
    <x v="3967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x v="3988"/>
    <b v="0"/>
    <n v="4"/>
    <b v="0"/>
    <x v="6"/>
    <x v="53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x v="6"/>
    <x v="50"/>
    <e v="#DIV/0!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x v="6"/>
    <x v="65"/>
    <n v="23"/>
    <x v="1"/>
    <s v="plays"/>
    <x v="3990"/>
    <x v="3970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x v="3991"/>
    <b v="0"/>
    <n v="1"/>
    <b v="0"/>
    <x v="6"/>
    <x v="68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x v="6"/>
    <x v="62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x v="6"/>
    <x v="5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x v="6"/>
    <x v="50"/>
    <n v="5"/>
    <x v="1"/>
    <s v="plays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x v="6"/>
    <x v="131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x v="6"/>
    <x v="123"/>
    <n v="29.24"/>
    <x v="1"/>
    <s v="plays"/>
    <x v="3996"/>
    <x v="3976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x v="6"/>
    <x v="50"/>
    <e v="#DIV/0!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x v="6"/>
    <x v="219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x v="6"/>
    <x v="123"/>
    <n v="82.57"/>
    <x v="1"/>
    <s v="plays"/>
    <x v="3999"/>
    <x v="3979"/>
    <x v="3"/>
  </r>
  <r>
    <n v="4000"/>
    <s v="The Escorts"/>
    <s v="An Enticing Trip into the World of Assisted Dying"/>
    <x v="6"/>
    <n v="10"/>
    <x v="2"/>
    <s v="US"/>
    <s v="USD"/>
    <n v="1462631358"/>
    <x v="4000"/>
    <b v="0"/>
    <n v="1"/>
    <b v="0"/>
    <x v="6"/>
    <x v="50"/>
    <n v="10"/>
    <x v="1"/>
    <s v="plays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x v="6"/>
    <x v="151"/>
    <n v="32.36"/>
    <x v="1"/>
    <s v="plays"/>
    <x v="4001"/>
    <x v="1748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x v="6"/>
    <x v="53"/>
    <n v="5.75"/>
    <x v="1"/>
    <s v="plays"/>
    <x v="4002"/>
    <x v="3981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x v="6"/>
    <x v="54"/>
    <n v="100.5"/>
    <x v="1"/>
    <s v="plays"/>
    <x v="4003"/>
    <x v="3982"/>
    <x v="0"/>
  </r>
  <r>
    <n v="4004"/>
    <s v="South Florida Tours"/>
    <s v="Help Launch The Queen Into South Florida!"/>
    <x v="2"/>
    <n v="1"/>
    <x v="2"/>
    <s v="US"/>
    <s v="USD"/>
    <n v="1412740457"/>
    <x v="4004"/>
    <b v="0"/>
    <n v="1"/>
    <b v="0"/>
    <x v="6"/>
    <x v="50"/>
    <n v="1"/>
    <x v="1"/>
    <s v="plays"/>
    <x v="4004"/>
    <x v="3983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x v="6"/>
    <x v="60"/>
    <n v="20"/>
    <x v="1"/>
    <s v="plays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x v="6"/>
    <x v="50"/>
    <n v="2"/>
    <x v="1"/>
    <s v="plays"/>
    <x v="4006"/>
    <x v="3985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x v="6"/>
    <x v="50"/>
    <n v="5"/>
    <x v="1"/>
    <s v="plays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x v="6"/>
    <x v="52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x v="6"/>
    <x v="65"/>
    <n v="25"/>
    <x v="1"/>
    <s v="plays"/>
    <x v="4009"/>
    <x v="3988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x v="6"/>
    <x v="148"/>
    <n v="45.84"/>
    <x v="1"/>
    <s v="plays"/>
    <x v="4010"/>
    <x v="3989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x v="6"/>
    <x v="59"/>
    <n v="4.75"/>
    <x v="1"/>
    <s v="plays"/>
    <x v="4011"/>
    <x v="3990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x v="6"/>
    <x v="50"/>
    <e v="#DIV/0!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x v="6"/>
    <x v="60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x v="6"/>
    <x v="50"/>
    <e v="#DIV/0!"/>
    <x v="1"/>
    <s v="plays"/>
    <x v="4014"/>
    <x v="3993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x v="6"/>
    <x v="5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x v="6"/>
    <x v="51"/>
    <n v="10"/>
    <x v="1"/>
    <s v="plays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x v="6"/>
    <x v="60"/>
    <n v="52.5"/>
    <x v="1"/>
    <s v="plays"/>
    <x v="4017"/>
    <x v="3996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x v="4018"/>
    <b v="0"/>
    <n v="4"/>
    <b v="0"/>
    <x v="6"/>
    <x v="114"/>
    <n v="32.5"/>
    <x v="1"/>
    <s v="plays"/>
    <x v="4018"/>
    <x v="3997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x v="6"/>
    <x v="60"/>
    <n v="7.25"/>
    <x v="1"/>
    <s v="plays"/>
    <x v="4019"/>
    <x v="3998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x v="6"/>
    <x v="123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x v="6"/>
    <x v="60"/>
    <n v="62.5"/>
    <x v="1"/>
    <s v="plays"/>
    <x v="4021"/>
    <x v="4000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x v="4022"/>
    <b v="0"/>
    <n v="197"/>
    <b v="0"/>
    <x v="6"/>
    <x v="140"/>
    <n v="63.56"/>
    <x v="1"/>
    <s v="plays"/>
    <x v="4022"/>
    <x v="4001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x v="6"/>
    <x v="50"/>
    <e v="#DIV/0!"/>
    <x v="1"/>
    <s v="plays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x v="6"/>
    <x v="60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x v="6"/>
    <x v="62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x v="6"/>
    <x v="50"/>
    <e v="#DIV/0!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x v="6"/>
    <x v="113"/>
    <n v="30.71"/>
    <x v="1"/>
    <s v="plays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x v="6"/>
    <x v="58"/>
    <n v="51"/>
    <x v="1"/>
    <s v="plays"/>
    <x v="4028"/>
    <x v="4007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x v="6"/>
    <x v="50"/>
    <e v="#DIV/0!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x v="6"/>
    <x v="63"/>
    <n v="66.67"/>
    <x v="1"/>
    <s v="plays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x v="6"/>
    <x v="50"/>
    <e v="#DIV/0!"/>
    <x v="1"/>
    <s v="plays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x v="6"/>
    <x v="113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x v="6"/>
    <x v="73"/>
    <n v="65.34"/>
    <x v="1"/>
    <s v="plays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x v="6"/>
    <x v="60"/>
    <n v="100"/>
    <x v="1"/>
    <s v="plays"/>
    <x v="4034"/>
    <x v="4013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x v="6"/>
    <x v="121"/>
    <n v="147.4"/>
    <x v="1"/>
    <s v="plays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x v="6"/>
    <x v="153"/>
    <n v="166.06"/>
    <x v="1"/>
    <s v="plays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x v="6"/>
    <x v="57"/>
    <n v="40"/>
    <x v="1"/>
    <s v="plays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x v="6"/>
    <x v="81"/>
    <n v="75.25"/>
    <x v="1"/>
    <s v="plays"/>
    <x v="4038"/>
    <x v="4017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x v="6"/>
    <x v="64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x v="6"/>
    <x v="134"/>
    <n v="1250"/>
    <x v="1"/>
    <s v="plays"/>
    <x v="4040"/>
    <x v="4019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x v="4041"/>
    <b v="0"/>
    <n v="2"/>
    <b v="0"/>
    <x v="6"/>
    <x v="50"/>
    <n v="10.5"/>
    <x v="1"/>
    <s v="plays"/>
    <x v="4041"/>
    <x v="4020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x v="6"/>
    <x v="50"/>
    <n v="7"/>
    <x v="1"/>
    <s v="plays"/>
    <x v="4042"/>
    <x v="4021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x v="6"/>
    <x v="50"/>
    <e v="#DIV/0!"/>
    <x v="1"/>
    <s v="plays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x v="6"/>
    <x v="151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x v="6"/>
    <x v="50"/>
    <n v="1"/>
    <x v="1"/>
    <s v="plays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x v="6"/>
    <x v="59"/>
    <n v="38.33"/>
    <x v="1"/>
    <s v="plays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x v="6"/>
    <x v="53"/>
    <n v="27.5"/>
    <x v="1"/>
    <s v="plays"/>
    <x v="4047"/>
    <x v="4026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x v="6"/>
    <x v="82"/>
    <n v="32.979999999999997"/>
    <x v="1"/>
    <s v="plays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x v="6"/>
    <x v="5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x v="6"/>
    <x v="50"/>
    <n v="1"/>
    <x v="1"/>
    <s v="plays"/>
    <x v="4050"/>
    <x v="4029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x v="6"/>
    <x v="50"/>
    <e v="#DIV/0!"/>
    <x v="1"/>
    <s v="plays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x v="6"/>
    <x v="151"/>
    <n v="86.62"/>
    <x v="1"/>
    <s v="plays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x v="6"/>
    <x v="66"/>
    <n v="55"/>
    <x v="1"/>
    <s v="plays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x v="6"/>
    <x v="50"/>
    <e v="#DIV/0!"/>
    <x v="1"/>
    <s v="plays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x v="6"/>
    <x v="82"/>
    <n v="41.95"/>
    <x v="1"/>
    <s v="plays"/>
    <x v="4055"/>
    <x v="4034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x v="6"/>
    <x v="226"/>
    <n v="88.33"/>
    <x v="1"/>
    <s v="plays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x v="6"/>
    <x v="66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x v="6"/>
    <x v="56"/>
    <n v="23.75"/>
    <x v="1"/>
    <s v="plays"/>
    <x v="4058"/>
    <x v="3268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x v="6"/>
    <x v="56"/>
    <n v="35.71"/>
    <x v="1"/>
    <s v="plays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x v="6"/>
    <x v="56"/>
    <n v="57"/>
    <x v="1"/>
    <s v="plays"/>
    <x v="4060"/>
    <x v="4038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x v="4061"/>
    <b v="0"/>
    <n v="0"/>
    <b v="0"/>
    <x v="6"/>
    <x v="50"/>
    <e v="#DIV/0!"/>
    <x v="1"/>
    <s v="plays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x v="6"/>
    <x v="53"/>
    <n v="163.33000000000001"/>
    <x v="1"/>
    <s v="plays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x v="6"/>
    <x v="60"/>
    <n v="15"/>
    <x v="1"/>
    <s v="plays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x v="6"/>
    <x v="118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x v="6"/>
    <x v="60"/>
    <n v="6.75"/>
    <x v="1"/>
    <s v="plays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x v="6"/>
    <x v="50"/>
    <n v="25"/>
    <x v="1"/>
    <s v="plays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x v="6"/>
    <x v="220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x v="6"/>
    <x v="60"/>
    <n v="34.950000000000003"/>
    <x v="1"/>
    <s v="plays"/>
    <x v="4068"/>
    <x v="4046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x v="6"/>
    <x v="122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x v="6"/>
    <x v="123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x v="6"/>
    <x v="50"/>
    <e v="#DIV/0!"/>
    <x v="1"/>
    <s v="plays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x v="6"/>
    <x v="50"/>
    <n v="2"/>
    <x v="1"/>
    <s v="plays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x v="6"/>
    <x v="60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x v="6"/>
    <x v="11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x v="6"/>
    <x v="129"/>
    <n v="44.31"/>
    <x v="1"/>
    <s v="plays"/>
    <x v="4075"/>
    <x v="4053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x v="6"/>
    <x v="50"/>
    <e v="#DIV/0!"/>
    <x v="1"/>
    <s v="plays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x v="6"/>
    <x v="114"/>
    <n v="222.5"/>
    <x v="1"/>
    <s v="plays"/>
    <x v="4077"/>
    <x v="4055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x v="6"/>
    <x v="50"/>
    <e v="#DIV/0!"/>
    <x v="1"/>
    <s v="plays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x v="6"/>
    <x v="50"/>
    <n v="5"/>
    <x v="1"/>
    <s v="plays"/>
    <x v="4079"/>
    <x v="4057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x v="6"/>
    <x v="50"/>
    <e v="#DIV/0!"/>
    <x v="1"/>
    <s v="plays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x v="6"/>
    <x v="63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x v="6"/>
    <x v="53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x v="6"/>
    <x v="66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x v="6"/>
    <x v="50"/>
    <n v="10"/>
    <x v="1"/>
    <s v="plays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x v="6"/>
    <x v="5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x v="6"/>
    <x v="62"/>
    <n v="9.4"/>
    <x v="1"/>
    <s v="plays"/>
    <x v="4086"/>
    <x v="4064"/>
    <x v="0"/>
  </r>
  <r>
    <n v="4087"/>
    <s v="Stage Production &quot;The Nail Shop&quot;"/>
    <s v="Comedy Stage Play"/>
    <x v="376"/>
    <n v="0"/>
    <x v="2"/>
    <s v="US"/>
    <s v="USD"/>
    <n v="1468777786"/>
    <x v="4087"/>
    <b v="0"/>
    <n v="0"/>
    <b v="0"/>
    <x v="6"/>
    <x v="50"/>
    <e v="#DIV/0!"/>
    <x v="1"/>
    <s v="plays"/>
    <x v="4087"/>
    <x v="4065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x v="6"/>
    <x v="57"/>
    <n v="72"/>
    <x v="1"/>
    <s v="plays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x v="6"/>
    <x v="62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x v="6"/>
    <x v="56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x v="6"/>
    <x v="55"/>
    <n v="25.5"/>
    <x v="1"/>
    <s v="plays"/>
    <x v="4091"/>
    <x v="4069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x v="6"/>
    <x v="5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x v="6"/>
    <x v="53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x v="6"/>
    <x v="121"/>
    <n v="91.25"/>
    <x v="1"/>
    <s v="plays"/>
    <x v="4094"/>
    <x v="4072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x v="6"/>
    <x v="56"/>
    <n v="800"/>
    <x v="1"/>
    <s v="plays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x v="6"/>
    <x v="57"/>
    <n v="80"/>
    <x v="1"/>
    <s v="plays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x v="6"/>
    <x v="50"/>
    <e v="#DIV/0!"/>
    <x v="1"/>
    <s v="plays"/>
    <x v="4097"/>
    <x v="4075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x v="6"/>
    <x v="50"/>
    <e v="#DIV/0!"/>
    <x v="1"/>
    <s v="plays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x v="6"/>
    <x v="60"/>
    <n v="50"/>
    <x v="1"/>
    <s v="plays"/>
    <x v="4099"/>
    <x v="4077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x v="6"/>
    <x v="50"/>
    <e v="#DIV/0!"/>
    <x v="1"/>
    <s v="plays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x v="6"/>
    <x v="50"/>
    <e v="#DIV/0!"/>
    <x v="1"/>
    <s v="plays"/>
    <x v="4101"/>
    <x v="4079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x v="6"/>
    <x v="117"/>
    <n v="22.83"/>
    <x v="1"/>
    <s v="plays"/>
    <x v="4102"/>
    <x v="4080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x v="6"/>
    <x v="54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x v="6"/>
    <x v="70"/>
    <n v="45.79"/>
    <x v="1"/>
    <s v="plays"/>
    <x v="4104"/>
    <x v="4082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x v="6"/>
    <x v="113"/>
    <n v="383.33"/>
    <x v="1"/>
    <s v="plays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x v="6"/>
    <x v="376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x v="6"/>
    <x v="53"/>
    <n v="10.25"/>
    <x v="1"/>
    <s v="plays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x v="6"/>
    <x v="53"/>
    <n v="59"/>
    <x v="1"/>
    <s v="plays"/>
    <x v="4108"/>
    <x v="4086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x v="6"/>
    <x v="50"/>
    <e v="#DIV/0!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x v="6"/>
    <x v="129"/>
    <n v="14.33"/>
    <x v="1"/>
    <s v="plays"/>
    <x v="4110"/>
    <x v="4088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x v="6"/>
    <x v="56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x v="6"/>
    <x v="50"/>
    <n v="1"/>
    <x v="1"/>
    <s v="plays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x v="6"/>
    <x v="50"/>
    <n v="1"/>
    <x v="1"/>
    <s v="plays"/>
    <x v="4113"/>
    <x v="4091"/>
    <x v="0"/>
  </r>
  <r>
    <m/>
    <m/>
    <m/>
    <x v="445"/>
    <m/>
    <x v="4"/>
    <m/>
    <m/>
    <m/>
    <x v="4114"/>
    <m/>
    <m/>
    <m/>
    <x v="41"/>
    <x v="377"/>
    <e v="#DIV/0!"/>
    <x v="9"/>
    <m/>
    <x v="4114"/>
    <x v="4092"/>
    <x v="9"/>
  </r>
  <r>
    <m/>
    <m/>
    <m/>
    <x v="445"/>
    <m/>
    <x v="4"/>
    <m/>
    <m/>
    <m/>
    <x v="4114"/>
    <m/>
    <m/>
    <m/>
    <x v="41"/>
    <x v="377"/>
    <e v="#DIV/0!"/>
    <x v="9"/>
    <m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7A5DEE-5973-9749-85C8-410C799E0062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50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0DA1F-6321-3A48-A331-24D6E1D9DF29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F6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8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2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568DB1-95FA-A64A-8C65-4F2F7207E28F}" name="PivotTable4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hier="-1"/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0ED726-CB9A-F947-9B1E-277118EA98C5}" name="PivotTable6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5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0F5691-5F0B-B94A-8BA9-9B11BF0F6416}">
  <dimension ref="A1:E18"/>
  <sheetViews>
    <sheetView workbookViewId="0">
      <selection activeCell="S21" sqref="S21"/>
    </sheetView>
  </sheetViews>
  <sheetFormatPr baseColWidth="10" defaultRowHeight="15" x14ac:dyDescent="0.2"/>
  <cols>
    <col min="1" max="1" width="15.6640625" customWidth="1"/>
    <col min="2" max="2" width="14.83203125" bestFit="1" customWidth="1"/>
    <col min="3" max="3" width="11.33203125" customWidth="1"/>
    <col min="4" max="4" width="10.5" customWidth="1"/>
    <col min="5" max="6" width="10" bestFit="1" customWidth="1"/>
  </cols>
  <sheetData>
    <row r="1" spans="1:5" x14ac:dyDescent="0.2">
      <c r="A1" s="13" t="s">
        <v>8402</v>
      </c>
      <c r="B1" t="s">
        <v>8328</v>
      </c>
    </row>
    <row r="2" spans="1:5" x14ac:dyDescent="0.2">
      <c r="A2" s="13" t="s">
        <v>8403</v>
      </c>
      <c r="B2" t="s">
        <v>8366</v>
      </c>
    </row>
    <row r="4" spans="1:5" x14ac:dyDescent="0.2">
      <c r="A4" s="13" t="s">
        <v>8368</v>
      </c>
      <c r="B4" s="13" t="s">
        <v>8363</v>
      </c>
    </row>
    <row r="5" spans="1:5" x14ac:dyDescent="0.2">
      <c r="A5" s="13" t="s">
        <v>8367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7" t="s">
        <v>8370</v>
      </c>
      <c r="B6" s="15">
        <v>42</v>
      </c>
      <c r="C6" s="15">
        <v>38</v>
      </c>
      <c r="D6" s="15">
        <v>4</v>
      </c>
      <c r="E6" s="15">
        <v>84</v>
      </c>
    </row>
    <row r="7" spans="1:5" x14ac:dyDescent="0.2">
      <c r="A7" s="17" t="s">
        <v>8377</v>
      </c>
      <c r="B7" s="15">
        <v>56</v>
      </c>
      <c r="C7" s="15">
        <v>31</v>
      </c>
      <c r="D7" s="15">
        <v>3</v>
      </c>
      <c r="E7" s="15">
        <v>90</v>
      </c>
    </row>
    <row r="8" spans="1:5" x14ac:dyDescent="0.2">
      <c r="A8" s="17" t="s">
        <v>8378</v>
      </c>
      <c r="B8" s="15">
        <v>63</v>
      </c>
      <c r="C8" s="15">
        <v>34</v>
      </c>
      <c r="D8" s="15">
        <v>7</v>
      </c>
      <c r="E8" s="15">
        <v>104</v>
      </c>
    </row>
    <row r="9" spans="1:5" x14ac:dyDescent="0.2">
      <c r="A9" s="17" t="s">
        <v>8379</v>
      </c>
      <c r="B9" s="15">
        <v>62</v>
      </c>
      <c r="C9" s="15">
        <v>35</v>
      </c>
      <c r="D9" s="15"/>
      <c r="E9" s="15">
        <v>97</v>
      </c>
    </row>
    <row r="10" spans="1:5" x14ac:dyDescent="0.2">
      <c r="A10" s="17" t="s">
        <v>8371</v>
      </c>
      <c r="B10" s="15">
        <v>75</v>
      </c>
      <c r="C10" s="15">
        <v>46</v>
      </c>
      <c r="D10" s="15">
        <v>4</v>
      </c>
      <c r="E10" s="15">
        <v>125</v>
      </c>
    </row>
    <row r="11" spans="1:5" x14ac:dyDescent="0.2">
      <c r="A11" s="17" t="s">
        <v>8380</v>
      </c>
      <c r="B11" s="15">
        <v>101</v>
      </c>
      <c r="C11" s="15">
        <v>45</v>
      </c>
      <c r="D11" s="15">
        <v>3</v>
      </c>
      <c r="E11" s="15">
        <v>149</v>
      </c>
    </row>
    <row r="12" spans="1:5" x14ac:dyDescent="0.2">
      <c r="A12" s="17" t="s">
        <v>8372</v>
      </c>
      <c r="B12" s="15">
        <v>109</v>
      </c>
      <c r="C12" s="15">
        <v>50</v>
      </c>
      <c r="D12" s="15">
        <v>3</v>
      </c>
      <c r="E12" s="15">
        <v>162</v>
      </c>
    </row>
    <row r="13" spans="1:5" x14ac:dyDescent="0.2">
      <c r="A13" s="17" t="s">
        <v>8373</v>
      </c>
      <c r="B13" s="15">
        <v>94</v>
      </c>
      <c r="C13" s="15">
        <v>51</v>
      </c>
      <c r="D13" s="15">
        <v>1</v>
      </c>
      <c r="E13" s="15">
        <v>146</v>
      </c>
    </row>
    <row r="14" spans="1:5" x14ac:dyDescent="0.2">
      <c r="A14" s="17" t="s">
        <v>8374</v>
      </c>
      <c r="B14" s="15">
        <v>62</v>
      </c>
      <c r="C14" s="15">
        <v>45</v>
      </c>
      <c r="D14" s="15">
        <v>5</v>
      </c>
      <c r="E14" s="15">
        <v>112</v>
      </c>
    </row>
    <row r="15" spans="1:5" x14ac:dyDescent="0.2">
      <c r="A15" s="17" t="s">
        <v>8375</v>
      </c>
      <c r="B15" s="15">
        <v>65</v>
      </c>
      <c r="C15" s="15">
        <v>49</v>
      </c>
      <c r="D15" s="15">
        <v>4</v>
      </c>
      <c r="E15" s="15">
        <v>118</v>
      </c>
    </row>
    <row r="16" spans="1:5" x14ac:dyDescent="0.2">
      <c r="A16" s="17" t="s">
        <v>8376</v>
      </c>
      <c r="B16" s="15">
        <v>58</v>
      </c>
      <c r="C16" s="15">
        <v>38</v>
      </c>
      <c r="D16" s="15">
        <v>1</v>
      </c>
      <c r="E16" s="15">
        <v>97</v>
      </c>
    </row>
    <row r="17" spans="1:5" x14ac:dyDescent="0.2">
      <c r="A17" s="17" t="s">
        <v>8381</v>
      </c>
      <c r="B17" s="15">
        <v>52</v>
      </c>
      <c r="C17" s="15">
        <v>31</v>
      </c>
      <c r="D17" s="15">
        <v>2</v>
      </c>
      <c r="E17" s="15">
        <v>85</v>
      </c>
    </row>
    <row r="18" spans="1:5" x14ac:dyDescent="0.2">
      <c r="A18" s="17" t="s">
        <v>8365</v>
      </c>
      <c r="B18" s="15">
        <v>839</v>
      </c>
      <c r="C18" s="15">
        <v>493</v>
      </c>
      <c r="D18" s="15">
        <v>37</v>
      </c>
      <c r="E18" s="15">
        <v>1369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 filterMode="1"/>
  <dimension ref="A1:U4117"/>
  <sheetViews>
    <sheetView zoomScale="110" zoomScaleNormal="110" workbookViewId="0">
      <pane ySplit="1" topLeftCell="A2954" activePane="bottomLeft" state="frozen"/>
      <selection pane="bottomLeft" activeCell="R1" sqref="R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2.6640625" style="6" customWidth="1"/>
    <col min="5" max="5" width="12.33203125" style="8" customWidth="1"/>
    <col min="6" max="6" width="11.6640625" customWidth="1"/>
    <col min="7" max="7" width="10" customWidth="1"/>
    <col min="8" max="8" width="11.83203125" customWidth="1"/>
    <col min="9" max="10" width="13" customWidth="1"/>
    <col min="11" max="11" width="14" customWidth="1"/>
    <col min="12" max="12" width="11.5" customWidth="1"/>
    <col min="13" max="13" width="13.6640625" customWidth="1"/>
    <col min="14" max="14" width="21.5" customWidth="1"/>
    <col min="15" max="15" width="19.33203125" customWidth="1"/>
    <col min="16" max="16" width="15" bestFit="1" customWidth="1"/>
    <col min="17" max="17" width="16.5" customWidth="1"/>
    <col min="18" max="18" width="14.5" bestFit="1" customWidth="1"/>
    <col min="19" max="19" width="12.83203125" style="16" customWidth="1"/>
    <col min="20" max="20" width="12.5" style="9" customWidth="1"/>
    <col min="21" max="21" width="9.83203125" style="15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8402</v>
      </c>
      <c r="R1" s="1" t="s">
        <v>8311</v>
      </c>
      <c r="S1" s="29" t="s">
        <v>8308</v>
      </c>
      <c r="T1" s="10" t="s">
        <v>8309</v>
      </c>
      <c r="U1" s="30" t="s">
        <v>8403</v>
      </c>
    </row>
    <row r="2" spans="1:21" ht="48" hidden="1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ROUND(E2/L2,2)</f>
        <v>63.92</v>
      </c>
      <c r="Q2" s="12" t="s">
        <v>8326</v>
      </c>
      <c r="R2" t="s">
        <v>8337</v>
      </c>
      <c r="S2" s="16">
        <f>(((J2/60)/60)/24)+DATE(1970,1,1)</f>
        <v>42177.007071759261</v>
      </c>
      <c r="T2" s="9">
        <f>(((I2/60)/60)/24)+DATE(1970,1,1)</f>
        <v>42208.125</v>
      </c>
      <c r="U2" s="15">
        <f>YEAR(S2)</f>
        <v>2015</v>
      </c>
    </row>
    <row r="3" spans="1:21" ht="32" hidden="1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8326</v>
      </c>
      <c r="R3" t="s">
        <v>8337</v>
      </c>
      <c r="S3" s="16">
        <f t="shared" ref="S3:S66" si="2">(((J3/60)/60)/24)+DATE(1970,1,1)</f>
        <v>42766.600497685184</v>
      </c>
      <c r="T3" s="9">
        <f t="shared" ref="T3:T66" si="3">(((I3/60)/60)/24)+DATE(1970,1,1)</f>
        <v>42796.600497685184</v>
      </c>
      <c r="U3" s="15">
        <f t="shared" ref="U3:U66" si="4">YEAR(S3)</f>
        <v>2017</v>
      </c>
    </row>
    <row r="4" spans="1:21" ht="48" hidden="1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8326</v>
      </c>
      <c r="R4" t="s">
        <v>8337</v>
      </c>
      <c r="S4" s="16">
        <f t="shared" si="2"/>
        <v>42405.702349537038</v>
      </c>
      <c r="T4" s="9">
        <f t="shared" si="3"/>
        <v>42415.702349537038</v>
      </c>
      <c r="U4" s="15">
        <f t="shared" si="4"/>
        <v>2016</v>
      </c>
    </row>
    <row r="5" spans="1:21" ht="32" hidden="1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8326</v>
      </c>
      <c r="R5" t="s">
        <v>8337</v>
      </c>
      <c r="S5" s="16">
        <f t="shared" si="2"/>
        <v>41828.515127314815</v>
      </c>
      <c r="T5" s="9">
        <f t="shared" si="3"/>
        <v>41858.515127314815</v>
      </c>
      <c r="U5" s="15">
        <f t="shared" si="4"/>
        <v>2014</v>
      </c>
    </row>
    <row r="6" spans="1:21" ht="64" hidden="1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8326</v>
      </c>
      <c r="R6" t="s">
        <v>8337</v>
      </c>
      <c r="S6" s="16">
        <f t="shared" si="2"/>
        <v>42327.834247685183</v>
      </c>
      <c r="T6" s="9">
        <f t="shared" si="3"/>
        <v>42357.834247685183</v>
      </c>
      <c r="U6" s="15">
        <f t="shared" si="4"/>
        <v>2015</v>
      </c>
    </row>
    <row r="7" spans="1:21" ht="48" hidden="1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8326</v>
      </c>
      <c r="R7" t="s">
        <v>8337</v>
      </c>
      <c r="S7" s="16">
        <f t="shared" si="2"/>
        <v>42563.932951388888</v>
      </c>
      <c r="T7" s="9">
        <f t="shared" si="3"/>
        <v>42580.232638888891</v>
      </c>
      <c r="U7" s="15">
        <f t="shared" si="4"/>
        <v>2016</v>
      </c>
    </row>
    <row r="8" spans="1:21" ht="48" hidden="1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8326</v>
      </c>
      <c r="R8" t="s">
        <v>8337</v>
      </c>
      <c r="S8" s="16">
        <f t="shared" si="2"/>
        <v>41794.072337962964</v>
      </c>
      <c r="T8" s="9">
        <f t="shared" si="3"/>
        <v>41804.072337962964</v>
      </c>
      <c r="U8" s="15">
        <f t="shared" si="4"/>
        <v>2014</v>
      </c>
    </row>
    <row r="9" spans="1:21" ht="48" hidden="1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8326</v>
      </c>
      <c r="R9" t="s">
        <v>8337</v>
      </c>
      <c r="S9" s="16">
        <f t="shared" si="2"/>
        <v>42516.047071759262</v>
      </c>
      <c r="T9" s="9">
        <f t="shared" si="3"/>
        <v>42556.047071759262</v>
      </c>
      <c r="U9" s="15">
        <f t="shared" si="4"/>
        <v>2016</v>
      </c>
    </row>
    <row r="10" spans="1:21" ht="16" hidden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8326</v>
      </c>
      <c r="R10" t="s">
        <v>8337</v>
      </c>
      <c r="S10" s="16">
        <f t="shared" si="2"/>
        <v>42468.94458333333</v>
      </c>
      <c r="T10" s="9">
        <f t="shared" si="3"/>
        <v>42475.875</v>
      </c>
      <c r="U10" s="15">
        <f t="shared" si="4"/>
        <v>2016</v>
      </c>
    </row>
    <row r="11" spans="1:21" ht="48" hidden="1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8326</v>
      </c>
      <c r="R11" t="s">
        <v>8337</v>
      </c>
      <c r="S11" s="16">
        <f t="shared" si="2"/>
        <v>42447.103518518517</v>
      </c>
      <c r="T11" s="9">
        <f t="shared" si="3"/>
        <v>42477.103518518517</v>
      </c>
      <c r="U11" s="15">
        <f t="shared" si="4"/>
        <v>2016</v>
      </c>
    </row>
    <row r="12" spans="1:21" ht="48" hidden="1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8326</v>
      </c>
      <c r="R12" t="s">
        <v>8337</v>
      </c>
      <c r="S12" s="16">
        <f t="shared" si="2"/>
        <v>41780.068043981482</v>
      </c>
      <c r="T12" s="9">
        <f t="shared" si="3"/>
        <v>41815.068043981482</v>
      </c>
      <c r="U12" s="15">
        <f t="shared" si="4"/>
        <v>2014</v>
      </c>
    </row>
    <row r="13" spans="1:21" ht="48" hidden="1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8326</v>
      </c>
      <c r="R13" t="s">
        <v>8337</v>
      </c>
      <c r="S13" s="16">
        <f t="shared" si="2"/>
        <v>42572.778495370367</v>
      </c>
      <c r="T13" s="9">
        <f t="shared" si="3"/>
        <v>42604.125</v>
      </c>
      <c r="U13" s="15">
        <f t="shared" si="4"/>
        <v>2016</v>
      </c>
    </row>
    <row r="14" spans="1:21" ht="48" hidden="1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8326</v>
      </c>
      <c r="R14" t="s">
        <v>8337</v>
      </c>
      <c r="S14" s="16">
        <f t="shared" si="2"/>
        <v>41791.713252314818</v>
      </c>
      <c r="T14" s="9">
        <f t="shared" si="3"/>
        <v>41836.125</v>
      </c>
      <c r="U14" s="15">
        <f t="shared" si="4"/>
        <v>2014</v>
      </c>
    </row>
    <row r="15" spans="1:21" ht="32" hidden="1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8326</v>
      </c>
      <c r="R15" t="s">
        <v>8337</v>
      </c>
      <c r="S15" s="16">
        <f t="shared" si="2"/>
        <v>42508.677187499998</v>
      </c>
      <c r="T15" s="9">
        <f t="shared" si="3"/>
        <v>42544.852083333331</v>
      </c>
      <c r="U15" s="15">
        <f t="shared" si="4"/>
        <v>2016</v>
      </c>
    </row>
    <row r="16" spans="1:21" ht="32" hidden="1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8326</v>
      </c>
      <c r="R16" t="s">
        <v>8337</v>
      </c>
      <c r="S16" s="16">
        <f t="shared" si="2"/>
        <v>41808.02648148148</v>
      </c>
      <c r="T16" s="9">
        <f t="shared" si="3"/>
        <v>41833.582638888889</v>
      </c>
      <c r="U16" s="15">
        <f t="shared" si="4"/>
        <v>2014</v>
      </c>
    </row>
    <row r="17" spans="1:21" ht="48" hidden="1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8326</v>
      </c>
      <c r="R17" t="s">
        <v>8337</v>
      </c>
      <c r="S17" s="16">
        <f t="shared" si="2"/>
        <v>42256.391875000001</v>
      </c>
      <c r="T17" s="9">
        <f t="shared" si="3"/>
        <v>42274.843055555553</v>
      </c>
      <c r="U17" s="15">
        <f t="shared" si="4"/>
        <v>2015</v>
      </c>
    </row>
    <row r="18" spans="1:21" ht="48" hidden="1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8326</v>
      </c>
      <c r="R18" t="s">
        <v>8337</v>
      </c>
      <c r="S18" s="16">
        <f t="shared" si="2"/>
        <v>41760.796423611115</v>
      </c>
      <c r="T18" s="9">
        <f t="shared" si="3"/>
        <v>41806.229166666664</v>
      </c>
      <c r="U18" s="15">
        <f t="shared" si="4"/>
        <v>2014</v>
      </c>
    </row>
    <row r="19" spans="1:21" ht="48" hidden="1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8326</v>
      </c>
      <c r="R19" t="s">
        <v>8337</v>
      </c>
      <c r="S19" s="16">
        <f t="shared" si="2"/>
        <v>41917.731736111113</v>
      </c>
      <c r="T19" s="9">
        <f t="shared" si="3"/>
        <v>41947.773402777777</v>
      </c>
      <c r="U19" s="15">
        <f t="shared" si="4"/>
        <v>2014</v>
      </c>
    </row>
    <row r="20" spans="1:21" ht="48" hidden="1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8326</v>
      </c>
      <c r="R20" t="s">
        <v>8337</v>
      </c>
      <c r="S20" s="16">
        <f t="shared" si="2"/>
        <v>41869.542314814818</v>
      </c>
      <c r="T20" s="9">
        <f t="shared" si="3"/>
        <v>41899.542314814818</v>
      </c>
      <c r="U20" s="15">
        <f t="shared" si="4"/>
        <v>2014</v>
      </c>
    </row>
    <row r="21" spans="1:21" ht="48" hidden="1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8326</v>
      </c>
      <c r="R21" t="s">
        <v>8337</v>
      </c>
      <c r="S21" s="16">
        <f t="shared" si="2"/>
        <v>42175.816365740742</v>
      </c>
      <c r="T21" s="9">
        <f t="shared" si="3"/>
        <v>42205.816365740742</v>
      </c>
      <c r="U21" s="15">
        <f t="shared" si="4"/>
        <v>2015</v>
      </c>
    </row>
    <row r="22" spans="1:21" ht="48" hidden="1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8326</v>
      </c>
      <c r="R22" t="s">
        <v>8337</v>
      </c>
      <c r="S22" s="16">
        <f t="shared" si="2"/>
        <v>42200.758240740746</v>
      </c>
      <c r="T22" s="9">
        <f t="shared" si="3"/>
        <v>42260.758240740746</v>
      </c>
      <c r="U22" s="15">
        <f t="shared" si="4"/>
        <v>2015</v>
      </c>
    </row>
    <row r="23" spans="1:21" ht="48" hidden="1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8326</v>
      </c>
      <c r="R23" t="s">
        <v>8337</v>
      </c>
      <c r="S23" s="16">
        <f t="shared" si="2"/>
        <v>41878.627187500002</v>
      </c>
      <c r="T23" s="9">
        <f t="shared" si="3"/>
        <v>41908.627187500002</v>
      </c>
      <c r="U23" s="15">
        <f t="shared" si="4"/>
        <v>2014</v>
      </c>
    </row>
    <row r="24" spans="1:21" ht="32" hidden="1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8326</v>
      </c>
      <c r="R24" t="s">
        <v>8337</v>
      </c>
      <c r="S24" s="16">
        <f t="shared" si="2"/>
        <v>41989.91134259259</v>
      </c>
      <c r="T24" s="9">
        <f t="shared" si="3"/>
        <v>42005.332638888889</v>
      </c>
      <c r="U24" s="15">
        <f t="shared" si="4"/>
        <v>2014</v>
      </c>
    </row>
    <row r="25" spans="1:21" ht="48" hidden="1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8326</v>
      </c>
      <c r="R25" t="s">
        <v>8337</v>
      </c>
      <c r="S25" s="16">
        <f t="shared" si="2"/>
        <v>42097.778946759259</v>
      </c>
      <c r="T25" s="9">
        <f t="shared" si="3"/>
        <v>42124.638888888891</v>
      </c>
      <c r="U25" s="15">
        <f t="shared" si="4"/>
        <v>2015</v>
      </c>
    </row>
    <row r="26" spans="1:21" ht="32" hidden="1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8326</v>
      </c>
      <c r="R26" t="s">
        <v>8337</v>
      </c>
      <c r="S26" s="16">
        <f t="shared" si="2"/>
        <v>42229.820173611108</v>
      </c>
      <c r="T26" s="9">
        <f t="shared" si="3"/>
        <v>42262.818750000006</v>
      </c>
      <c r="U26" s="15">
        <f t="shared" si="4"/>
        <v>2015</v>
      </c>
    </row>
    <row r="27" spans="1:21" ht="48" hidden="1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8326</v>
      </c>
      <c r="R27" t="s">
        <v>8337</v>
      </c>
      <c r="S27" s="16">
        <f t="shared" si="2"/>
        <v>42318.025011574078</v>
      </c>
      <c r="T27" s="9">
        <f t="shared" si="3"/>
        <v>42378.025011574078</v>
      </c>
      <c r="U27" s="15">
        <f t="shared" si="4"/>
        <v>2015</v>
      </c>
    </row>
    <row r="28" spans="1:21" ht="48" hidden="1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8326</v>
      </c>
      <c r="R28" t="s">
        <v>8337</v>
      </c>
      <c r="S28" s="16">
        <f t="shared" si="2"/>
        <v>41828.515555555554</v>
      </c>
      <c r="T28" s="9">
        <f t="shared" si="3"/>
        <v>41868.515555555554</v>
      </c>
      <c r="U28" s="15">
        <f t="shared" si="4"/>
        <v>2014</v>
      </c>
    </row>
    <row r="29" spans="1:21" ht="48" hidden="1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8326</v>
      </c>
      <c r="R29" t="s">
        <v>8337</v>
      </c>
      <c r="S29" s="16">
        <f t="shared" si="2"/>
        <v>41929.164733796293</v>
      </c>
      <c r="T29" s="9">
        <f t="shared" si="3"/>
        <v>41959.206400462965</v>
      </c>
      <c r="U29" s="15">
        <f t="shared" si="4"/>
        <v>2014</v>
      </c>
    </row>
    <row r="30" spans="1:21" ht="32" hidden="1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8326</v>
      </c>
      <c r="R30" t="s">
        <v>8337</v>
      </c>
      <c r="S30" s="16">
        <f t="shared" si="2"/>
        <v>42324.96393518518</v>
      </c>
      <c r="T30" s="9">
        <f t="shared" si="3"/>
        <v>42354.96393518518</v>
      </c>
      <c r="U30" s="15">
        <f t="shared" si="4"/>
        <v>2015</v>
      </c>
    </row>
    <row r="31" spans="1:21" ht="48" hidden="1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8326</v>
      </c>
      <c r="R31" t="s">
        <v>8337</v>
      </c>
      <c r="S31" s="16">
        <f t="shared" si="2"/>
        <v>41812.67324074074</v>
      </c>
      <c r="T31" s="9">
        <f t="shared" si="3"/>
        <v>41842.67324074074</v>
      </c>
      <c r="U31" s="15">
        <f t="shared" si="4"/>
        <v>2014</v>
      </c>
    </row>
    <row r="32" spans="1:21" ht="48" hidden="1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8326</v>
      </c>
      <c r="R32" t="s">
        <v>8337</v>
      </c>
      <c r="S32" s="16">
        <f t="shared" si="2"/>
        <v>41842.292997685188</v>
      </c>
      <c r="T32" s="9">
        <f t="shared" si="3"/>
        <v>41872.292997685188</v>
      </c>
      <c r="U32" s="15">
        <f t="shared" si="4"/>
        <v>2014</v>
      </c>
    </row>
    <row r="33" spans="1:21" ht="48" hidden="1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8326</v>
      </c>
      <c r="R33" t="s">
        <v>8337</v>
      </c>
      <c r="S33" s="16">
        <f t="shared" si="2"/>
        <v>42376.79206018518</v>
      </c>
      <c r="T33" s="9">
        <f t="shared" si="3"/>
        <v>42394.79206018518</v>
      </c>
      <c r="U33" s="15">
        <f t="shared" si="4"/>
        <v>2016</v>
      </c>
    </row>
    <row r="34" spans="1:21" ht="48" hidden="1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8326</v>
      </c>
      <c r="R34" t="s">
        <v>8337</v>
      </c>
      <c r="S34" s="16">
        <f t="shared" si="2"/>
        <v>42461.627511574072</v>
      </c>
      <c r="T34" s="9">
        <f t="shared" si="3"/>
        <v>42503.165972222225</v>
      </c>
      <c r="U34" s="15">
        <f t="shared" si="4"/>
        <v>2016</v>
      </c>
    </row>
    <row r="35" spans="1:21" ht="48" hidden="1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8326</v>
      </c>
      <c r="R35" t="s">
        <v>8337</v>
      </c>
      <c r="S35" s="16">
        <f t="shared" si="2"/>
        <v>42286.660891203705</v>
      </c>
      <c r="T35" s="9">
        <f t="shared" si="3"/>
        <v>42316.702557870376</v>
      </c>
      <c r="U35" s="15">
        <f t="shared" si="4"/>
        <v>2015</v>
      </c>
    </row>
    <row r="36" spans="1:21" ht="48" hidden="1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8326</v>
      </c>
      <c r="R36" t="s">
        <v>8337</v>
      </c>
      <c r="S36" s="16">
        <f t="shared" si="2"/>
        <v>41841.321770833332</v>
      </c>
      <c r="T36" s="9">
        <f t="shared" si="3"/>
        <v>41856.321770833332</v>
      </c>
      <c r="U36" s="15">
        <f t="shared" si="4"/>
        <v>2014</v>
      </c>
    </row>
    <row r="37" spans="1:21" ht="32" hidden="1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8326</v>
      </c>
      <c r="R37" t="s">
        <v>8337</v>
      </c>
      <c r="S37" s="16">
        <f t="shared" si="2"/>
        <v>42098.291828703703</v>
      </c>
      <c r="T37" s="9">
        <f t="shared" si="3"/>
        <v>42122</v>
      </c>
      <c r="U37" s="15">
        <f t="shared" si="4"/>
        <v>2015</v>
      </c>
    </row>
    <row r="38" spans="1:21" ht="32" hidden="1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8326</v>
      </c>
      <c r="R38" t="s">
        <v>8337</v>
      </c>
      <c r="S38" s="16">
        <f t="shared" si="2"/>
        <v>42068.307002314818</v>
      </c>
      <c r="T38" s="9">
        <f t="shared" si="3"/>
        <v>42098.265335648146</v>
      </c>
      <c r="U38" s="15">
        <f t="shared" si="4"/>
        <v>2015</v>
      </c>
    </row>
    <row r="39" spans="1:21" ht="48" hidden="1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8326</v>
      </c>
      <c r="R39" t="s">
        <v>8337</v>
      </c>
      <c r="S39" s="16">
        <f t="shared" si="2"/>
        <v>42032.693043981482</v>
      </c>
      <c r="T39" s="9">
        <f t="shared" si="3"/>
        <v>42062.693043981482</v>
      </c>
      <c r="U39" s="15">
        <f t="shared" si="4"/>
        <v>2015</v>
      </c>
    </row>
    <row r="40" spans="1:21" ht="48" hidden="1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8326</v>
      </c>
      <c r="R40" t="s">
        <v>8337</v>
      </c>
      <c r="S40" s="16">
        <f t="shared" si="2"/>
        <v>41375.057222222218</v>
      </c>
      <c r="T40" s="9">
        <f t="shared" si="3"/>
        <v>41405.057222222218</v>
      </c>
      <c r="U40" s="15">
        <f t="shared" si="4"/>
        <v>2013</v>
      </c>
    </row>
    <row r="41" spans="1:21" ht="48" hidden="1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8326</v>
      </c>
      <c r="R41" t="s">
        <v>8337</v>
      </c>
      <c r="S41" s="16">
        <f t="shared" si="2"/>
        <v>41754.047083333331</v>
      </c>
      <c r="T41" s="9">
        <f t="shared" si="3"/>
        <v>41784.957638888889</v>
      </c>
      <c r="U41" s="15">
        <f t="shared" si="4"/>
        <v>2014</v>
      </c>
    </row>
    <row r="42" spans="1:21" ht="48" hidden="1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8326</v>
      </c>
      <c r="R42" t="s">
        <v>8337</v>
      </c>
      <c r="S42" s="16">
        <f t="shared" si="2"/>
        <v>41789.21398148148</v>
      </c>
      <c r="T42" s="9">
        <f t="shared" si="3"/>
        <v>41809.166666666664</v>
      </c>
      <c r="U42" s="15">
        <f t="shared" si="4"/>
        <v>2014</v>
      </c>
    </row>
    <row r="43" spans="1:21" ht="48" hidden="1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8326</v>
      </c>
      <c r="R43" t="s">
        <v>8337</v>
      </c>
      <c r="S43" s="16">
        <f t="shared" si="2"/>
        <v>41887.568912037037</v>
      </c>
      <c r="T43" s="9">
        <f t="shared" si="3"/>
        <v>41917.568912037037</v>
      </c>
      <c r="U43" s="15">
        <f t="shared" si="4"/>
        <v>2014</v>
      </c>
    </row>
    <row r="44" spans="1:21" ht="48" hidden="1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8326</v>
      </c>
      <c r="R44" t="s">
        <v>8337</v>
      </c>
      <c r="S44" s="16">
        <f t="shared" si="2"/>
        <v>41971.639189814814</v>
      </c>
      <c r="T44" s="9">
        <f t="shared" si="3"/>
        <v>42001.639189814814</v>
      </c>
      <c r="U44" s="15">
        <f t="shared" si="4"/>
        <v>2014</v>
      </c>
    </row>
    <row r="45" spans="1:21" ht="48" hidden="1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8326</v>
      </c>
      <c r="R45" t="s">
        <v>8337</v>
      </c>
      <c r="S45" s="16">
        <f t="shared" si="2"/>
        <v>41802.790347222224</v>
      </c>
      <c r="T45" s="9">
        <f t="shared" si="3"/>
        <v>41833</v>
      </c>
      <c r="U45" s="15">
        <f t="shared" si="4"/>
        <v>2014</v>
      </c>
    </row>
    <row r="46" spans="1:21" ht="48" hidden="1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8326</v>
      </c>
      <c r="R46" t="s">
        <v>8337</v>
      </c>
      <c r="S46" s="16">
        <f t="shared" si="2"/>
        <v>41874.098807870374</v>
      </c>
      <c r="T46" s="9">
        <f t="shared" si="3"/>
        <v>41919.098807870374</v>
      </c>
      <c r="U46" s="15">
        <f t="shared" si="4"/>
        <v>2014</v>
      </c>
    </row>
    <row r="47" spans="1:21" ht="48" hidden="1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8326</v>
      </c>
      <c r="R47" t="s">
        <v>8337</v>
      </c>
      <c r="S47" s="16">
        <f t="shared" si="2"/>
        <v>42457.623923611114</v>
      </c>
      <c r="T47" s="9">
        <f t="shared" si="3"/>
        <v>42487.623923611114</v>
      </c>
      <c r="U47" s="15">
        <f t="shared" si="4"/>
        <v>2016</v>
      </c>
    </row>
    <row r="48" spans="1:21" ht="48" hidden="1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8326</v>
      </c>
      <c r="R48" t="s">
        <v>8337</v>
      </c>
      <c r="S48" s="16">
        <f t="shared" si="2"/>
        <v>42323.964976851858</v>
      </c>
      <c r="T48" s="9">
        <f t="shared" si="3"/>
        <v>42353.964976851858</v>
      </c>
      <c r="U48" s="15">
        <f t="shared" si="4"/>
        <v>2015</v>
      </c>
    </row>
    <row r="49" spans="1:21" ht="48" hidden="1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8326</v>
      </c>
      <c r="R49" t="s">
        <v>8337</v>
      </c>
      <c r="S49" s="16">
        <f t="shared" si="2"/>
        <v>41932.819525462961</v>
      </c>
      <c r="T49" s="9">
        <f t="shared" si="3"/>
        <v>41992.861192129625</v>
      </c>
      <c r="U49" s="15">
        <f t="shared" si="4"/>
        <v>2014</v>
      </c>
    </row>
    <row r="50" spans="1:21" ht="48" hidden="1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8326</v>
      </c>
      <c r="R50" t="s">
        <v>8337</v>
      </c>
      <c r="S50" s="16">
        <f t="shared" si="2"/>
        <v>42033.516898148147</v>
      </c>
      <c r="T50" s="9">
        <f t="shared" si="3"/>
        <v>42064.5</v>
      </c>
      <c r="U50" s="15">
        <f t="shared" si="4"/>
        <v>2015</v>
      </c>
    </row>
    <row r="51" spans="1:21" ht="16" hidden="1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8326</v>
      </c>
      <c r="R51" t="s">
        <v>8337</v>
      </c>
      <c r="S51" s="16">
        <f t="shared" si="2"/>
        <v>42271.176446759258</v>
      </c>
      <c r="T51" s="9">
        <f t="shared" si="3"/>
        <v>42301.176446759258</v>
      </c>
      <c r="U51" s="15">
        <f t="shared" si="4"/>
        <v>2015</v>
      </c>
    </row>
    <row r="52" spans="1:21" ht="48" hidden="1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8326</v>
      </c>
      <c r="R52" t="s">
        <v>8337</v>
      </c>
      <c r="S52" s="16">
        <f t="shared" si="2"/>
        <v>41995.752986111111</v>
      </c>
      <c r="T52" s="9">
        <f t="shared" si="3"/>
        <v>42034.708333333328</v>
      </c>
      <c r="U52" s="15">
        <f t="shared" si="4"/>
        <v>2014</v>
      </c>
    </row>
    <row r="53" spans="1:21" ht="48" hidden="1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8326</v>
      </c>
      <c r="R53" t="s">
        <v>8337</v>
      </c>
      <c r="S53" s="16">
        <f t="shared" si="2"/>
        <v>42196.928668981483</v>
      </c>
      <c r="T53" s="9">
        <f t="shared" si="3"/>
        <v>42226.928668981483</v>
      </c>
      <c r="U53" s="15">
        <f t="shared" si="4"/>
        <v>2015</v>
      </c>
    </row>
    <row r="54" spans="1:21" ht="48" hidden="1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8326</v>
      </c>
      <c r="R54" t="s">
        <v>8337</v>
      </c>
      <c r="S54" s="16">
        <f t="shared" si="2"/>
        <v>41807.701921296299</v>
      </c>
      <c r="T54" s="9">
        <f t="shared" si="3"/>
        <v>41837.701921296299</v>
      </c>
      <c r="U54" s="15">
        <f t="shared" si="4"/>
        <v>2014</v>
      </c>
    </row>
    <row r="55" spans="1:21" ht="32" hidden="1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8326</v>
      </c>
      <c r="R55" t="s">
        <v>8337</v>
      </c>
      <c r="S55" s="16">
        <f t="shared" si="2"/>
        <v>41719.549131944441</v>
      </c>
      <c r="T55" s="9">
        <f t="shared" si="3"/>
        <v>41733.916666666664</v>
      </c>
      <c r="U55" s="15">
        <f t="shared" si="4"/>
        <v>2014</v>
      </c>
    </row>
    <row r="56" spans="1:21" ht="48" hidden="1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8326</v>
      </c>
      <c r="R56" t="s">
        <v>8337</v>
      </c>
      <c r="S56" s="16">
        <f t="shared" si="2"/>
        <v>42333.713206018518</v>
      </c>
      <c r="T56" s="9">
        <f t="shared" si="3"/>
        <v>42363.713206018518</v>
      </c>
      <c r="U56" s="15">
        <f t="shared" si="4"/>
        <v>2015</v>
      </c>
    </row>
    <row r="57" spans="1:21" ht="48" hidden="1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8326</v>
      </c>
      <c r="R57" t="s">
        <v>8337</v>
      </c>
      <c r="S57" s="16">
        <f t="shared" si="2"/>
        <v>42496.968935185185</v>
      </c>
      <c r="T57" s="9">
        <f t="shared" si="3"/>
        <v>42517.968935185185</v>
      </c>
      <c r="U57" s="15">
        <f t="shared" si="4"/>
        <v>2016</v>
      </c>
    </row>
    <row r="58" spans="1:21" ht="32" hidden="1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8326</v>
      </c>
      <c r="R58" t="s">
        <v>8337</v>
      </c>
      <c r="S58" s="16">
        <f t="shared" si="2"/>
        <v>42149.548888888887</v>
      </c>
      <c r="T58" s="9">
        <f t="shared" si="3"/>
        <v>42163.666666666672</v>
      </c>
      <c r="U58" s="15">
        <f t="shared" si="4"/>
        <v>2015</v>
      </c>
    </row>
    <row r="59" spans="1:21" ht="48" hidden="1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8326</v>
      </c>
      <c r="R59" t="s">
        <v>8337</v>
      </c>
      <c r="S59" s="16">
        <f t="shared" si="2"/>
        <v>42089.83289351852</v>
      </c>
      <c r="T59" s="9">
        <f t="shared" si="3"/>
        <v>42119.83289351852</v>
      </c>
      <c r="U59" s="15">
        <f t="shared" si="4"/>
        <v>2015</v>
      </c>
    </row>
    <row r="60" spans="1:21" ht="32" hidden="1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8326</v>
      </c>
      <c r="R60" t="s">
        <v>8337</v>
      </c>
      <c r="S60" s="16">
        <f t="shared" si="2"/>
        <v>41932.745046296295</v>
      </c>
      <c r="T60" s="9">
        <f t="shared" si="3"/>
        <v>41962.786712962959</v>
      </c>
      <c r="U60" s="15">
        <f t="shared" si="4"/>
        <v>2014</v>
      </c>
    </row>
    <row r="61" spans="1:21" ht="48" hidden="1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8326</v>
      </c>
      <c r="R61" t="s">
        <v>8337</v>
      </c>
      <c r="S61" s="16">
        <f t="shared" si="2"/>
        <v>42230.23583333334</v>
      </c>
      <c r="T61" s="9">
        <f t="shared" si="3"/>
        <v>42261.875</v>
      </c>
      <c r="U61" s="15">
        <f t="shared" si="4"/>
        <v>2015</v>
      </c>
    </row>
    <row r="62" spans="1:21" ht="48" hidden="1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8326</v>
      </c>
      <c r="R62" t="s">
        <v>8348</v>
      </c>
      <c r="S62" s="16">
        <f t="shared" si="2"/>
        <v>41701.901817129627</v>
      </c>
      <c r="T62" s="9">
        <f t="shared" si="3"/>
        <v>41721</v>
      </c>
      <c r="U62" s="15">
        <f t="shared" si="4"/>
        <v>2014</v>
      </c>
    </row>
    <row r="63" spans="1:21" ht="48" hidden="1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8326</v>
      </c>
      <c r="R63" t="s">
        <v>8348</v>
      </c>
      <c r="S63" s="16">
        <f t="shared" si="2"/>
        <v>41409.814317129632</v>
      </c>
      <c r="T63" s="9">
        <f t="shared" si="3"/>
        <v>41431.814317129632</v>
      </c>
      <c r="U63" s="15">
        <f t="shared" si="4"/>
        <v>2013</v>
      </c>
    </row>
    <row r="64" spans="1:21" ht="48" hidden="1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8326</v>
      </c>
      <c r="R64" t="s">
        <v>8348</v>
      </c>
      <c r="S64" s="16">
        <f t="shared" si="2"/>
        <v>41311.799513888887</v>
      </c>
      <c r="T64" s="9">
        <f t="shared" si="3"/>
        <v>41336.799513888887</v>
      </c>
      <c r="U64" s="15">
        <f t="shared" si="4"/>
        <v>2013</v>
      </c>
    </row>
    <row r="65" spans="1:21" ht="48" hidden="1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8326</v>
      </c>
      <c r="R65" t="s">
        <v>8348</v>
      </c>
      <c r="S65" s="16">
        <f t="shared" si="2"/>
        <v>41612.912187499998</v>
      </c>
      <c r="T65" s="9">
        <f t="shared" si="3"/>
        <v>41636.207638888889</v>
      </c>
      <c r="U65" s="15">
        <f t="shared" si="4"/>
        <v>2013</v>
      </c>
    </row>
    <row r="66" spans="1:21" ht="48" hidden="1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ref="P66:P129" si="6">ROUND(E66/L66,2)</f>
        <v>86.67</v>
      </c>
      <c r="Q66" s="12" t="s">
        <v>8326</v>
      </c>
      <c r="R66" t="s">
        <v>8348</v>
      </c>
      <c r="S66" s="16">
        <f t="shared" si="2"/>
        <v>41433.01829861111</v>
      </c>
      <c r="T66" s="9">
        <f t="shared" si="3"/>
        <v>41463.01829861111</v>
      </c>
      <c r="U66" s="15">
        <f t="shared" si="4"/>
        <v>2013</v>
      </c>
    </row>
    <row r="67" spans="1:21" ht="32" hidden="1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si="6"/>
        <v>132.05000000000001</v>
      </c>
      <c r="Q67" s="12" t="s">
        <v>8326</v>
      </c>
      <c r="R67" t="s">
        <v>8348</v>
      </c>
      <c r="S67" s="16">
        <f t="shared" ref="S67:S130" si="7">(((J67/60)/60)/24)+DATE(1970,1,1)</f>
        <v>41835.821226851855</v>
      </c>
      <c r="T67" s="9">
        <f t="shared" ref="T67:T130" si="8">(((I67/60)/60)/24)+DATE(1970,1,1)</f>
        <v>41862.249305555553</v>
      </c>
      <c r="U67" s="15">
        <f t="shared" ref="U67:U130" si="9">YEAR(S67)</f>
        <v>2014</v>
      </c>
    </row>
    <row r="68" spans="1:21" ht="32" hidden="1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8326</v>
      </c>
      <c r="R68" t="s">
        <v>8348</v>
      </c>
      <c r="S68" s="16">
        <f t="shared" si="7"/>
        <v>42539.849768518514</v>
      </c>
      <c r="T68" s="9">
        <f t="shared" si="8"/>
        <v>42569.849768518514</v>
      </c>
      <c r="U68" s="15">
        <f t="shared" si="9"/>
        <v>2016</v>
      </c>
    </row>
    <row r="69" spans="1:21" ht="48" hidden="1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8326</v>
      </c>
      <c r="R69" t="s">
        <v>8348</v>
      </c>
      <c r="S69" s="16">
        <f t="shared" si="7"/>
        <v>41075.583379629628</v>
      </c>
      <c r="T69" s="9">
        <f t="shared" si="8"/>
        <v>41105.583379629628</v>
      </c>
      <c r="U69" s="15">
        <f t="shared" si="9"/>
        <v>2012</v>
      </c>
    </row>
    <row r="70" spans="1:21" ht="64" hidden="1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8326</v>
      </c>
      <c r="R70" t="s">
        <v>8348</v>
      </c>
      <c r="S70" s="16">
        <f t="shared" si="7"/>
        <v>41663.569340277776</v>
      </c>
      <c r="T70" s="9">
        <f t="shared" si="8"/>
        <v>41693.569340277776</v>
      </c>
      <c r="U70" s="15">
        <f t="shared" si="9"/>
        <v>2014</v>
      </c>
    </row>
    <row r="71" spans="1:21" ht="48" hidden="1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8326</v>
      </c>
      <c r="R71" t="s">
        <v>8348</v>
      </c>
      <c r="S71" s="16">
        <f t="shared" si="7"/>
        <v>40786.187789351854</v>
      </c>
      <c r="T71" s="9">
        <f t="shared" si="8"/>
        <v>40818.290972222225</v>
      </c>
      <c r="U71" s="15">
        <f t="shared" si="9"/>
        <v>2011</v>
      </c>
    </row>
    <row r="72" spans="1:21" ht="48" hidden="1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8326</v>
      </c>
      <c r="R72" t="s">
        <v>8348</v>
      </c>
      <c r="S72" s="16">
        <f t="shared" si="7"/>
        <v>40730.896354166667</v>
      </c>
      <c r="T72" s="9">
        <f t="shared" si="8"/>
        <v>40790.896354166667</v>
      </c>
      <c r="U72" s="15">
        <f t="shared" si="9"/>
        <v>2011</v>
      </c>
    </row>
    <row r="73" spans="1:21" ht="48" hidden="1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8326</v>
      </c>
      <c r="R73" t="s">
        <v>8348</v>
      </c>
      <c r="S73" s="16">
        <f t="shared" si="7"/>
        <v>40997.271493055552</v>
      </c>
      <c r="T73" s="9">
        <f t="shared" si="8"/>
        <v>41057.271493055552</v>
      </c>
      <c r="U73" s="15">
        <f t="shared" si="9"/>
        <v>2012</v>
      </c>
    </row>
    <row r="74" spans="1:21" ht="48" hidden="1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8326</v>
      </c>
      <c r="R74" t="s">
        <v>8348</v>
      </c>
      <c r="S74" s="16">
        <f t="shared" si="7"/>
        <v>41208.010196759256</v>
      </c>
      <c r="T74" s="9">
        <f t="shared" si="8"/>
        <v>41228</v>
      </c>
      <c r="U74" s="15">
        <f t="shared" si="9"/>
        <v>2012</v>
      </c>
    </row>
    <row r="75" spans="1:21" ht="48" hidden="1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8326</v>
      </c>
      <c r="R75" t="s">
        <v>8348</v>
      </c>
      <c r="S75" s="16">
        <f t="shared" si="7"/>
        <v>40587.75675925926</v>
      </c>
      <c r="T75" s="9">
        <f t="shared" si="8"/>
        <v>40666.165972222225</v>
      </c>
      <c r="U75" s="15">
        <f t="shared" si="9"/>
        <v>2011</v>
      </c>
    </row>
    <row r="76" spans="1:21" ht="48" hidden="1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8326</v>
      </c>
      <c r="R76" t="s">
        <v>8348</v>
      </c>
      <c r="S76" s="16">
        <f t="shared" si="7"/>
        <v>42360.487210648149</v>
      </c>
      <c r="T76" s="9">
        <f t="shared" si="8"/>
        <v>42390.487210648149</v>
      </c>
      <c r="U76" s="15">
        <f t="shared" si="9"/>
        <v>2015</v>
      </c>
    </row>
    <row r="77" spans="1:21" ht="48" hidden="1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8326</v>
      </c>
      <c r="R77" t="s">
        <v>8348</v>
      </c>
      <c r="S77" s="16">
        <f t="shared" si="7"/>
        <v>41357.209166666667</v>
      </c>
      <c r="T77" s="9">
        <f t="shared" si="8"/>
        <v>41387.209166666667</v>
      </c>
      <c r="U77" s="15">
        <f t="shared" si="9"/>
        <v>2013</v>
      </c>
    </row>
    <row r="78" spans="1:21" ht="48" hidden="1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8326</v>
      </c>
      <c r="R78" t="s">
        <v>8348</v>
      </c>
      <c r="S78" s="16">
        <f t="shared" si="7"/>
        <v>40844.691643518519</v>
      </c>
      <c r="T78" s="9">
        <f t="shared" si="8"/>
        <v>40904.733310185184</v>
      </c>
      <c r="U78" s="15">
        <f t="shared" si="9"/>
        <v>2011</v>
      </c>
    </row>
    <row r="79" spans="1:21" ht="48" hidden="1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8326</v>
      </c>
      <c r="R79" t="s">
        <v>8348</v>
      </c>
      <c r="S79" s="16">
        <f t="shared" si="7"/>
        <v>40997.144872685189</v>
      </c>
      <c r="T79" s="9">
        <f t="shared" si="8"/>
        <v>41050.124305555553</v>
      </c>
      <c r="U79" s="15">
        <f t="shared" si="9"/>
        <v>2012</v>
      </c>
    </row>
    <row r="80" spans="1:21" ht="96" hidden="1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8326</v>
      </c>
      <c r="R80" t="s">
        <v>8348</v>
      </c>
      <c r="S80" s="16">
        <f t="shared" si="7"/>
        <v>42604.730567129634</v>
      </c>
      <c r="T80" s="9">
        <f t="shared" si="8"/>
        <v>42614.730567129634</v>
      </c>
      <c r="U80" s="15">
        <f t="shared" si="9"/>
        <v>2016</v>
      </c>
    </row>
    <row r="81" spans="1:21" ht="48" hidden="1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8326</v>
      </c>
      <c r="R81" t="s">
        <v>8348</v>
      </c>
      <c r="S81" s="16">
        <f t="shared" si="7"/>
        <v>41724.776539351849</v>
      </c>
      <c r="T81" s="9">
        <f t="shared" si="8"/>
        <v>41754.776539351849</v>
      </c>
      <c r="U81" s="15">
        <f t="shared" si="9"/>
        <v>2014</v>
      </c>
    </row>
    <row r="82" spans="1:21" ht="48" hidden="1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8326</v>
      </c>
      <c r="R82" t="s">
        <v>8348</v>
      </c>
      <c r="S82" s="16">
        <f t="shared" si="7"/>
        <v>41583.083981481483</v>
      </c>
      <c r="T82" s="9">
        <f t="shared" si="8"/>
        <v>41618.083981481483</v>
      </c>
      <c r="U82" s="15">
        <f t="shared" si="9"/>
        <v>2013</v>
      </c>
    </row>
    <row r="83" spans="1:21" ht="48" hidden="1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8326</v>
      </c>
      <c r="R83" t="s">
        <v>8348</v>
      </c>
      <c r="S83" s="16">
        <f t="shared" si="7"/>
        <v>41100.158877314818</v>
      </c>
      <c r="T83" s="9">
        <f t="shared" si="8"/>
        <v>41104.126388888886</v>
      </c>
      <c r="U83" s="15">
        <f t="shared" si="9"/>
        <v>2012</v>
      </c>
    </row>
    <row r="84" spans="1:21" ht="48" hidden="1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8326</v>
      </c>
      <c r="R84" t="s">
        <v>8348</v>
      </c>
      <c r="S84" s="16">
        <f t="shared" si="7"/>
        <v>40795.820150462961</v>
      </c>
      <c r="T84" s="9">
        <f t="shared" si="8"/>
        <v>40825.820150462961</v>
      </c>
      <c r="U84" s="15">
        <f t="shared" si="9"/>
        <v>2011</v>
      </c>
    </row>
    <row r="85" spans="1:21" ht="48" hidden="1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8326</v>
      </c>
      <c r="R85" t="s">
        <v>8348</v>
      </c>
      <c r="S85" s="16">
        <f t="shared" si="7"/>
        <v>42042.615613425922</v>
      </c>
      <c r="T85" s="9">
        <f t="shared" si="8"/>
        <v>42057.479166666672</v>
      </c>
      <c r="U85" s="15">
        <f t="shared" si="9"/>
        <v>2015</v>
      </c>
    </row>
    <row r="86" spans="1:21" ht="48" hidden="1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8326</v>
      </c>
      <c r="R86" t="s">
        <v>8348</v>
      </c>
      <c r="S86" s="16">
        <f t="shared" si="7"/>
        <v>40648.757939814815</v>
      </c>
      <c r="T86" s="9">
        <f t="shared" si="8"/>
        <v>40678.757939814815</v>
      </c>
      <c r="U86" s="15">
        <f t="shared" si="9"/>
        <v>2011</v>
      </c>
    </row>
    <row r="87" spans="1:21" ht="48" hidden="1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8326</v>
      </c>
      <c r="R87" t="s">
        <v>8348</v>
      </c>
      <c r="S87" s="16">
        <f t="shared" si="7"/>
        <v>40779.125428240739</v>
      </c>
      <c r="T87" s="9">
        <f t="shared" si="8"/>
        <v>40809.125428240739</v>
      </c>
      <c r="U87" s="15">
        <f t="shared" si="9"/>
        <v>2011</v>
      </c>
    </row>
    <row r="88" spans="1:21" ht="48" hidden="1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8326</v>
      </c>
      <c r="R88" t="s">
        <v>8348</v>
      </c>
      <c r="S88" s="16">
        <f t="shared" si="7"/>
        <v>42291.556076388893</v>
      </c>
      <c r="T88" s="9">
        <f t="shared" si="8"/>
        <v>42365.59774305555</v>
      </c>
      <c r="U88" s="15">
        <f t="shared" si="9"/>
        <v>2015</v>
      </c>
    </row>
    <row r="89" spans="1:21" ht="48" hidden="1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8326</v>
      </c>
      <c r="R89" t="s">
        <v>8348</v>
      </c>
      <c r="S89" s="16">
        <f t="shared" si="7"/>
        <v>40322.53938657407</v>
      </c>
      <c r="T89" s="9">
        <f t="shared" si="8"/>
        <v>40332.070138888892</v>
      </c>
      <c r="U89" s="15">
        <f t="shared" si="9"/>
        <v>2010</v>
      </c>
    </row>
    <row r="90" spans="1:21" ht="48" hidden="1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8326</v>
      </c>
      <c r="R90" t="s">
        <v>8348</v>
      </c>
      <c r="S90" s="16">
        <f t="shared" si="7"/>
        <v>41786.65892361111</v>
      </c>
      <c r="T90" s="9">
        <f t="shared" si="8"/>
        <v>41812.65892361111</v>
      </c>
      <c r="U90" s="15">
        <f t="shared" si="9"/>
        <v>2014</v>
      </c>
    </row>
    <row r="91" spans="1:21" ht="48" hidden="1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8326</v>
      </c>
      <c r="R91" t="s">
        <v>8348</v>
      </c>
      <c r="S91" s="16">
        <f t="shared" si="7"/>
        <v>41402.752222222225</v>
      </c>
      <c r="T91" s="9">
        <f t="shared" si="8"/>
        <v>41427.752222222225</v>
      </c>
      <c r="U91" s="15">
        <f t="shared" si="9"/>
        <v>2013</v>
      </c>
    </row>
    <row r="92" spans="1:21" ht="32" hidden="1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8326</v>
      </c>
      <c r="R92" t="s">
        <v>8348</v>
      </c>
      <c r="S92" s="16">
        <f t="shared" si="7"/>
        <v>40706.297442129631</v>
      </c>
      <c r="T92" s="9">
        <f t="shared" si="8"/>
        <v>40736.297442129631</v>
      </c>
      <c r="U92" s="15">
        <f t="shared" si="9"/>
        <v>2011</v>
      </c>
    </row>
    <row r="93" spans="1:21" ht="48" hidden="1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8326</v>
      </c>
      <c r="R93" t="s">
        <v>8348</v>
      </c>
      <c r="S93" s="16">
        <f t="shared" si="7"/>
        <v>40619.402361111112</v>
      </c>
      <c r="T93" s="9">
        <f t="shared" si="8"/>
        <v>40680.402361111112</v>
      </c>
      <c r="U93" s="15">
        <f t="shared" si="9"/>
        <v>2011</v>
      </c>
    </row>
    <row r="94" spans="1:21" ht="48" hidden="1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8326</v>
      </c>
      <c r="R94" t="s">
        <v>8348</v>
      </c>
      <c r="S94" s="16">
        <f t="shared" si="7"/>
        <v>42721.198877314819</v>
      </c>
      <c r="T94" s="9">
        <f t="shared" si="8"/>
        <v>42767.333333333328</v>
      </c>
      <c r="U94" s="15">
        <f t="shared" si="9"/>
        <v>2016</v>
      </c>
    </row>
    <row r="95" spans="1:21" ht="48" hidden="1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8326</v>
      </c>
      <c r="R95" t="s">
        <v>8348</v>
      </c>
      <c r="S95" s="16">
        <f t="shared" si="7"/>
        <v>41065.858067129629</v>
      </c>
      <c r="T95" s="9">
        <f t="shared" si="8"/>
        <v>41093.875</v>
      </c>
      <c r="U95" s="15">
        <f t="shared" si="9"/>
        <v>2012</v>
      </c>
    </row>
    <row r="96" spans="1:21" ht="48" hidden="1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8326</v>
      </c>
      <c r="R96" t="s">
        <v>8348</v>
      </c>
      <c r="S96" s="16">
        <f t="shared" si="7"/>
        <v>41716.717847222222</v>
      </c>
      <c r="T96" s="9">
        <f t="shared" si="8"/>
        <v>41736.717847222222</v>
      </c>
      <c r="U96" s="15">
        <f t="shared" si="9"/>
        <v>2014</v>
      </c>
    </row>
    <row r="97" spans="1:21" ht="48" hidden="1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8326</v>
      </c>
      <c r="R97" t="s">
        <v>8348</v>
      </c>
      <c r="S97" s="16">
        <f t="shared" si="7"/>
        <v>40935.005104166667</v>
      </c>
      <c r="T97" s="9">
        <f t="shared" si="8"/>
        <v>40965.005104166667</v>
      </c>
      <c r="U97" s="15">
        <f t="shared" si="9"/>
        <v>2012</v>
      </c>
    </row>
    <row r="98" spans="1:21" ht="48" hidden="1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8326</v>
      </c>
      <c r="R98" t="s">
        <v>8348</v>
      </c>
      <c r="S98" s="16">
        <f t="shared" si="7"/>
        <v>40324.662511574075</v>
      </c>
      <c r="T98" s="9">
        <f t="shared" si="8"/>
        <v>40391.125</v>
      </c>
      <c r="U98" s="15">
        <f t="shared" si="9"/>
        <v>2010</v>
      </c>
    </row>
    <row r="99" spans="1:21" ht="48" hidden="1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8326</v>
      </c>
      <c r="R99" t="s">
        <v>8348</v>
      </c>
      <c r="S99" s="16">
        <f t="shared" si="7"/>
        <v>40706.135208333333</v>
      </c>
      <c r="T99" s="9">
        <f t="shared" si="8"/>
        <v>40736.135208333333</v>
      </c>
      <c r="U99" s="15">
        <f t="shared" si="9"/>
        <v>2011</v>
      </c>
    </row>
    <row r="100" spans="1:21" ht="48" hidden="1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8326</v>
      </c>
      <c r="R100" t="s">
        <v>8348</v>
      </c>
      <c r="S100" s="16">
        <f t="shared" si="7"/>
        <v>41214.79483796296</v>
      </c>
      <c r="T100" s="9">
        <f t="shared" si="8"/>
        <v>41250.979166666664</v>
      </c>
      <c r="U100" s="15">
        <f t="shared" si="9"/>
        <v>2012</v>
      </c>
    </row>
    <row r="101" spans="1:21" ht="32" hidden="1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8326</v>
      </c>
      <c r="R101" t="s">
        <v>8348</v>
      </c>
      <c r="S101" s="16">
        <f t="shared" si="7"/>
        <v>41631.902766203704</v>
      </c>
      <c r="T101" s="9">
        <f t="shared" si="8"/>
        <v>41661.902766203704</v>
      </c>
      <c r="U101" s="15">
        <f t="shared" si="9"/>
        <v>2013</v>
      </c>
    </row>
    <row r="102" spans="1:21" ht="48" hidden="1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8326</v>
      </c>
      <c r="R102" t="s">
        <v>8348</v>
      </c>
      <c r="S102" s="16">
        <f t="shared" si="7"/>
        <v>41197.753310185188</v>
      </c>
      <c r="T102" s="9">
        <f t="shared" si="8"/>
        <v>41217.794976851852</v>
      </c>
      <c r="U102" s="15">
        <f t="shared" si="9"/>
        <v>2012</v>
      </c>
    </row>
    <row r="103" spans="1:21" ht="48" hidden="1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8326</v>
      </c>
      <c r="R103" t="s">
        <v>8348</v>
      </c>
      <c r="S103" s="16">
        <f t="shared" si="7"/>
        <v>41274.776736111111</v>
      </c>
      <c r="T103" s="9">
        <f t="shared" si="8"/>
        <v>41298.776736111111</v>
      </c>
      <c r="U103" s="15">
        <f t="shared" si="9"/>
        <v>2012</v>
      </c>
    </row>
    <row r="104" spans="1:21" ht="48" hidden="1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8326</v>
      </c>
      <c r="R104" t="s">
        <v>8348</v>
      </c>
      <c r="S104" s="16">
        <f t="shared" si="7"/>
        <v>40505.131168981483</v>
      </c>
      <c r="T104" s="9">
        <f t="shared" si="8"/>
        <v>40535.131168981483</v>
      </c>
      <c r="U104" s="15">
        <f t="shared" si="9"/>
        <v>2010</v>
      </c>
    </row>
    <row r="105" spans="1:21" ht="32" hidden="1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8326</v>
      </c>
      <c r="R105" t="s">
        <v>8348</v>
      </c>
      <c r="S105" s="16">
        <f t="shared" si="7"/>
        <v>41682.805902777778</v>
      </c>
      <c r="T105" s="9">
        <f t="shared" si="8"/>
        <v>41705.805902777778</v>
      </c>
      <c r="U105" s="15">
        <f t="shared" si="9"/>
        <v>2014</v>
      </c>
    </row>
    <row r="106" spans="1:21" ht="32" hidden="1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8326</v>
      </c>
      <c r="R106" t="s">
        <v>8348</v>
      </c>
      <c r="S106" s="16">
        <f t="shared" si="7"/>
        <v>40612.695208333331</v>
      </c>
      <c r="T106" s="9">
        <f t="shared" si="8"/>
        <v>40636.041666666664</v>
      </c>
      <c r="U106" s="15">
        <f t="shared" si="9"/>
        <v>2011</v>
      </c>
    </row>
    <row r="107" spans="1:21" ht="48" hidden="1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8326</v>
      </c>
      <c r="R107" t="s">
        <v>8348</v>
      </c>
      <c r="S107" s="16">
        <f t="shared" si="7"/>
        <v>42485.724768518514</v>
      </c>
      <c r="T107" s="9">
        <f t="shared" si="8"/>
        <v>42504</v>
      </c>
      <c r="U107" s="15">
        <f t="shared" si="9"/>
        <v>2016</v>
      </c>
    </row>
    <row r="108" spans="1:21" ht="16" hidden="1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8326</v>
      </c>
      <c r="R108" t="s">
        <v>8348</v>
      </c>
      <c r="S108" s="16">
        <f t="shared" si="7"/>
        <v>40987.776631944449</v>
      </c>
      <c r="T108" s="9">
        <f t="shared" si="8"/>
        <v>41001.776631944449</v>
      </c>
      <c r="U108" s="15">
        <f t="shared" si="9"/>
        <v>2012</v>
      </c>
    </row>
    <row r="109" spans="1:21" ht="48" hidden="1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8326</v>
      </c>
      <c r="R109" t="s">
        <v>8348</v>
      </c>
      <c r="S109" s="16">
        <f t="shared" si="7"/>
        <v>40635.982488425929</v>
      </c>
      <c r="T109" s="9">
        <f t="shared" si="8"/>
        <v>40657.982488425929</v>
      </c>
      <c r="U109" s="15">
        <f t="shared" si="9"/>
        <v>2011</v>
      </c>
    </row>
    <row r="110" spans="1:21" ht="48" hidden="1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8326</v>
      </c>
      <c r="R110" t="s">
        <v>8348</v>
      </c>
      <c r="S110" s="16">
        <f t="shared" si="7"/>
        <v>41365.613078703704</v>
      </c>
      <c r="T110" s="9">
        <f t="shared" si="8"/>
        <v>41425.613078703704</v>
      </c>
      <c r="U110" s="15">
        <f t="shared" si="9"/>
        <v>2013</v>
      </c>
    </row>
    <row r="111" spans="1:21" ht="48" hidden="1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8326</v>
      </c>
      <c r="R111" t="s">
        <v>8348</v>
      </c>
      <c r="S111" s="16">
        <f t="shared" si="7"/>
        <v>40570.025810185187</v>
      </c>
      <c r="T111" s="9">
        <f t="shared" si="8"/>
        <v>40600.025810185187</v>
      </c>
      <c r="U111" s="15">
        <f t="shared" si="9"/>
        <v>2011</v>
      </c>
    </row>
    <row r="112" spans="1:21" ht="48" hidden="1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8326</v>
      </c>
      <c r="R112" t="s">
        <v>8348</v>
      </c>
      <c r="S112" s="16">
        <f t="shared" si="7"/>
        <v>41557.949687500004</v>
      </c>
      <c r="T112" s="9">
        <f t="shared" si="8"/>
        <v>41592.249305555553</v>
      </c>
      <c r="U112" s="15">
        <f t="shared" si="9"/>
        <v>2013</v>
      </c>
    </row>
    <row r="113" spans="1:21" ht="48" hidden="1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8326</v>
      </c>
      <c r="R113" t="s">
        <v>8348</v>
      </c>
      <c r="S113" s="16">
        <f t="shared" si="7"/>
        <v>42125.333182870367</v>
      </c>
      <c r="T113" s="9">
        <f t="shared" si="8"/>
        <v>42155.333182870367</v>
      </c>
      <c r="U113" s="15">
        <f t="shared" si="9"/>
        <v>2015</v>
      </c>
    </row>
    <row r="114" spans="1:21" ht="48" hidden="1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8326</v>
      </c>
      <c r="R114" t="s">
        <v>8348</v>
      </c>
      <c r="S114" s="16">
        <f t="shared" si="7"/>
        <v>41718.043032407404</v>
      </c>
      <c r="T114" s="9">
        <f t="shared" si="8"/>
        <v>41742.083333333336</v>
      </c>
      <c r="U114" s="15">
        <f t="shared" si="9"/>
        <v>2014</v>
      </c>
    </row>
    <row r="115" spans="1:21" ht="32" hidden="1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8326</v>
      </c>
      <c r="R115" t="s">
        <v>8348</v>
      </c>
      <c r="S115" s="16">
        <f t="shared" si="7"/>
        <v>40753.758425925924</v>
      </c>
      <c r="T115" s="9">
        <f t="shared" si="8"/>
        <v>40761.625</v>
      </c>
      <c r="U115" s="15">
        <f t="shared" si="9"/>
        <v>2011</v>
      </c>
    </row>
    <row r="116" spans="1:21" ht="48" hidden="1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8326</v>
      </c>
      <c r="R116" t="s">
        <v>8348</v>
      </c>
      <c r="S116" s="16">
        <f t="shared" si="7"/>
        <v>40861.27416666667</v>
      </c>
      <c r="T116" s="9">
        <f t="shared" si="8"/>
        <v>40921.27416666667</v>
      </c>
      <c r="U116" s="15">
        <f t="shared" si="9"/>
        <v>2011</v>
      </c>
    </row>
    <row r="117" spans="1:21" ht="16" hidden="1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8326</v>
      </c>
      <c r="R117" t="s">
        <v>8348</v>
      </c>
      <c r="S117" s="16">
        <f t="shared" si="7"/>
        <v>40918.738935185182</v>
      </c>
      <c r="T117" s="9">
        <f t="shared" si="8"/>
        <v>40943.738935185182</v>
      </c>
      <c r="U117" s="15">
        <f t="shared" si="9"/>
        <v>2012</v>
      </c>
    </row>
    <row r="118" spans="1:21" ht="48" hidden="1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8326</v>
      </c>
      <c r="R118" t="s">
        <v>8348</v>
      </c>
      <c r="S118" s="16">
        <f t="shared" si="7"/>
        <v>40595.497164351851</v>
      </c>
      <c r="T118" s="9">
        <f t="shared" si="8"/>
        <v>40641.455497685187</v>
      </c>
      <c r="U118" s="15">
        <f t="shared" si="9"/>
        <v>2011</v>
      </c>
    </row>
    <row r="119" spans="1:21" ht="48" hidden="1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8326</v>
      </c>
      <c r="R119" t="s">
        <v>8348</v>
      </c>
      <c r="S119" s="16">
        <f t="shared" si="7"/>
        <v>40248.834999999999</v>
      </c>
      <c r="T119" s="9">
        <f t="shared" si="8"/>
        <v>40338.791666666664</v>
      </c>
      <c r="U119" s="15">
        <f t="shared" si="9"/>
        <v>2010</v>
      </c>
    </row>
    <row r="120" spans="1:21" ht="32" hidden="1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8326</v>
      </c>
      <c r="R120" t="s">
        <v>8348</v>
      </c>
      <c r="S120" s="16">
        <f t="shared" si="7"/>
        <v>40723.053657407407</v>
      </c>
      <c r="T120" s="9">
        <f t="shared" si="8"/>
        <v>40753.053657407407</v>
      </c>
      <c r="U120" s="15">
        <f t="shared" si="9"/>
        <v>2011</v>
      </c>
    </row>
    <row r="121" spans="1:21" ht="48" hidden="1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8326</v>
      </c>
      <c r="R121" t="s">
        <v>8348</v>
      </c>
      <c r="S121" s="16">
        <f t="shared" si="7"/>
        <v>40739.069282407407</v>
      </c>
      <c r="T121" s="9">
        <f t="shared" si="8"/>
        <v>40768.958333333336</v>
      </c>
      <c r="U121" s="15">
        <f t="shared" si="9"/>
        <v>2011</v>
      </c>
    </row>
    <row r="122" spans="1:21" ht="48" hidden="1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8326</v>
      </c>
      <c r="R122" t="s">
        <v>8342</v>
      </c>
      <c r="S122" s="16">
        <f t="shared" si="7"/>
        <v>42616.049849537041</v>
      </c>
      <c r="T122" s="9">
        <f t="shared" si="8"/>
        <v>42646.049849537041</v>
      </c>
      <c r="U122" s="15">
        <f t="shared" si="9"/>
        <v>2016</v>
      </c>
    </row>
    <row r="123" spans="1:21" ht="48" hidden="1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8326</v>
      </c>
      <c r="R123" t="s">
        <v>8342</v>
      </c>
      <c r="S123" s="16">
        <f t="shared" si="7"/>
        <v>42096.704976851848</v>
      </c>
      <c r="T123" s="9">
        <f t="shared" si="8"/>
        <v>42112.427777777775</v>
      </c>
      <c r="U123" s="15">
        <f t="shared" si="9"/>
        <v>2015</v>
      </c>
    </row>
    <row r="124" spans="1:21" ht="32" hidden="1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t="e">
        <f t="shared" si="6"/>
        <v>#DIV/0!</v>
      </c>
      <c r="Q124" s="12" t="s">
        <v>8326</v>
      </c>
      <c r="R124" t="s">
        <v>8342</v>
      </c>
      <c r="S124" s="16">
        <f t="shared" si="7"/>
        <v>42593.431793981479</v>
      </c>
      <c r="T124" s="9">
        <f t="shared" si="8"/>
        <v>42653.431793981479</v>
      </c>
      <c r="U124" s="15">
        <f t="shared" si="9"/>
        <v>2016</v>
      </c>
    </row>
    <row r="125" spans="1:21" ht="48" hidden="1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8326</v>
      </c>
      <c r="R125" t="s">
        <v>8342</v>
      </c>
      <c r="S125" s="16">
        <f t="shared" si="7"/>
        <v>41904.781990740739</v>
      </c>
      <c r="T125" s="9">
        <f t="shared" si="8"/>
        <v>41940.916666666664</v>
      </c>
      <c r="U125" s="15">
        <f t="shared" si="9"/>
        <v>2014</v>
      </c>
    </row>
    <row r="126" spans="1:21" ht="48" hidden="1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t="e">
        <f t="shared" si="6"/>
        <v>#DIV/0!</v>
      </c>
      <c r="Q126" s="12" t="s">
        <v>8326</v>
      </c>
      <c r="R126" t="s">
        <v>8342</v>
      </c>
      <c r="S126" s="16">
        <f t="shared" si="7"/>
        <v>42114.928726851853</v>
      </c>
      <c r="T126" s="9">
        <f t="shared" si="8"/>
        <v>42139.928726851853</v>
      </c>
      <c r="U126" s="15">
        <f t="shared" si="9"/>
        <v>2015</v>
      </c>
    </row>
    <row r="127" spans="1:21" ht="48" hidden="1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8326</v>
      </c>
      <c r="R127" t="s">
        <v>8342</v>
      </c>
      <c r="S127" s="16">
        <f t="shared" si="7"/>
        <v>42709.993981481486</v>
      </c>
      <c r="T127" s="9">
        <f t="shared" si="8"/>
        <v>42769.993981481486</v>
      </c>
      <c r="U127" s="15">
        <f t="shared" si="9"/>
        <v>2016</v>
      </c>
    </row>
    <row r="128" spans="1:21" ht="48" hidden="1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8326</v>
      </c>
      <c r="R128" t="s">
        <v>8342</v>
      </c>
      <c r="S128" s="16">
        <f t="shared" si="7"/>
        <v>42135.589548611111</v>
      </c>
      <c r="T128" s="9">
        <f t="shared" si="8"/>
        <v>42166.083333333328</v>
      </c>
      <c r="U128" s="15">
        <f t="shared" si="9"/>
        <v>2015</v>
      </c>
    </row>
    <row r="129" spans="1:21" ht="48" hidden="1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8326</v>
      </c>
      <c r="R129" t="s">
        <v>8342</v>
      </c>
      <c r="S129" s="16">
        <f t="shared" si="7"/>
        <v>42067.62431712963</v>
      </c>
      <c r="T129" s="9">
        <f t="shared" si="8"/>
        <v>42097.582650462966</v>
      </c>
      <c r="U129" s="15">
        <f t="shared" si="9"/>
        <v>2015</v>
      </c>
    </row>
    <row r="130" spans="1:21" ht="32" hidden="1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ref="P130:P193" si="11">ROUND(E130/L130,2)</f>
        <v>311.17</v>
      </c>
      <c r="Q130" s="12" t="s">
        <v>8326</v>
      </c>
      <c r="R130" t="s">
        <v>8342</v>
      </c>
      <c r="S130" s="16">
        <f t="shared" si="7"/>
        <v>42628.22792824074</v>
      </c>
      <c r="T130" s="9">
        <f t="shared" si="8"/>
        <v>42663.22792824074</v>
      </c>
      <c r="U130" s="15">
        <f t="shared" si="9"/>
        <v>2016</v>
      </c>
    </row>
    <row r="131" spans="1:21" ht="48" hidden="1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t="e">
        <f t="shared" si="11"/>
        <v>#DIV/0!</v>
      </c>
      <c r="Q131" s="12" t="s">
        <v>8326</v>
      </c>
      <c r="R131" t="s">
        <v>8342</v>
      </c>
      <c r="S131" s="16">
        <f t="shared" ref="S131:S194" si="12">(((J131/60)/60)/24)+DATE(1970,1,1)</f>
        <v>41882.937303240738</v>
      </c>
      <c r="T131" s="9">
        <f t="shared" ref="T131:T194" si="13">(((I131/60)/60)/24)+DATE(1970,1,1)</f>
        <v>41942.937303240738</v>
      </c>
      <c r="U131" s="15">
        <f t="shared" ref="U131:U194" si="14">YEAR(S131)</f>
        <v>2014</v>
      </c>
    </row>
    <row r="132" spans="1:21" ht="48" hidden="1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t="e">
        <f t="shared" si="11"/>
        <v>#DIV/0!</v>
      </c>
      <c r="Q132" s="12" t="s">
        <v>8326</v>
      </c>
      <c r="R132" t="s">
        <v>8342</v>
      </c>
      <c r="S132" s="16">
        <f t="shared" si="12"/>
        <v>41778.915416666663</v>
      </c>
      <c r="T132" s="9">
        <f t="shared" si="13"/>
        <v>41806.844444444447</v>
      </c>
      <c r="U132" s="15">
        <f t="shared" si="14"/>
        <v>2014</v>
      </c>
    </row>
    <row r="133" spans="1:21" ht="16" hidden="1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t="e">
        <f t="shared" si="11"/>
        <v>#DIV/0!</v>
      </c>
      <c r="Q133" s="12" t="s">
        <v>8326</v>
      </c>
      <c r="R133" t="s">
        <v>8342</v>
      </c>
      <c r="S133" s="16">
        <f t="shared" si="12"/>
        <v>42541.837511574078</v>
      </c>
      <c r="T133" s="9">
        <f t="shared" si="13"/>
        <v>42557</v>
      </c>
      <c r="U133" s="15">
        <f t="shared" si="14"/>
        <v>2016</v>
      </c>
    </row>
    <row r="134" spans="1:21" ht="48" hidden="1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8326</v>
      </c>
      <c r="R134" t="s">
        <v>8342</v>
      </c>
      <c r="S134" s="16">
        <f t="shared" si="12"/>
        <v>41905.812581018516</v>
      </c>
      <c r="T134" s="9">
        <f t="shared" si="13"/>
        <v>41950.854247685187</v>
      </c>
      <c r="U134" s="15">
        <f t="shared" si="14"/>
        <v>2014</v>
      </c>
    </row>
    <row r="135" spans="1:21" ht="32" hidden="1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t="e">
        <f t="shared" si="11"/>
        <v>#DIV/0!</v>
      </c>
      <c r="Q135" s="12" t="s">
        <v>8326</v>
      </c>
      <c r="R135" t="s">
        <v>8342</v>
      </c>
      <c r="S135" s="16">
        <f t="shared" si="12"/>
        <v>42491.80768518518</v>
      </c>
      <c r="T135" s="9">
        <f t="shared" si="13"/>
        <v>42521.729861111111</v>
      </c>
      <c r="U135" s="15">
        <f t="shared" si="14"/>
        <v>2016</v>
      </c>
    </row>
    <row r="136" spans="1:21" ht="32" hidden="1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t="e">
        <f t="shared" si="11"/>
        <v>#DIV/0!</v>
      </c>
      <c r="Q136" s="12" t="s">
        <v>8326</v>
      </c>
      <c r="R136" t="s">
        <v>8342</v>
      </c>
      <c r="S136" s="16">
        <f t="shared" si="12"/>
        <v>42221.909930555557</v>
      </c>
      <c r="T136" s="9">
        <f t="shared" si="13"/>
        <v>42251.708333333328</v>
      </c>
      <c r="U136" s="15">
        <f t="shared" si="14"/>
        <v>2015</v>
      </c>
    </row>
    <row r="137" spans="1:21" ht="48" hidden="1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8326</v>
      </c>
      <c r="R137" t="s">
        <v>8342</v>
      </c>
      <c r="S137" s="16">
        <f t="shared" si="12"/>
        <v>41788.381909722222</v>
      </c>
      <c r="T137" s="9">
        <f t="shared" si="13"/>
        <v>41821.791666666664</v>
      </c>
      <c r="U137" s="15">
        <f t="shared" si="14"/>
        <v>2014</v>
      </c>
    </row>
    <row r="138" spans="1:21" ht="48" hidden="1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t="e">
        <f t="shared" si="11"/>
        <v>#DIV/0!</v>
      </c>
      <c r="Q138" s="12" t="s">
        <v>8326</v>
      </c>
      <c r="R138" t="s">
        <v>8342</v>
      </c>
      <c r="S138" s="16">
        <f t="shared" si="12"/>
        <v>42096.410115740742</v>
      </c>
      <c r="T138" s="9">
        <f t="shared" si="13"/>
        <v>42140.427777777775</v>
      </c>
      <c r="U138" s="15">
        <f t="shared" si="14"/>
        <v>2015</v>
      </c>
    </row>
    <row r="139" spans="1:21" ht="48" hidden="1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t="e">
        <f t="shared" si="11"/>
        <v>#DIV/0!</v>
      </c>
      <c r="Q139" s="12" t="s">
        <v>8326</v>
      </c>
      <c r="R139" t="s">
        <v>8342</v>
      </c>
      <c r="S139" s="16">
        <f t="shared" si="12"/>
        <v>42239.573993055557</v>
      </c>
      <c r="T139" s="9">
        <f t="shared" si="13"/>
        <v>42289.573993055557</v>
      </c>
      <c r="U139" s="15">
        <f t="shared" si="14"/>
        <v>2015</v>
      </c>
    </row>
    <row r="140" spans="1:21" ht="48" hidden="1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8326</v>
      </c>
      <c r="R140" t="s">
        <v>8342</v>
      </c>
      <c r="S140" s="16">
        <f t="shared" si="12"/>
        <v>42186.257418981477</v>
      </c>
      <c r="T140" s="9">
        <f t="shared" si="13"/>
        <v>42217.207638888889</v>
      </c>
      <c r="U140" s="15">
        <f t="shared" si="14"/>
        <v>2015</v>
      </c>
    </row>
    <row r="141" spans="1:21" ht="32" hidden="1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8326</v>
      </c>
      <c r="R141" t="s">
        <v>8342</v>
      </c>
      <c r="S141" s="16">
        <f t="shared" si="12"/>
        <v>42187.920972222222</v>
      </c>
      <c r="T141" s="9">
        <f t="shared" si="13"/>
        <v>42197.920972222222</v>
      </c>
      <c r="U141" s="15">
        <f t="shared" si="14"/>
        <v>2015</v>
      </c>
    </row>
    <row r="142" spans="1:21" ht="48" hidden="1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t="e">
        <f t="shared" si="11"/>
        <v>#DIV/0!</v>
      </c>
      <c r="Q142" s="12" t="s">
        <v>8326</v>
      </c>
      <c r="R142" t="s">
        <v>8342</v>
      </c>
      <c r="S142" s="16">
        <f t="shared" si="12"/>
        <v>42053.198287037041</v>
      </c>
      <c r="T142" s="9">
        <f t="shared" si="13"/>
        <v>42083.15662037037</v>
      </c>
      <c r="U142" s="15">
        <f t="shared" si="14"/>
        <v>2015</v>
      </c>
    </row>
    <row r="143" spans="1:21" ht="48" hidden="1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8326</v>
      </c>
      <c r="R143" t="s">
        <v>8342</v>
      </c>
      <c r="S143" s="16">
        <f t="shared" si="12"/>
        <v>42110.153043981481</v>
      </c>
      <c r="T143" s="9">
        <f t="shared" si="13"/>
        <v>42155.153043981481</v>
      </c>
      <c r="U143" s="15">
        <f t="shared" si="14"/>
        <v>2015</v>
      </c>
    </row>
    <row r="144" spans="1:21" ht="48" hidden="1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8326</v>
      </c>
      <c r="R144" t="s">
        <v>8342</v>
      </c>
      <c r="S144" s="16">
        <f t="shared" si="12"/>
        <v>41938.893263888887</v>
      </c>
      <c r="T144" s="9">
        <f t="shared" si="13"/>
        <v>41959.934930555552</v>
      </c>
      <c r="U144" s="15">
        <f t="shared" si="14"/>
        <v>2014</v>
      </c>
    </row>
    <row r="145" spans="1:21" ht="48" hidden="1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t="e">
        <f t="shared" si="11"/>
        <v>#DIV/0!</v>
      </c>
      <c r="Q145" s="12" t="s">
        <v>8326</v>
      </c>
      <c r="R145" t="s">
        <v>8342</v>
      </c>
      <c r="S145" s="16">
        <f t="shared" si="12"/>
        <v>42559.064143518524</v>
      </c>
      <c r="T145" s="9">
        <f t="shared" si="13"/>
        <v>42616.246527777781</v>
      </c>
      <c r="U145" s="15">
        <f t="shared" si="14"/>
        <v>2016</v>
      </c>
    </row>
    <row r="146" spans="1:21" ht="48" hidden="1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8326</v>
      </c>
      <c r="R146" t="s">
        <v>8342</v>
      </c>
      <c r="S146" s="16">
        <f t="shared" si="12"/>
        <v>42047.762407407412</v>
      </c>
      <c r="T146" s="9">
        <f t="shared" si="13"/>
        <v>42107.72074074074</v>
      </c>
      <c r="U146" s="15">
        <f t="shared" si="14"/>
        <v>2015</v>
      </c>
    </row>
    <row r="147" spans="1:21" ht="48" hidden="1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8326</v>
      </c>
      <c r="R147" t="s">
        <v>8342</v>
      </c>
      <c r="S147" s="16">
        <f t="shared" si="12"/>
        <v>42200.542268518519</v>
      </c>
      <c r="T147" s="9">
        <f t="shared" si="13"/>
        <v>42227.542268518519</v>
      </c>
      <c r="U147" s="15">
        <f t="shared" si="14"/>
        <v>2015</v>
      </c>
    </row>
    <row r="148" spans="1:21" ht="48" hidden="1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8326</v>
      </c>
      <c r="R148" t="s">
        <v>8342</v>
      </c>
      <c r="S148" s="16">
        <f t="shared" si="12"/>
        <v>42693.016180555554</v>
      </c>
      <c r="T148" s="9">
        <f t="shared" si="13"/>
        <v>42753.016180555554</v>
      </c>
      <c r="U148" s="15">
        <f t="shared" si="14"/>
        <v>2016</v>
      </c>
    </row>
    <row r="149" spans="1:21" ht="32" hidden="1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t="e">
        <f t="shared" si="11"/>
        <v>#DIV/0!</v>
      </c>
      <c r="Q149" s="12" t="s">
        <v>8326</v>
      </c>
      <c r="R149" t="s">
        <v>8342</v>
      </c>
      <c r="S149" s="16">
        <f t="shared" si="12"/>
        <v>41969.767824074079</v>
      </c>
      <c r="T149" s="9">
        <f t="shared" si="13"/>
        <v>42012.762499999997</v>
      </c>
      <c r="U149" s="15">
        <f t="shared" si="14"/>
        <v>2014</v>
      </c>
    </row>
    <row r="150" spans="1:21" ht="48" hidden="1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8326</v>
      </c>
      <c r="R150" t="s">
        <v>8342</v>
      </c>
      <c r="S150" s="16">
        <f t="shared" si="12"/>
        <v>42397.281666666662</v>
      </c>
      <c r="T150" s="9">
        <f t="shared" si="13"/>
        <v>42427.281666666662</v>
      </c>
      <c r="U150" s="15">
        <f t="shared" si="14"/>
        <v>2016</v>
      </c>
    </row>
    <row r="151" spans="1:21" ht="48" hidden="1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8326</v>
      </c>
      <c r="R151" t="s">
        <v>8342</v>
      </c>
      <c r="S151" s="16">
        <f t="shared" si="12"/>
        <v>41968.172106481477</v>
      </c>
      <c r="T151" s="9">
        <f t="shared" si="13"/>
        <v>41998.333333333328</v>
      </c>
      <c r="U151" s="15">
        <f t="shared" si="14"/>
        <v>2014</v>
      </c>
    </row>
    <row r="152" spans="1:21" ht="48" hidden="1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8326</v>
      </c>
      <c r="R152" t="s">
        <v>8342</v>
      </c>
      <c r="S152" s="16">
        <f t="shared" si="12"/>
        <v>42090.161828703705</v>
      </c>
      <c r="T152" s="9">
        <f t="shared" si="13"/>
        <v>42150.161828703705</v>
      </c>
      <c r="U152" s="15">
        <f t="shared" si="14"/>
        <v>2015</v>
      </c>
    </row>
    <row r="153" spans="1:21" ht="48" hidden="1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8326</v>
      </c>
      <c r="R153" t="s">
        <v>8342</v>
      </c>
      <c r="S153" s="16">
        <f t="shared" si="12"/>
        <v>42113.550821759258</v>
      </c>
      <c r="T153" s="9">
        <f t="shared" si="13"/>
        <v>42173.550821759258</v>
      </c>
      <c r="U153" s="15">
        <f t="shared" si="14"/>
        <v>2015</v>
      </c>
    </row>
    <row r="154" spans="1:21" ht="32" hidden="1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8326</v>
      </c>
      <c r="R154" t="s">
        <v>8342</v>
      </c>
      <c r="S154" s="16">
        <f t="shared" si="12"/>
        <v>41875.077546296299</v>
      </c>
      <c r="T154" s="9">
        <f t="shared" si="13"/>
        <v>41905.077546296299</v>
      </c>
      <c r="U154" s="15">
        <f t="shared" si="14"/>
        <v>2014</v>
      </c>
    </row>
    <row r="155" spans="1:21" ht="48" hidden="1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8326</v>
      </c>
      <c r="R155" t="s">
        <v>8342</v>
      </c>
      <c r="S155" s="16">
        <f t="shared" si="12"/>
        <v>41933.586157407408</v>
      </c>
      <c r="T155" s="9">
        <f t="shared" si="13"/>
        <v>41975.627824074079</v>
      </c>
      <c r="U155" s="15">
        <f t="shared" si="14"/>
        <v>2014</v>
      </c>
    </row>
    <row r="156" spans="1:21" ht="32" hidden="1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8326</v>
      </c>
      <c r="R156" t="s">
        <v>8342</v>
      </c>
      <c r="S156" s="16">
        <f t="shared" si="12"/>
        <v>42115.547395833331</v>
      </c>
      <c r="T156" s="9">
        <f t="shared" si="13"/>
        <v>42158.547395833331</v>
      </c>
      <c r="U156" s="15">
        <f t="shared" si="14"/>
        <v>2015</v>
      </c>
    </row>
    <row r="157" spans="1:21" ht="64" hidden="1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8326</v>
      </c>
      <c r="R157" t="s">
        <v>8342</v>
      </c>
      <c r="S157" s="16">
        <f t="shared" si="12"/>
        <v>42168.559432870374</v>
      </c>
      <c r="T157" s="9">
        <f t="shared" si="13"/>
        <v>42208.559432870374</v>
      </c>
      <c r="U157" s="15">
        <f t="shared" si="14"/>
        <v>2015</v>
      </c>
    </row>
    <row r="158" spans="1:21" ht="48" hidden="1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8326</v>
      </c>
      <c r="R158" t="s">
        <v>8342</v>
      </c>
      <c r="S158" s="16">
        <f t="shared" si="12"/>
        <v>41794.124953703707</v>
      </c>
      <c r="T158" s="9">
        <f t="shared" si="13"/>
        <v>41854.124953703707</v>
      </c>
      <c r="U158" s="15">
        <f t="shared" si="14"/>
        <v>2014</v>
      </c>
    </row>
    <row r="159" spans="1:21" ht="48" hidden="1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8326</v>
      </c>
      <c r="R159" t="s">
        <v>8342</v>
      </c>
      <c r="S159" s="16">
        <f t="shared" si="12"/>
        <v>42396.911712962959</v>
      </c>
      <c r="T159" s="9">
        <f t="shared" si="13"/>
        <v>42426.911712962959</v>
      </c>
      <c r="U159" s="15">
        <f t="shared" si="14"/>
        <v>2016</v>
      </c>
    </row>
    <row r="160" spans="1:21" ht="48" hidden="1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t="e">
        <f t="shared" si="11"/>
        <v>#DIV/0!</v>
      </c>
      <c r="Q160" s="12" t="s">
        <v>8326</v>
      </c>
      <c r="R160" t="s">
        <v>8342</v>
      </c>
      <c r="S160" s="16">
        <f t="shared" si="12"/>
        <v>41904.07671296296</v>
      </c>
      <c r="T160" s="9">
        <f t="shared" si="13"/>
        <v>41934.07671296296</v>
      </c>
      <c r="U160" s="15">
        <f t="shared" si="14"/>
        <v>2014</v>
      </c>
    </row>
    <row r="161" spans="1:21" ht="48" hidden="1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8326</v>
      </c>
      <c r="R161" t="s">
        <v>8342</v>
      </c>
      <c r="S161" s="16">
        <f t="shared" si="12"/>
        <v>42514.434548611112</v>
      </c>
      <c r="T161" s="9">
        <f t="shared" si="13"/>
        <v>42554.434548611112</v>
      </c>
      <c r="U161" s="15">
        <f t="shared" si="14"/>
        <v>2016</v>
      </c>
    </row>
    <row r="162" spans="1:21" ht="48" hidden="1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t="e">
        <f t="shared" si="11"/>
        <v>#DIV/0!</v>
      </c>
      <c r="Q162" s="12" t="s">
        <v>8326</v>
      </c>
      <c r="R162" t="s">
        <v>8330</v>
      </c>
      <c r="S162" s="16">
        <f t="shared" si="12"/>
        <v>42171.913090277783</v>
      </c>
      <c r="T162" s="9">
        <f t="shared" si="13"/>
        <v>42231.913090277783</v>
      </c>
      <c r="U162" s="15">
        <f t="shared" si="14"/>
        <v>2015</v>
      </c>
    </row>
    <row r="163" spans="1:21" ht="48" hidden="1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8326</v>
      </c>
      <c r="R163" t="s">
        <v>8330</v>
      </c>
      <c r="S163" s="16">
        <f t="shared" si="12"/>
        <v>41792.687442129631</v>
      </c>
      <c r="T163" s="9">
        <f t="shared" si="13"/>
        <v>41822.687442129631</v>
      </c>
      <c r="U163" s="15">
        <f t="shared" si="14"/>
        <v>2014</v>
      </c>
    </row>
    <row r="164" spans="1:21" ht="48" hidden="1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8326</v>
      </c>
      <c r="R164" t="s">
        <v>8330</v>
      </c>
      <c r="S164" s="16">
        <f t="shared" si="12"/>
        <v>41835.126805555556</v>
      </c>
      <c r="T164" s="9">
        <f t="shared" si="13"/>
        <v>41867.987500000003</v>
      </c>
      <c r="U164" s="15">
        <f t="shared" si="14"/>
        <v>2014</v>
      </c>
    </row>
    <row r="165" spans="1:21" ht="64" hidden="1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t="e">
        <f t="shared" si="11"/>
        <v>#DIV/0!</v>
      </c>
      <c r="Q165" s="12" t="s">
        <v>8326</v>
      </c>
      <c r="R165" t="s">
        <v>8330</v>
      </c>
      <c r="S165" s="16">
        <f t="shared" si="12"/>
        <v>42243.961273148147</v>
      </c>
      <c r="T165" s="9">
        <f t="shared" si="13"/>
        <v>42278</v>
      </c>
      <c r="U165" s="15">
        <f t="shared" si="14"/>
        <v>2015</v>
      </c>
    </row>
    <row r="166" spans="1:21" ht="48" hidden="1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8326</v>
      </c>
      <c r="R166" t="s">
        <v>8330</v>
      </c>
      <c r="S166" s="16">
        <f t="shared" si="12"/>
        <v>41841.762743055559</v>
      </c>
      <c r="T166" s="9">
        <f t="shared" si="13"/>
        <v>41901.762743055559</v>
      </c>
      <c r="U166" s="15">
        <f t="shared" si="14"/>
        <v>2014</v>
      </c>
    </row>
    <row r="167" spans="1:21" ht="32" hidden="1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t="e">
        <f t="shared" si="11"/>
        <v>#DIV/0!</v>
      </c>
      <c r="Q167" s="12" t="s">
        <v>8326</v>
      </c>
      <c r="R167" t="s">
        <v>8330</v>
      </c>
      <c r="S167" s="16">
        <f t="shared" si="12"/>
        <v>42351.658842592587</v>
      </c>
      <c r="T167" s="9">
        <f t="shared" si="13"/>
        <v>42381.658842592587</v>
      </c>
      <c r="U167" s="15">
        <f t="shared" si="14"/>
        <v>2015</v>
      </c>
    </row>
    <row r="168" spans="1:21" ht="48" hidden="1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8326</v>
      </c>
      <c r="R168" t="s">
        <v>8330</v>
      </c>
      <c r="S168" s="16">
        <f t="shared" si="12"/>
        <v>42721.075949074075</v>
      </c>
      <c r="T168" s="9">
        <f t="shared" si="13"/>
        <v>42751.075949074075</v>
      </c>
      <c r="U168" s="15">
        <f t="shared" si="14"/>
        <v>2016</v>
      </c>
    </row>
    <row r="169" spans="1:21" ht="48" hidden="1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8326</v>
      </c>
      <c r="R169" t="s">
        <v>8330</v>
      </c>
      <c r="S169" s="16">
        <f t="shared" si="12"/>
        <v>42160.927488425921</v>
      </c>
      <c r="T169" s="9">
        <f t="shared" si="13"/>
        <v>42220.927488425921</v>
      </c>
      <c r="U169" s="15">
        <f t="shared" si="14"/>
        <v>2015</v>
      </c>
    </row>
    <row r="170" spans="1:21" ht="48" hidden="1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8326</v>
      </c>
      <c r="R170" t="s">
        <v>8330</v>
      </c>
      <c r="S170" s="16">
        <f t="shared" si="12"/>
        <v>42052.83530092593</v>
      </c>
      <c r="T170" s="9">
        <f t="shared" si="13"/>
        <v>42082.793634259258</v>
      </c>
      <c r="U170" s="15">
        <f t="shared" si="14"/>
        <v>2015</v>
      </c>
    </row>
    <row r="171" spans="1:21" ht="48" hidden="1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8326</v>
      </c>
      <c r="R171" t="s">
        <v>8330</v>
      </c>
      <c r="S171" s="16">
        <f t="shared" si="12"/>
        <v>41900.505312499998</v>
      </c>
      <c r="T171" s="9">
        <f t="shared" si="13"/>
        <v>41930.505312499998</v>
      </c>
      <c r="U171" s="15">
        <f t="shared" si="14"/>
        <v>2014</v>
      </c>
    </row>
    <row r="172" spans="1:21" ht="48" hidden="1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8326</v>
      </c>
      <c r="R172" t="s">
        <v>8330</v>
      </c>
      <c r="S172" s="16">
        <f t="shared" si="12"/>
        <v>42216.977812500001</v>
      </c>
      <c r="T172" s="9">
        <f t="shared" si="13"/>
        <v>42246.227777777778</v>
      </c>
      <c r="U172" s="15">
        <f t="shared" si="14"/>
        <v>2015</v>
      </c>
    </row>
    <row r="173" spans="1:21" ht="48" hidden="1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8326</v>
      </c>
      <c r="R173" t="s">
        <v>8330</v>
      </c>
      <c r="S173" s="16">
        <f t="shared" si="12"/>
        <v>42534.180717592593</v>
      </c>
      <c r="T173" s="9">
        <f t="shared" si="13"/>
        <v>42594.180717592593</v>
      </c>
      <c r="U173" s="15">
        <f t="shared" si="14"/>
        <v>2016</v>
      </c>
    </row>
    <row r="174" spans="1:21" ht="48" hidden="1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t="e">
        <f t="shared" si="11"/>
        <v>#DIV/0!</v>
      </c>
      <c r="Q174" s="12" t="s">
        <v>8326</v>
      </c>
      <c r="R174" t="s">
        <v>8330</v>
      </c>
      <c r="S174" s="16">
        <f t="shared" si="12"/>
        <v>42047.394942129627</v>
      </c>
      <c r="T174" s="9">
        <f t="shared" si="13"/>
        <v>42082.353275462956</v>
      </c>
      <c r="U174" s="15">
        <f t="shared" si="14"/>
        <v>2015</v>
      </c>
    </row>
    <row r="175" spans="1:21" ht="48" hidden="1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t="e">
        <f t="shared" si="11"/>
        <v>#DIV/0!</v>
      </c>
      <c r="Q175" s="12" t="s">
        <v>8326</v>
      </c>
      <c r="R175" t="s">
        <v>8330</v>
      </c>
      <c r="S175" s="16">
        <f t="shared" si="12"/>
        <v>42033.573009259257</v>
      </c>
      <c r="T175" s="9">
        <f t="shared" si="13"/>
        <v>42063.573009259257</v>
      </c>
      <c r="U175" s="15">
        <f t="shared" si="14"/>
        <v>2015</v>
      </c>
    </row>
    <row r="176" spans="1:21" ht="48" hidden="1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t="e">
        <f t="shared" si="11"/>
        <v>#DIV/0!</v>
      </c>
      <c r="Q176" s="12" t="s">
        <v>8326</v>
      </c>
      <c r="R176" t="s">
        <v>8330</v>
      </c>
      <c r="S176" s="16">
        <f t="shared" si="12"/>
        <v>42072.758981481486</v>
      </c>
      <c r="T176" s="9">
        <f t="shared" si="13"/>
        <v>42132.758981481486</v>
      </c>
      <c r="U176" s="15">
        <f t="shared" si="14"/>
        <v>2015</v>
      </c>
    </row>
    <row r="177" spans="1:21" ht="48" hidden="1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8326</v>
      </c>
      <c r="R177" t="s">
        <v>8330</v>
      </c>
      <c r="S177" s="16">
        <f t="shared" si="12"/>
        <v>41855.777905092589</v>
      </c>
      <c r="T177" s="9">
        <f t="shared" si="13"/>
        <v>41880.777905092589</v>
      </c>
      <c r="U177" s="15">
        <f t="shared" si="14"/>
        <v>2014</v>
      </c>
    </row>
    <row r="178" spans="1:21" ht="48" hidden="1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t="e">
        <f t="shared" si="11"/>
        <v>#DIV/0!</v>
      </c>
      <c r="Q178" s="12" t="s">
        <v>8326</v>
      </c>
      <c r="R178" t="s">
        <v>8330</v>
      </c>
      <c r="S178" s="16">
        <f t="shared" si="12"/>
        <v>42191.824062500003</v>
      </c>
      <c r="T178" s="9">
        <f t="shared" si="13"/>
        <v>42221.824062500003</v>
      </c>
      <c r="U178" s="15">
        <f t="shared" si="14"/>
        <v>2015</v>
      </c>
    </row>
    <row r="179" spans="1:21" ht="32" hidden="1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8326</v>
      </c>
      <c r="R179" t="s">
        <v>8330</v>
      </c>
      <c r="S179" s="16">
        <f t="shared" si="12"/>
        <v>42070.047754629632</v>
      </c>
      <c r="T179" s="9">
        <f t="shared" si="13"/>
        <v>42087.00608796296</v>
      </c>
      <c r="U179" s="15">
        <f t="shared" si="14"/>
        <v>2015</v>
      </c>
    </row>
    <row r="180" spans="1:21" ht="32" hidden="1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t="e">
        <f t="shared" si="11"/>
        <v>#DIV/0!</v>
      </c>
      <c r="Q180" s="12" t="s">
        <v>8326</v>
      </c>
      <c r="R180" t="s">
        <v>8330</v>
      </c>
      <c r="S180" s="16">
        <f t="shared" si="12"/>
        <v>42304.955381944441</v>
      </c>
      <c r="T180" s="9">
        <f t="shared" si="13"/>
        <v>42334.997048611112</v>
      </c>
      <c r="U180" s="15">
        <f t="shared" si="14"/>
        <v>2015</v>
      </c>
    </row>
    <row r="181" spans="1:21" ht="32" hidden="1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8326</v>
      </c>
      <c r="R181" t="s">
        <v>8330</v>
      </c>
      <c r="S181" s="16">
        <f t="shared" si="12"/>
        <v>42403.080497685187</v>
      </c>
      <c r="T181" s="9">
        <f t="shared" si="13"/>
        <v>42433.080497685187</v>
      </c>
      <c r="U181" s="15">
        <f t="shared" si="14"/>
        <v>2016</v>
      </c>
    </row>
    <row r="182" spans="1:21" ht="48" hidden="1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8326</v>
      </c>
      <c r="R182" t="s">
        <v>8330</v>
      </c>
      <c r="S182" s="16">
        <f t="shared" si="12"/>
        <v>42067.991238425922</v>
      </c>
      <c r="T182" s="9">
        <f t="shared" si="13"/>
        <v>42107.791666666672</v>
      </c>
      <c r="U182" s="15">
        <f t="shared" si="14"/>
        <v>2015</v>
      </c>
    </row>
    <row r="183" spans="1:21" ht="48" hidden="1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8326</v>
      </c>
      <c r="R183" t="s">
        <v>8330</v>
      </c>
      <c r="S183" s="16">
        <f t="shared" si="12"/>
        <v>42147.741840277777</v>
      </c>
      <c r="T183" s="9">
        <f t="shared" si="13"/>
        <v>42177.741840277777</v>
      </c>
      <c r="U183" s="15">
        <f t="shared" si="14"/>
        <v>2015</v>
      </c>
    </row>
    <row r="184" spans="1:21" ht="48" hidden="1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t="e">
        <f t="shared" si="11"/>
        <v>#DIV/0!</v>
      </c>
      <c r="Q184" s="12" t="s">
        <v>8326</v>
      </c>
      <c r="R184" t="s">
        <v>8330</v>
      </c>
      <c r="S184" s="16">
        <f t="shared" si="12"/>
        <v>42712.011944444443</v>
      </c>
      <c r="T184" s="9">
        <f t="shared" si="13"/>
        <v>42742.011944444443</v>
      </c>
      <c r="U184" s="15">
        <f t="shared" si="14"/>
        <v>2016</v>
      </c>
    </row>
    <row r="185" spans="1:21" ht="16" hidden="1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8326</v>
      </c>
      <c r="R185" t="s">
        <v>8330</v>
      </c>
      <c r="S185" s="16">
        <f t="shared" si="12"/>
        <v>41939.810300925928</v>
      </c>
      <c r="T185" s="9">
        <f t="shared" si="13"/>
        <v>41969.851967592593</v>
      </c>
      <c r="U185" s="15">
        <f t="shared" si="14"/>
        <v>2014</v>
      </c>
    </row>
    <row r="186" spans="1:21" ht="48" hidden="1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8326</v>
      </c>
      <c r="R186" t="s">
        <v>8330</v>
      </c>
      <c r="S186" s="16">
        <f t="shared" si="12"/>
        <v>41825.791226851856</v>
      </c>
      <c r="T186" s="9">
        <f t="shared" si="13"/>
        <v>41883.165972222225</v>
      </c>
      <c r="U186" s="15">
        <f t="shared" si="14"/>
        <v>2014</v>
      </c>
    </row>
    <row r="187" spans="1:21" ht="16" hidden="1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8326</v>
      </c>
      <c r="R187" t="s">
        <v>8330</v>
      </c>
      <c r="S187" s="16">
        <f t="shared" si="12"/>
        <v>42570.91133101852</v>
      </c>
      <c r="T187" s="9">
        <f t="shared" si="13"/>
        <v>42600.91133101852</v>
      </c>
      <c r="U187" s="15">
        <f t="shared" si="14"/>
        <v>2016</v>
      </c>
    </row>
    <row r="188" spans="1:21" ht="48" hidden="1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t="e">
        <f t="shared" si="11"/>
        <v>#DIV/0!</v>
      </c>
      <c r="Q188" s="12" t="s">
        <v>8326</v>
      </c>
      <c r="R188" t="s">
        <v>8330</v>
      </c>
      <c r="S188" s="16">
        <f t="shared" si="12"/>
        <v>42767.812893518523</v>
      </c>
      <c r="T188" s="9">
        <f t="shared" si="13"/>
        <v>42797.833333333328</v>
      </c>
      <c r="U188" s="15">
        <f t="shared" si="14"/>
        <v>2017</v>
      </c>
    </row>
    <row r="189" spans="1:21" ht="32" hidden="1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8326</v>
      </c>
      <c r="R189" t="s">
        <v>8330</v>
      </c>
      <c r="S189" s="16">
        <f t="shared" si="12"/>
        <v>42182.234456018516</v>
      </c>
      <c r="T189" s="9">
        <f t="shared" si="13"/>
        <v>42206.290972222225</v>
      </c>
      <c r="U189" s="15">
        <f t="shared" si="14"/>
        <v>2015</v>
      </c>
    </row>
    <row r="190" spans="1:21" ht="48" hidden="1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t="e">
        <f t="shared" si="11"/>
        <v>#DIV/0!</v>
      </c>
      <c r="Q190" s="12" t="s">
        <v>8326</v>
      </c>
      <c r="R190" t="s">
        <v>8330</v>
      </c>
      <c r="S190" s="16">
        <f t="shared" si="12"/>
        <v>41857.18304398148</v>
      </c>
      <c r="T190" s="9">
        <f t="shared" si="13"/>
        <v>41887.18304398148</v>
      </c>
      <c r="U190" s="15">
        <f t="shared" si="14"/>
        <v>2014</v>
      </c>
    </row>
    <row r="191" spans="1:21" ht="48" hidden="1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8326</v>
      </c>
      <c r="R191" t="s">
        <v>8330</v>
      </c>
      <c r="S191" s="16">
        <f t="shared" si="12"/>
        <v>42556.690706018519</v>
      </c>
      <c r="T191" s="9">
        <f t="shared" si="13"/>
        <v>42616.690706018519</v>
      </c>
      <c r="U191" s="15">
        <f t="shared" si="14"/>
        <v>2016</v>
      </c>
    </row>
    <row r="192" spans="1:21" ht="16" hidden="1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8326</v>
      </c>
      <c r="R192" t="s">
        <v>8330</v>
      </c>
      <c r="S192" s="16">
        <f t="shared" si="12"/>
        <v>42527.650995370372</v>
      </c>
      <c r="T192" s="9">
        <f t="shared" si="13"/>
        <v>42537.650995370372</v>
      </c>
      <c r="U192" s="15">
        <f t="shared" si="14"/>
        <v>2016</v>
      </c>
    </row>
    <row r="193" spans="1:21" ht="48" hidden="1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8326</v>
      </c>
      <c r="R193" t="s">
        <v>8330</v>
      </c>
      <c r="S193" s="16">
        <f t="shared" si="12"/>
        <v>42239.441412037035</v>
      </c>
      <c r="T193" s="9">
        <f t="shared" si="13"/>
        <v>42279.441412037035</v>
      </c>
      <c r="U193" s="15">
        <f t="shared" si="14"/>
        <v>2015</v>
      </c>
    </row>
    <row r="194" spans="1:21" ht="48" hidden="1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ref="P194:P257" si="16">ROUND(E194/L194,2)</f>
        <v>5.67</v>
      </c>
      <c r="Q194" s="12" t="s">
        <v>8326</v>
      </c>
      <c r="R194" t="s">
        <v>8330</v>
      </c>
      <c r="S194" s="16">
        <f t="shared" si="12"/>
        <v>41899.792037037041</v>
      </c>
      <c r="T194" s="9">
        <f t="shared" si="13"/>
        <v>41929.792037037041</v>
      </c>
      <c r="U194" s="15">
        <f t="shared" si="14"/>
        <v>2014</v>
      </c>
    </row>
    <row r="195" spans="1:21" ht="48" hidden="1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t="e">
        <f t="shared" si="16"/>
        <v>#DIV/0!</v>
      </c>
      <c r="Q195" s="12" t="s">
        <v>8326</v>
      </c>
      <c r="R195" t="s">
        <v>8330</v>
      </c>
      <c r="S195" s="16">
        <f t="shared" ref="S195:S258" si="17">(((J195/60)/60)/24)+DATE(1970,1,1)</f>
        <v>41911.934791666667</v>
      </c>
      <c r="T195" s="9">
        <f t="shared" ref="T195:T258" si="18">(((I195/60)/60)/24)+DATE(1970,1,1)</f>
        <v>41971.976458333331</v>
      </c>
      <c r="U195" s="15">
        <f t="shared" ref="U195:U258" si="19">YEAR(S195)</f>
        <v>2014</v>
      </c>
    </row>
    <row r="196" spans="1:21" ht="48" hidden="1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8326</v>
      </c>
      <c r="R196" t="s">
        <v>8330</v>
      </c>
      <c r="S196" s="16">
        <f t="shared" si="17"/>
        <v>42375.996886574074</v>
      </c>
      <c r="T196" s="9">
        <f t="shared" si="18"/>
        <v>42435.996886574074</v>
      </c>
      <c r="U196" s="15">
        <f t="shared" si="19"/>
        <v>2016</v>
      </c>
    </row>
    <row r="197" spans="1:21" ht="48" hidden="1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t="e">
        <f t="shared" si="16"/>
        <v>#DIV/0!</v>
      </c>
      <c r="Q197" s="12" t="s">
        <v>8326</v>
      </c>
      <c r="R197" t="s">
        <v>8330</v>
      </c>
      <c r="S197" s="16">
        <f t="shared" si="17"/>
        <v>42135.67050925926</v>
      </c>
      <c r="T197" s="9">
        <f t="shared" si="18"/>
        <v>42195.67050925926</v>
      </c>
      <c r="U197" s="15">
        <f t="shared" si="19"/>
        <v>2015</v>
      </c>
    </row>
    <row r="198" spans="1:21" ht="48" hidden="1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8326</v>
      </c>
      <c r="R198" t="s">
        <v>8330</v>
      </c>
      <c r="S198" s="16">
        <f t="shared" si="17"/>
        <v>42259.542800925927</v>
      </c>
      <c r="T198" s="9">
        <f t="shared" si="18"/>
        <v>42287.875</v>
      </c>
      <c r="U198" s="15">
        <f t="shared" si="19"/>
        <v>2015</v>
      </c>
    </row>
    <row r="199" spans="1:21" ht="48" hidden="1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8326</v>
      </c>
      <c r="R199" t="s">
        <v>8330</v>
      </c>
      <c r="S199" s="16">
        <f t="shared" si="17"/>
        <v>42741.848379629635</v>
      </c>
      <c r="T199" s="9">
        <f t="shared" si="18"/>
        <v>42783.875</v>
      </c>
      <c r="U199" s="15">
        <f t="shared" si="19"/>
        <v>2017</v>
      </c>
    </row>
    <row r="200" spans="1:21" ht="48" hidden="1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8326</v>
      </c>
      <c r="R200" t="s">
        <v>8330</v>
      </c>
      <c r="S200" s="16">
        <f t="shared" si="17"/>
        <v>41887.383356481485</v>
      </c>
      <c r="T200" s="9">
        <f t="shared" si="18"/>
        <v>41917.383356481485</v>
      </c>
      <c r="U200" s="15">
        <f t="shared" si="19"/>
        <v>2014</v>
      </c>
    </row>
    <row r="201" spans="1:21" ht="48" hidden="1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t="e">
        <f t="shared" si="16"/>
        <v>#DIV/0!</v>
      </c>
      <c r="Q201" s="12" t="s">
        <v>8326</v>
      </c>
      <c r="R201" t="s">
        <v>8330</v>
      </c>
      <c r="S201" s="16">
        <f t="shared" si="17"/>
        <v>42584.123865740738</v>
      </c>
      <c r="T201" s="9">
        <f t="shared" si="18"/>
        <v>42614.123865740738</v>
      </c>
      <c r="U201" s="15">
        <f t="shared" si="19"/>
        <v>2016</v>
      </c>
    </row>
    <row r="202" spans="1:21" ht="32" hidden="1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8326</v>
      </c>
      <c r="R202" t="s">
        <v>8330</v>
      </c>
      <c r="S202" s="16">
        <f t="shared" si="17"/>
        <v>41867.083368055559</v>
      </c>
      <c r="T202" s="9">
        <f t="shared" si="18"/>
        <v>41897.083368055559</v>
      </c>
      <c r="U202" s="15">
        <f t="shared" si="19"/>
        <v>2014</v>
      </c>
    </row>
    <row r="203" spans="1:21" ht="48" hidden="1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8326</v>
      </c>
      <c r="R203" t="s">
        <v>8330</v>
      </c>
      <c r="S203" s="16">
        <f t="shared" si="17"/>
        <v>42023.818622685183</v>
      </c>
      <c r="T203" s="9">
        <f t="shared" si="18"/>
        <v>42043.818622685183</v>
      </c>
      <c r="U203" s="15">
        <f t="shared" si="19"/>
        <v>2015</v>
      </c>
    </row>
    <row r="204" spans="1:21" ht="16" hidden="1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t="e">
        <f t="shared" si="16"/>
        <v>#DIV/0!</v>
      </c>
      <c r="Q204" s="12" t="s">
        <v>8326</v>
      </c>
      <c r="R204" t="s">
        <v>8330</v>
      </c>
      <c r="S204" s="16">
        <f t="shared" si="17"/>
        <v>42255.927824074075</v>
      </c>
      <c r="T204" s="9">
        <f t="shared" si="18"/>
        <v>42285.874305555553</v>
      </c>
      <c r="U204" s="15">
        <f t="shared" si="19"/>
        <v>2015</v>
      </c>
    </row>
    <row r="205" spans="1:21" ht="48" hidden="1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8326</v>
      </c>
      <c r="R205" t="s">
        <v>8330</v>
      </c>
      <c r="S205" s="16">
        <f t="shared" si="17"/>
        <v>41973.847962962958</v>
      </c>
      <c r="T205" s="9">
        <f t="shared" si="18"/>
        <v>42033.847962962958</v>
      </c>
      <c r="U205" s="15">
        <f t="shared" si="19"/>
        <v>2014</v>
      </c>
    </row>
    <row r="206" spans="1:21" ht="48" hidden="1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8326</v>
      </c>
      <c r="R206" t="s">
        <v>8330</v>
      </c>
      <c r="S206" s="16">
        <f t="shared" si="17"/>
        <v>42556.583368055552</v>
      </c>
      <c r="T206" s="9">
        <f t="shared" si="18"/>
        <v>42586.583368055552</v>
      </c>
      <c r="U206" s="15">
        <f t="shared" si="19"/>
        <v>2016</v>
      </c>
    </row>
    <row r="207" spans="1:21" ht="48" hidden="1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8326</v>
      </c>
      <c r="R207" t="s">
        <v>8330</v>
      </c>
      <c r="S207" s="16">
        <f t="shared" si="17"/>
        <v>42248.632199074069</v>
      </c>
      <c r="T207" s="9">
        <f t="shared" si="18"/>
        <v>42283.632199074069</v>
      </c>
      <c r="U207" s="15">
        <f t="shared" si="19"/>
        <v>2015</v>
      </c>
    </row>
    <row r="208" spans="1:21" ht="48" hidden="1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t="e">
        <f t="shared" si="16"/>
        <v>#DIV/0!</v>
      </c>
      <c r="Q208" s="12" t="s">
        <v>8326</v>
      </c>
      <c r="R208" t="s">
        <v>8330</v>
      </c>
      <c r="S208" s="16">
        <f t="shared" si="17"/>
        <v>42567.004432870366</v>
      </c>
      <c r="T208" s="9">
        <f t="shared" si="18"/>
        <v>42588.004432870366</v>
      </c>
      <c r="U208" s="15">
        <f t="shared" si="19"/>
        <v>2016</v>
      </c>
    </row>
    <row r="209" spans="1:21" ht="48" hidden="1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8326</v>
      </c>
      <c r="R209" t="s">
        <v>8330</v>
      </c>
      <c r="S209" s="16">
        <f t="shared" si="17"/>
        <v>41978.197199074071</v>
      </c>
      <c r="T209" s="9">
        <f t="shared" si="18"/>
        <v>42008.197199074071</v>
      </c>
      <c r="U209" s="15">
        <f t="shared" si="19"/>
        <v>2014</v>
      </c>
    </row>
    <row r="210" spans="1:21" ht="48" hidden="1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t="e">
        <f t="shared" si="16"/>
        <v>#DIV/0!</v>
      </c>
      <c r="Q210" s="12" t="s">
        <v>8326</v>
      </c>
      <c r="R210" t="s">
        <v>8330</v>
      </c>
      <c r="S210" s="16">
        <f t="shared" si="17"/>
        <v>41959.369988425926</v>
      </c>
      <c r="T210" s="9">
        <f t="shared" si="18"/>
        <v>41989.369988425926</v>
      </c>
      <c r="U210" s="15">
        <f t="shared" si="19"/>
        <v>2014</v>
      </c>
    </row>
    <row r="211" spans="1:21" ht="48" hidden="1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t="e">
        <f t="shared" si="16"/>
        <v>#DIV/0!</v>
      </c>
      <c r="Q211" s="12" t="s">
        <v>8326</v>
      </c>
      <c r="R211" t="s">
        <v>8330</v>
      </c>
      <c r="S211" s="16">
        <f t="shared" si="17"/>
        <v>42165.922858796301</v>
      </c>
      <c r="T211" s="9">
        <f t="shared" si="18"/>
        <v>42195.922858796301</v>
      </c>
      <c r="U211" s="15">
        <f t="shared" si="19"/>
        <v>2015</v>
      </c>
    </row>
    <row r="212" spans="1:21" ht="48" hidden="1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8326</v>
      </c>
      <c r="R212" t="s">
        <v>8330</v>
      </c>
      <c r="S212" s="16">
        <f t="shared" si="17"/>
        <v>42249.064722222218</v>
      </c>
      <c r="T212" s="9">
        <f t="shared" si="18"/>
        <v>42278.208333333328</v>
      </c>
      <c r="U212" s="15">
        <f t="shared" si="19"/>
        <v>2015</v>
      </c>
    </row>
    <row r="213" spans="1:21" ht="48" hidden="1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8326</v>
      </c>
      <c r="R213" t="s">
        <v>8330</v>
      </c>
      <c r="S213" s="16">
        <f t="shared" si="17"/>
        <v>42236.159918981488</v>
      </c>
      <c r="T213" s="9">
        <f t="shared" si="18"/>
        <v>42266.159918981488</v>
      </c>
      <c r="U213" s="15">
        <f t="shared" si="19"/>
        <v>2015</v>
      </c>
    </row>
    <row r="214" spans="1:21" ht="32" hidden="1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8326</v>
      </c>
      <c r="R214" t="s">
        <v>8330</v>
      </c>
      <c r="S214" s="16">
        <f t="shared" si="17"/>
        <v>42416.881018518514</v>
      </c>
      <c r="T214" s="9">
        <f t="shared" si="18"/>
        <v>42476.839351851857</v>
      </c>
      <c r="U214" s="15">
        <f t="shared" si="19"/>
        <v>2016</v>
      </c>
    </row>
    <row r="215" spans="1:21" ht="48" hidden="1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8326</v>
      </c>
      <c r="R215" t="s">
        <v>8330</v>
      </c>
      <c r="S215" s="16">
        <f t="shared" si="17"/>
        <v>42202.594293981485</v>
      </c>
      <c r="T215" s="9">
        <f t="shared" si="18"/>
        <v>42232.587974537033</v>
      </c>
      <c r="U215" s="15">
        <f t="shared" si="19"/>
        <v>2015</v>
      </c>
    </row>
    <row r="216" spans="1:21" ht="48" hidden="1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8326</v>
      </c>
      <c r="R216" t="s">
        <v>8330</v>
      </c>
      <c r="S216" s="16">
        <f t="shared" si="17"/>
        <v>42009.64061342593</v>
      </c>
      <c r="T216" s="9">
        <f t="shared" si="18"/>
        <v>42069.64061342593</v>
      </c>
      <c r="U216" s="15">
        <f t="shared" si="19"/>
        <v>2015</v>
      </c>
    </row>
    <row r="217" spans="1:21" ht="48" hidden="1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8326</v>
      </c>
      <c r="R217" t="s">
        <v>8330</v>
      </c>
      <c r="S217" s="16">
        <f t="shared" si="17"/>
        <v>42375.230115740742</v>
      </c>
      <c r="T217" s="9">
        <f t="shared" si="18"/>
        <v>42417.999305555553</v>
      </c>
      <c r="U217" s="15">
        <f t="shared" si="19"/>
        <v>2016</v>
      </c>
    </row>
    <row r="218" spans="1:21" ht="48" hidden="1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8326</v>
      </c>
      <c r="R218" t="s">
        <v>8330</v>
      </c>
      <c r="S218" s="16">
        <f t="shared" si="17"/>
        <v>42066.958761574075</v>
      </c>
      <c r="T218" s="9">
        <f t="shared" si="18"/>
        <v>42116.917094907403</v>
      </c>
      <c r="U218" s="15">
        <f t="shared" si="19"/>
        <v>2015</v>
      </c>
    </row>
    <row r="219" spans="1:21" ht="16" hidden="1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8326</v>
      </c>
      <c r="R219" t="s">
        <v>8330</v>
      </c>
      <c r="S219" s="16">
        <f t="shared" si="17"/>
        <v>41970.64061342593</v>
      </c>
      <c r="T219" s="9">
        <f t="shared" si="18"/>
        <v>42001.64061342593</v>
      </c>
      <c r="U219" s="15">
        <f t="shared" si="19"/>
        <v>2014</v>
      </c>
    </row>
    <row r="220" spans="1:21" ht="48" hidden="1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8326</v>
      </c>
      <c r="R220" t="s">
        <v>8330</v>
      </c>
      <c r="S220" s="16">
        <f t="shared" si="17"/>
        <v>42079.628344907411</v>
      </c>
      <c r="T220" s="9">
        <f t="shared" si="18"/>
        <v>42139.628344907411</v>
      </c>
      <c r="U220" s="15">
        <f t="shared" si="19"/>
        <v>2015</v>
      </c>
    </row>
    <row r="221" spans="1:21" ht="32" hidden="1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8326</v>
      </c>
      <c r="R221" t="s">
        <v>8330</v>
      </c>
      <c r="S221" s="16">
        <f t="shared" si="17"/>
        <v>42429.326678240745</v>
      </c>
      <c r="T221" s="9">
        <f t="shared" si="18"/>
        <v>42461.290972222225</v>
      </c>
      <c r="U221" s="15">
        <f t="shared" si="19"/>
        <v>2016</v>
      </c>
    </row>
    <row r="222" spans="1:21" ht="48" hidden="1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8326</v>
      </c>
      <c r="R222" t="s">
        <v>8330</v>
      </c>
      <c r="S222" s="16">
        <f t="shared" si="17"/>
        <v>42195.643865740742</v>
      </c>
      <c r="T222" s="9">
        <f t="shared" si="18"/>
        <v>42236.837499999994</v>
      </c>
      <c r="U222" s="15">
        <f t="shared" si="19"/>
        <v>2015</v>
      </c>
    </row>
    <row r="223" spans="1:21" ht="16" hidden="1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t="e">
        <f t="shared" si="16"/>
        <v>#DIV/0!</v>
      </c>
      <c r="Q223" s="12" t="s">
        <v>8326</v>
      </c>
      <c r="R223" t="s">
        <v>8330</v>
      </c>
      <c r="S223" s="16">
        <f t="shared" si="17"/>
        <v>42031.837546296301</v>
      </c>
      <c r="T223" s="9">
        <f t="shared" si="18"/>
        <v>42091.79587962963</v>
      </c>
      <c r="U223" s="15">
        <f t="shared" si="19"/>
        <v>2015</v>
      </c>
    </row>
    <row r="224" spans="1:21" ht="48" hidden="1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8326</v>
      </c>
      <c r="R224" t="s">
        <v>8330</v>
      </c>
      <c r="S224" s="16">
        <f t="shared" si="17"/>
        <v>42031.769884259258</v>
      </c>
      <c r="T224" s="9">
        <f t="shared" si="18"/>
        <v>42090.110416666663</v>
      </c>
      <c r="U224" s="15">
        <f t="shared" si="19"/>
        <v>2015</v>
      </c>
    </row>
    <row r="225" spans="1:21" ht="48" hidden="1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t="e">
        <f t="shared" si="16"/>
        <v>#DIV/0!</v>
      </c>
      <c r="Q225" s="12" t="s">
        <v>8326</v>
      </c>
      <c r="R225" t="s">
        <v>8330</v>
      </c>
      <c r="S225" s="16">
        <f t="shared" si="17"/>
        <v>42482.048032407409</v>
      </c>
      <c r="T225" s="9">
        <f t="shared" si="18"/>
        <v>42512.045138888891</v>
      </c>
      <c r="U225" s="15">
        <f t="shared" si="19"/>
        <v>2016</v>
      </c>
    </row>
    <row r="226" spans="1:21" ht="48" hidden="1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t="e">
        <f t="shared" si="16"/>
        <v>#DIV/0!</v>
      </c>
      <c r="Q226" s="12" t="s">
        <v>8326</v>
      </c>
      <c r="R226" t="s">
        <v>8330</v>
      </c>
      <c r="S226" s="16">
        <f t="shared" si="17"/>
        <v>42135.235254629632</v>
      </c>
      <c r="T226" s="9">
        <f t="shared" si="18"/>
        <v>42195.235254629632</v>
      </c>
      <c r="U226" s="15">
        <f t="shared" si="19"/>
        <v>2015</v>
      </c>
    </row>
    <row r="227" spans="1:21" ht="48" hidden="1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t="e">
        <f t="shared" si="16"/>
        <v>#DIV/0!</v>
      </c>
      <c r="Q227" s="12" t="s">
        <v>8326</v>
      </c>
      <c r="R227" t="s">
        <v>8330</v>
      </c>
      <c r="S227" s="16">
        <f t="shared" si="17"/>
        <v>42438.961273148147</v>
      </c>
      <c r="T227" s="9">
        <f t="shared" si="18"/>
        <v>42468.919606481482</v>
      </c>
      <c r="U227" s="15">
        <f t="shared" si="19"/>
        <v>2016</v>
      </c>
    </row>
    <row r="228" spans="1:21" ht="32" hidden="1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8326</v>
      </c>
      <c r="R228" t="s">
        <v>8330</v>
      </c>
      <c r="S228" s="16">
        <f t="shared" si="17"/>
        <v>42106.666018518517</v>
      </c>
      <c r="T228" s="9">
        <f t="shared" si="18"/>
        <v>42155.395138888889</v>
      </c>
      <c r="U228" s="15">
        <f t="shared" si="19"/>
        <v>2015</v>
      </c>
    </row>
    <row r="229" spans="1:21" ht="48" hidden="1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t="e">
        <f t="shared" si="16"/>
        <v>#DIV/0!</v>
      </c>
      <c r="Q229" s="12" t="s">
        <v>8326</v>
      </c>
      <c r="R229" t="s">
        <v>8330</v>
      </c>
      <c r="S229" s="16">
        <f t="shared" si="17"/>
        <v>42164.893993055557</v>
      </c>
      <c r="T229" s="9">
        <f t="shared" si="18"/>
        <v>42194.893993055557</v>
      </c>
      <c r="U229" s="15">
        <f t="shared" si="19"/>
        <v>2015</v>
      </c>
    </row>
    <row r="230" spans="1:21" ht="32" hidden="1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t="e">
        <f t="shared" si="16"/>
        <v>#DIV/0!</v>
      </c>
      <c r="Q230" s="12" t="s">
        <v>8326</v>
      </c>
      <c r="R230" t="s">
        <v>8330</v>
      </c>
      <c r="S230" s="16">
        <f t="shared" si="17"/>
        <v>42096.686400462961</v>
      </c>
      <c r="T230" s="9">
        <f t="shared" si="18"/>
        <v>42156.686400462961</v>
      </c>
      <c r="U230" s="15">
        <f t="shared" si="19"/>
        <v>2015</v>
      </c>
    </row>
    <row r="231" spans="1:21" ht="48" hidden="1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t="e">
        <f t="shared" si="16"/>
        <v>#DIV/0!</v>
      </c>
      <c r="Q231" s="12" t="s">
        <v>8326</v>
      </c>
      <c r="R231" t="s">
        <v>8330</v>
      </c>
      <c r="S231" s="16">
        <f t="shared" si="17"/>
        <v>42383.933993055558</v>
      </c>
      <c r="T231" s="9">
        <f t="shared" si="18"/>
        <v>42413.933993055558</v>
      </c>
      <c r="U231" s="15">
        <f t="shared" si="19"/>
        <v>2016</v>
      </c>
    </row>
    <row r="232" spans="1:21" ht="48" hidden="1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8326</v>
      </c>
      <c r="R232" t="s">
        <v>8330</v>
      </c>
      <c r="S232" s="16">
        <f t="shared" si="17"/>
        <v>42129.777210648142</v>
      </c>
      <c r="T232" s="9">
        <f t="shared" si="18"/>
        <v>42159.777210648142</v>
      </c>
      <c r="U232" s="15">
        <f t="shared" si="19"/>
        <v>2015</v>
      </c>
    </row>
    <row r="233" spans="1:21" ht="48" hidden="1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t="e">
        <f t="shared" si="16"/>
        <v>#DIV/0!</v>
      </c>
      <c r="Q233" s="12" t="s">
        <v>8326</v>
      </c>
      <c r="R233" t="s">
        <v>8330</v>
      </c>
      <c r="S233" s="16">
        <f t="shared" si="17"/>
        <v>42341.958923611113</v>
      </c>
      <c r="T233" s="9">
        <f t="shared" si="18"/>
        <v>42371.958923611113</v>
      </c>
      <c r="U233" s="15">
        <f t="shared" si="19"/>
        <v>2015</v>
      </c>
    </row>
    <row r="234" spans="1:21" ht="48" hidden="1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8326</v>
      </c>
      <c r="R234" t="s">
        <v>8330</v>
      </c>
      <c r="S234" s="16">
        <f t="shared" si="17"/>
        <v>42032.82576388889</v>
      </c>
      <c r="T234" s="9">
        <f t="shared" si="18"/>
        <v>42062.82576388889</v>
      </c>
      <c r="U234" s="15">
        <f t="shared" si="19"/>
        <v>2015</v>
      </c>
    </row>
    <row r="235" spans="1:21" ht="48" hidden="1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t="e">
        <f t="shared" si="16"/>
        <v>#DIV/0!</v>
      </c>
      <c r="Q235" s="12" t="s">
        <v>8326</v>
      </c>
      <c r="R235" t="s">
        <v>8330</v>
      </c>
      <c r="S235" s="16">
        <f t="shared" si="17"/>
        <v>42612.911712962959</v>
      </c>
      <c r="T235" s="9">
        <f t="shared" si="18"/>
        <v>42642.911712962959</v>
      </c>
      <c r="U235" s="15">
        <f t="shared" si="19"/>
        <v>2016</v>
      </c>
    </row>
    <row r="236" spans="1:21" ht="48" hidden="1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8326</v>
      </c>
      <c r="R236" t="s">
        <v>8330</v>
      </c>
      <c r="S236" s="16">
        <f t="shared" si="17"/>
        <v>42136.035405092596</v>
      </c>
      <c r="T236" s="9">
        <f t="shared" si="18"/>
        <v>42176.035405092596</v>
      </c>
      <c r="U236" s="15">
        <f t="shared" si="19"/>
        <v>2015</v>
      </c>
    </row>
    <row r="237" spans="1:21" ht="32" hidden="1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t="e">
        <f t="shared" si="16"/>
        <v>#DIV/0!</v>
      </c>
      <c r="Q237" s="12" t="s">
        <v>8326</v>
      </c>
      <c r="R237" t="s">
        <v>8330</v>
      </c>
      <c r="S237" s="16">
        <f t="shared" si="17"/>
        <v>42164.908530092594</v>
      </c>
      <c r="T237" s="9">
        <f t="shared" si="18"/>
        <v>42194.908530092594</v>
      </c>
      <c r="U237" s="15">
        <f t="shared" si="19"/>
        <v>2015</v>
      </c>
    </row>
    <row r="238" spans="1:21" ht="48" hidden="1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t="e">
        <f t="shared" si="16"/>
        <v>#DIV/0!</v>
      </c>
      <c r="Q238" s="12" t="s">
        <v>8326</v>
      </c>
      <c r="R238" t="s">
        <v>8330</v>
      </c>
      <c r="S238" s="16">
        <f t="shared" si="17"/>
        <v>42321.08447916666</v>
      </c>
      <c r="T238" s="9">
        <f t="shared" si="18"/>
        <v>42374</v>
      </c>
      <c r="U238" s="15">
        <f t="shared" si="19"/>
        <v>2015</v>
      </c>
    </row>
    <row r="239" spans="1:21" ht="16" hidden="1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8326</v>
      </c>
      <c r="R239" t="s">
        <v>8330</v>
      </c>
      <c r="S239" s="16">
        <f t="shared" si="17"/>
        <v>42377.577187499999</v>
      </c>
      <c r="T239" s="9">
        <f t="shared" si="18"/>
        <v>42437.577187499999</v>
      </c>
      <c r="U239" s="15">
        <f t="shared" si="19"/>
        <v>2016</v>
      </c>
    </row>
    <row r="240" spans="1:21" ht="48" hidden="1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t="e">
        <f t="shared" si="16"/>
        <v>#DIV/0!</v>
      </c>
      <c r="Q240" s="12" t="s">
        <v>8326</v>
      </c>
      <c r="R240" t="s">
        <v>8330</v>
      </c>
      <c r="S240" s="16">
        <f t="shared" si="17"/>
        <v>42713.962499999994</v>
      </c>
      <c r="T240" s="9">
        <f t="shared" si="18"/>
        <v>42734.375</v>
      </c>
      <c r="U240" s="15">
        <f t="shared" si="19"/>
        <v>2016</v>
      </c>
    </row>
    <row r="241" spans="1:21" ht="48" hidden="1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8326</v>
      </c>
      <c r="R241" t="s">
        <v>8330</v>
      </c>
      <c r="S241" s="16">
        <f t="shared" si="17"/>
        <v>42297.110300925924</v>
      </c>
      <c r="T241" s="9">
        <f t="shared" si="18"/>
        <v>42316.5</v>
      </c>
      <c r="U241" s="15">
        <f t="shared" si="19"/>
        <v>2015</v>
      </c>
    </row>
    <row r="242" spans="1:21" ht="48" hidden="1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8326</v>
      </c>
      <c r="R242" t="s">
        <v>8327</v>
      </c>
      <c r="S242" s="16">
        <f t="shared" si="17"/>
        <v>41354.708460648151</v>
      </c>
      <c r="T242" s="9">
        <f t="shared" si="18"/>
        <v>41399.708460648151</v>
      </c>
      <c r="U242" s="15">
        <f t="shared" si="19"/>
        <v>2013</v>
      </c>
    </row>
    <row r="243" spans="1:21" ht="48" hidden="1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8326</v>
      </c>
      <c r="R243" t="s">
        <v>8327</v>
      </c>
      <c r="S243" s="16">
        <f t="shared" si="17"/>
        <v>41949.697962962964</v>
      </c>
      <c r="T243" s="9">
        <f t="shared" si="18"/>
        <v>41994.697962962964</v>
      </c>
      <c r="U243" s="15">
        <f t="shared" si="19"/>
        <v>2014</v>
      </c>
    </row>
    <row r="244" spans="1:21" ht="48" hidden="1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8326</v>
      </c>
      <c r="R244" t="s">
        <v>8327</v>
      </c>
      <c r="S244" s="16">
        <f t="shared" si="17"/>
        <v>40862.492939814816</v>
      </c>
      <c r="T244" s="9">
        <f t="shared" si="18"/>
        <v>40897.492939814816</v>
      </c>
      <c r="U244" s="15">
        <f t="shared" si="19"/>
        <v>2011</v>
      </c>
    </row>
    <row r="245" spans="1:21" ht="48" hidden="1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8326</v>
      </c>
      <c r="R245" t="s">
        <v>8327</v>
      </c>
      <c r="S245" s="16">
        <f t="shared" si="17"/>
        <v>41662.047500000001</v>
      </c>
      <c r="T245" s="9">
        <f t="shared" si="18"/>
        <v>41692.047500000001</v>
      </c>
      <c r="U245" s="15">
        <f t="shared" si="19"/>
        <v>2014</v>
      </c>
    </row>
    <row r="246" spans="1:21" ht="48" hidden="1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8326</v>
      </c>
      <c r="R246" t="s">
        <v>8327</v>
      </c>
      <c r="S246" s="16">
        <f t="shared" si="17"/>
        <v>40213.323599537034</v>
      </c>
      <c r="T246" s="9">
        <f t="shared" si="18"/>
        <v>40253.29583333333</v>
      </c>
      <c r="U246" s="15">
        <f t="shared" si="19"/>
        <v>2010</v>
      </c>
    </row>
    <row r="247" spans="1:21" ht="48" hidden="1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8326</v>
      </c>
      <c r="R247" t="s">
        <v>8327</v>
      </c>
      <c r="S247" s="16">
        <f t="shared" si="17"/>
        <v>41107.053067129629</v>
      </c>
      <c r="T247" s="9">
        <f t="shared" si="18"/>
        <v>41137.053067129629</v>
      </c>
      <c r="U247" s="15">
        <f t="shared" si="19"/>
        <v>2012</v>
      </c>
    </row>
    <row r="248" spans="1:21" ht="48" hidden="1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8326</v>
      </c>
      <c r="R248" t="s">
        <v>8327</v>
      </c>
      <c r="S248" s="16">
        <f t="shared" si="17"/>
        <v>40480.363483796296</v>
      </c>
      <c r="T248" s="9">
        <f t="shared" si="18"/>
        <v>40530.405150462961</v>
      </c>
      <c r="U248" s="15">
        <f t="shared" si="19"/>
        <v>2010</v>
      </c>
    </row>
    <row r="249" spans="1:21" ht="64" hidden="1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8326</v>
      </c>
      <c r="R249" t="s">
        <v>8327</v>
      </c>
      <c r="S249" s="16">
        <f t="shared" si="17"/>
        <v>40430.604328703703</v>
      </c>
      <c r="T249" s="9">
        <f t="shared" si="18"/>
        <v>40467.152083333334</v>
      </c>
      <c r="U249" s="15">
        <f t="shared" si="19"/>
        <v>2010</v>
      </c>
    </row>
    <row r="250" spans="1:21" ht="48" hidden="1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8326</v>
      </c>
      <c r="R250" t="s">
        <v>8327</v>
      </c>
      <c r="S250" s="16">
        <f t="shared" si="17"/>
        <v>40870.774409722224</v>
      </c>
      <c r="T250" s="9">
        <f t="shared" si="18"/>
        <v>40915.774409722224</v>
      </c>
      <c r="U250" s="15">
        <f t="shared" si="19"/>
        <v>2011</v>
      </c>
    </row>
    <row r="251" spans="1:21" ht="48" hidden="1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8326</v>
      </c>
      <c r="R251" t="s">
        <v>8327</v>
      </c>
      <c r="S251" s="16">
        <f t="shared" si="17"/>
        <v>40332.923842592594</v>
      </c>
      <c r="T251" s="9">
        <f t="shared" si="18"/>
        <v>40412.736111111109</v>
      </c>
      <c r="U251" s="15">
        <f t="shared" si="19"/>
        <v>2010</v>
      </c>
    </row>
    <row r="252" spans="1:21" ht="48" hidden="1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8326</v>
      </c>
      <c r="R252" t="s">
        <v>8327</v>
      </c>
      <c r="S252" s="16">
        <f t="shared" si="17"/>
        <v>41401.565868055557</v>
      </c>
      <c r="T252" s="9">
        <f t="shared" si="18"/>
        <v>41431.565868055557</v>
      </c>
      <c r="U252" s="15">
        <f t="shared" si="19"/>
        <v>2013</v>
      </c>
    </row>
    <row r="253" spans="1:21" ht="48" hidden="1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8326</v>
      </c>
      <c r="R253" t="s">
        <v>8327</v>
      </c>
      <c r="S253" s="16">
        <f t="shared" si="17"/>
        <v>41013.787569444445</v>
      </c>
      <c r="T253" s="9">
        <f t="shared" si="18"/>
        <v>41045.791666666664</v>
      </c>
      <c r="U253" s="15">
        <f t="shared" si="19"/>
        <v>2012</v>
      </c>
    </row>
    <row r="254" spans="1:21" ht="48" hidden="1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8326</v>
      </c>
      <c r="R254" t="s">
        <v>8327</v>
      </c>
      <c r="S254" s="16">
        <f t="shared" si="17"/>
        <v>40266.662708333337</v>
      </c>
      <c r="T254" s="9">
        <f t="shared" si="18"/>
        <v>40330.165972222225</v>
      </c>
      <c r="U254" s="15">
        <f t="shared" si="19"/>
        <v>2010</v>
      </c>
    </row>
    <row r="255" spans="1:21" ht="48" hidden="1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8326</v>
      </c>
      <c r="R255" t="s">
        <v>8327</v>
      </c>
      <c r="S255" s="16">
        <f t="shared" si="17"/>
        <v>40924.650868055556</v>
      </c>
      <c r="T255" s="9">
        <f t="shared" si="18"/>
        <v>40954.650868055556</v>
      </c>
      <c r="U255" s="15">
        <f t="shared" si="19"/>
        <v>2012</v>
      </c>
    </row>
    <row r="256" spans="1:21" ht="48" hidden="1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8326</v>
      </c>
      <c r="R256" t="s">
        <v>8327</v>
      </c>
      <c r="S256" s="16">
        <f t="shared" si="17"/>
        <v>42263.952662037031</v>
      </c>
      <c r="T256" s="9">
        <f t="shared" si="18"/>
        <v>42294.083333333328</v>
      </c>
      <c r="U256" s="15">
        <f t="shared" si="19"/>
        <v>2015</v>
      </c>
    </row>
    <row r="257" spans="1:21" ht="32" hidden="1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8326</v>
      </c>
      <c r="R257" t="s">
        <v>8327</v>
      </c>
      <c r="S257" s="16">
        <f t="shared" si="17"/>
        <v>40588.526412037041</v>
      </c>
      <c r="T257" s="9">
        <f t="shared" si="18"/>
        <v>40618.48474537037</v>
      </c>
      <c r="U257" s="15">
        <f t="shared" si="19"/>
        <v>2011</v>
      </c>
    </row>
    <row r="258" spans="1:21" ht="48" hidden="1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ref="P258:P321" si="21">ROUND(E258/L258,2)</f>
        <v>65.760000000000005</v>
      </c>
      <c r="Q258" s="12" t="s">
        <v>8326</v>
      </c>
      <c r="R258" t="s">
        <v>8327</v>
      </c>
      <c r="S258" s="16">
        <f t="shared" si="17"/>
        <v>41319.769293981481</v>
      </c>
      <c r="T258" s="9">
        <f t="shared" si="18"/>
        <v>41349.769293981481</v>
      </c>
      <c r="U258" s="15">
        <f t="shared" si="19"/>
        <v>2013</v>
      </c>
    </row>
    <row r="259" spans="1:21" ht="48" hidden="1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si="21"/>
        <v>66.7</v>
      </c>
      <c r="Q259" s="12" t="s">
        <v>8326</v>
      </c>
      <c r="R259" t="s">
        <v>8327</v>
      </c>
      <c r="S259" s="16">
        <f t="shared" ref="S259:S322" si="22">(((J259/60)/60)/24)+DATE(1970,1,1)</f>
        <v>42479.626875000002</v>
      </c>
      <c r="T259" s="9">
        <f t="shared" ref="T259:T322" si="23">(((I259/60)/60)/24)+DATE(1970,1,1)</f>
        <v>42509.626875000002</v>
      </c>
      <c r="U259" s="15">
        <f t="shared" ref="U259:U322" si="24">YEAR(S259)</f>
        <v>2016</v>
      </c>
    </row>
    <row r="260" spans="1:21" ht="48" hidden="1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8326</v>
      </c>
      <c r="R260" t="s">
        <v>8327</v>
      </c>
      <c r="S260" s="16">
        <f t="shared" si="22"/>
        <v>40682.051689814813</v>
      </c>
      <c r="T260" s="9">
        <f t="shared" si="23"/>
        <v>40712.051689814813</v>
      </c>
      <c r="U260" s="15">
        <f t="shared" si="24"/>
        <v>2011</v>
      </c>
    </row>
    <row r="261" spans="1:21" ht="48" hidden="1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8326</v>
      </c>
      <c r="R261" t="s">
        <v>8327</v>
      </c>
      <c r="S261" s="16">
        <f t="shared" si="22"/>
        <v>42072.738067129627</v>
      </c>
      <c r="T261" s="9">
        <f t="shared" si="23"/>
        <v>42102.738067129627</v>
      </c>
      <c r="U261" s="15">
        <f t="shared" si="24"/>
        <v>2015</v>
      </c>
    </row>
    <row r="262" spans="1:21" ht="32" hidden="1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8326</v>
      </c>
      <c r="R262" t="s">
        <v>8327</v>
      </c>
      <c r="S262" s="16">
        <f t="shared" si="22"/>
        <v>40330.755543981482</v>
      </c>
      <c r="T262" s="9">
        <f t="shared" si="23"/>
        <v>40376.415972222225</v>
      </c>
      <c r="U262" s="15">
        <f t="shared" si="24"/>
        <v>2010</v>
      </c>
    </row>
    <row r="263" spans="1:21" ht="32" hidden="1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8326</v>
      </c>
      <c r="R263" t="s">
        <v>8327</v>
      </c>
      <c r="S263" s="16">
        <f t="shared" si="22"/>
        <v>41017.885462962964</v>
      </c>
      <c r="T263" s="9">
        <f t="shared" si="23"/>
        <v>41067.621527777781</v>
      </c>
      <c r="U263" s="15">
        <f t="shared" si="24"/>
        <v>2012</v>
      </c>
    </row>
    <row r="264" spans="1:21" ht="32" hidden="1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8326</v>
      </c>
      <c r="R264" t="s">
        <v>8327</v>
      </c>
      <c r="S264" s="16">
        <f t="shared" si="22"/>
        <v>40555.24800925926</v>
      </c>
      <c r="T264" s="9">
        <f t="shared" si="23"/>
        <v>40600.24800925926</v>
      </c>
      <c r="U264" s="15">
        <f t="shared" si="24"/>
        <v>2011</v>
      </c>
    </row>
    <row r="265" spans="1:21" ht="64" hidden="1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8326</v>
      </c>
      <c r="R265" t="s">
        <v>8327</v>
      </c>
      <c r="S265" s="16">
        <f t="shared" si="22"/>
        <v>41149.954791666663</v>
      </c>
      <c r="T265" s="9">
        <f t="shared" si="23"/>
        <v>41179.954791666663</v>
      </c>
      <c r="U265" s="15">
        <f t="shared" si="24"/>
        <v>2012</v>
      </c>
    </row>
    <row r="266" spans="1:21" ht="64" hidden="1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8326</v>
      </c>
      <c r="R266" t="s">
        <v>8327</v>
      </c>
      <c r="S266" s="16">
        <f t="shared" si="22"/>
        <v>41010.620312500003</v>
      </c>
      <c r="T266" s="9">
        <f t="shared" si="23"/>
        <v>41040.620312500003</v>
      </c>
      <c r="U266" s="15">
        <f t="shared" si="24"/>
        <v>2012</v>
      </c>
    </row>
    <row r="267" spans="1:21" ht="64" hidden="1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8326</v>
      </c>
      <c r="R267" t="s">
        <v>8327</v>
      </c>
      <c r="S267" s="16">
        <f t="shared" si="22"/>
        <v>40267.245717592588</v>
      </c>
      <c r="T267" s="9">
        <f t="shared" si="23"/>
        <v>40308.844444444447</v>
      </c>
      <c r="U267" s="15">
        <f t="shared" si="24"/>
        <v>2010</v>
      </c>
    </row>
    <row r="268" spans="1:21" ht="48" hidden="1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8326</v>
      </c>
      <c r="R268" t="s">
        <v>8327</v>
      </c>
      <c r="S268" s="16">
        <f t="shared" si="22"/>
        <v>40205.174849537041</v>
      </c>
      <c r="T268" s="9">
        <f t="shared" si="23"/>
        <v>40291.160416666666</v>
      </c>
      <c r="U268" s="15">
        <f t="shared" si="24"/>
        <v>2010</v>
      </c>
    </row>
    <row r="269" spans="1:21" ht="48" hidden="1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8326</v>
      </c>
      <c r="R269" t="s">
        <v>8327</v>
      </c>
      <c r="S269" s="16">
        <f t="shared" si="22"/>
        <v>41785.452534722222</v>
      </c>
      <c r="T269" s="9">
        <f t="shared" si="23"/>
        <v>41815.452534722222</v>
      </c>
      <c r="U269" s="15">
        <f t="shared" si="24"/>
        <v>2014</v>
      </c>
    </row>
    <row r="270" spans="1:21" ht="48" hidden="1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8326</v>
      </c>
      <c r="R270" t="s">
        <v>8327</v>
      </c>
      <c r="S270" s="16">
        <f t="shared" si="22"/>
        <v>40809.15252314815</v>
      </c>
      <c r="T270" s="9">
        <f t="shared" si="23"/>
        <v>40854.194189814814</v>
      </c>
      <c r="U270" s="15">
        <f t="shared" si="24"/>
        <v>2011</v>
      </c>
    </row>
    <row r="271" spans="1:21" ht="48" hidden="1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8326</v>
      </c>
      <c r="R271" t="s">
        <v>8327</v>
      </c>
      <c r="S271" s="16">
        <f t="shared" si="22"/>
        <v>42758.197013888886</v>
      </c>
      <c r="T271" s="9">
        <f t="shared" si="23"/>
        <v>42788.197013888886</v>
      </c>
      <c r="U271" s="15">
        <f t="shared" si="24"/>
        <v>2017</v>
      </c>
    </row>
    <row r="272" spans="1:21" ht="48" hidden="1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8326</v>
      </c>
      <c r="R272" t="s">
        <v>8327</v>
      </c>
      <c r="S272" s="16">
        <f t="shared" si="22"/>
        <v>40637.866550925923</v>
      </c>
      <c r="T272" s="9">
        <f t="shared" si="23"/>
        <v>40688.166666666664</v>
      </c>
      <c r="U272" s="15">
        <f t="shared" si="24"/>
        <v>2011</v>
      </c>
    </row>
    <row r="273" spans="1:21" ht="48" hidden="1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8326</v>
      </c>
      <c r="R273" t="s">
        <v>8327</v>
      </c>
      <c r="S273" s="16">
        <f t="shared" si="22"/>
        <v>41612.10024305556</v>
      </c>
      <c r="T273" s="9">
        <f t="shared" si="23"/>
        <v>41641.333333333336</v>
      </c>
      <c r="U273" s="15">
        <f t="shared" si="24"/>
        <v>2013</v>
      </c>
    </row>
    <row r="274" spans="1:21" ht="48" hidden="1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8326</v>
      </c>
      <c r="R274" t="s">
        <v>8327</v>
      </c>
      <c r="S274" s="16">
        <f t="shared" si="22"/>
        <v>40235.900358796294</v>
      </c>
      <c r="T274" s="9">
        <f t="shared" si="23"/>
        <v>40296.78402777778</v>
      </c>
      <c r="U274" s="15">
        <f t="shared" si="24"/>
        <v>2010</v>
      </c>
    </row>
    <row r="275" spans="1:21" ht="48" hidden="1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8326</v>
      </c>
      <c r="R275" t="s">
        <v>8327</v>
      </c>
      <c r="S275" s="16">
        <f t="shared" si="22"/>
        <v>40697.498449074075</v>
      </c>
      <c r="T275" s="9">
        <f t="shared" si="23"/>
        <v>40727.498449074075</v>
      </c>
      <c r="U275" s="15">
        <f t="shared" si="24"/>
        <v>2011</v>
      </c>
    </row>
    <row r="276" spans="1:21" ht="48" hidden="1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8326</v>
      </c>
      <c r="R276" t="s">
        <v>8327</v>
      </c>
      <c r="S276" s="16">
        <f t="shared" si="22"/>
        <v>40969.912372685183</v>
      </c>
      <c r="T276" s="9">
        <f t="shared" si="23"/>
        <v>41004.290972222225</v>
      </c>
      <c r="U276" s="15">
        <f t="shared" si="24"/>
        <v>2012</v>
      </c>
    </row>
    <row r="277" spans="1:21" ht="48" hidden="1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8326</v>
      </c>
      <c r="R277" t="s">
        <v>8327</v>
      </c>
      <c r="S277" s="16">
        <f t="shared" si="22"/>
        <v>41193.032013888893</v>
      </c>
      <c r="T277" s="9">
        <f t="shared" si="23"/>
        <v>41223.073680555557</v>
      </c>
      <c r="U277" s="15">
        <f t="shared" si="24"/>
        <v>2012</v>
      </c>
    </row>
    <row r="278" spans="1:21" ht="48" hidden="1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8326</v>
      </c>
      <c r="R278" t="s">
        <v>8327</v>
      </c>
      <c r="S278" s="16">
        <f t="shared" si="22"/>
        <v>40967.081874999996</v>
      </c>
      <c r="T278" s="9">
        <f t="shared" si="23"/>
        <v>41027.040208333332</v>
      </c>
      <c r="U278" s="15">
        <f t="shared" si="24"/>
        <v>2012</v>
      </c>
    </row>
    <row r="279" spans="1:21" ht="48" hidden="1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8326</v>
      </c>
      <c r="R279" t="s">
        <v>8327</v>
      </c>
      <c r="S279" s="16">
        <f t="shared" si="22"/>
        <v>42117.891423611116</v>
      </c>
      <c r="T279" s="9">
        <f t="shared" si="23"/>
        <v>42147.891423611116</v>
      </c>
      <c r="U279" s="15">
        <f t="shared" si="24"/>
        <v>2015</v>
      </c>
    </row>
    <row r="280" spans="1:21" ht="32" hidden="1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8326</v>
      </c>
      <c r="R280" t="s">
        <v>8327</v>
      </c>
      <c r="S280" s="16">
        <f t="shared" si="22"/>
        <v>41164.040960648148</v>
      </c>
      <c r="T280" s="9">
        <f t="shared" si="23"/>
        <v>41194.040960648148</v>
      </c>
      <c r="U280" s="15">
        <f t="shared" si="24"/>
        <v>2012</v>
      </c>
    </row>
    <row r="281" spans="1:21" ht="48" hidden="1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8326</v>
      </c>
      <c r="R281" t="s">
        <v>8327</v>
      </c>
      <c r="S281" s="16">
        <f t="shared" si="22"/>
        <v>42759.244166666671</v>
      </c>
      <c r="T281" s="9">
        <f t="shared" si="23"/>
        <v>42793.084027777775</v>
      </c>
      <c r="U281" s="15">
        <f t="shared" si="24"/>
        <v>2017</v>
      </c>
    </row>
    <row r="282" spans="1:21" ht="48" hidden="1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8326</v>
      </c>
      <c r="R282" t="s">
        <v>8327</v>
      </c>
      <c r="S282" s="16">
        <f t="shared" si="22"/>
        <v>41744.590682870366</v>
      </c>
      <c r="T282" s="9">
        <f t="shared" si="23"/>
        <v>41789.590682870366</v>
      </c>
      <c r="U282" s="15">
        <f t="shared" si="24"/>
        <v>2014</v>
      </c>
    </row>
    <row r="283" spans="1:21" ht="48" hidden="1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8326</v>
      </c>
      <c r="R283" t="s">
        <v>8327</v>
      </c>
      <c r="S283" s="16">
        <f t="shared" si="22"/>
        <v>39950.163344907407</v>
      </c>
      <c r="T283" s="9">
        <f t="shared" si="23"/>
        <v>40035.80972222222</v>
      </c>
      <c r="U283" s="15">
        <f t="shared" si="24"/>
        <v>2009</v>
      </c>
    </row>
    <row r="284" spans="1:21" ht="48" hidden="1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8326</v>
      </c>
      <c r="R284" t="s">
        <v>8327</v>
      </c>
      <c r="S284" s="16">
        <f t="shared" si="22"/>
        <v>40194.920046296298</v>
      </c>
      <c r="T284" s="9">
        <f t="shared" si="23"/>
        <v>40231.916666666664</v>
      </c>
      <c r="U284" s="15">
        <f t="shared" si="24"/>
        <v>2010</v>
      </c>
    </row>
    <row r="285" spans="1:21" ht="32" hidden="1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8326</v>
      </c>
      <c r="R285" t="s">
        <v>8327</v>
      </c>
      <c r="S285" s="16">
        <f t="shared" si="22"/>
        <v>40675.71</v>
      </c>
      <c r="T285" s="9">
        <f t="shared" si="23"/>
        <v>40695.207638888889</v>
      </c>
      <c r="U285" s="15">
        <f t="shared" si="24"/>
        <v>2011</v>
      </c>
    </row>
    <row r="286" spans="1:21" ht="48" hidden="1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8326</v>
      </c>
      <c r="R286" t="s">
        <v>8327</v>
      </c>
      <c r="S286" s="16">
        <f t="shared" si="22"/>
        <v>40904.738194444442</v>
      </c>
      <c r="T286" s="9">
        <f t="shared" si="23"/>
        <v>40929.738194444442</v>
      </c>
      <c r="U286" s="15">
        <f t="shared" si="24"/>
        <v>2011</v>
      </c>
    </row>
    <row r="287" spans="1:21" ht="48" hidden="1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8326</v>
      </c>
      <c r="R287" t="s">
        <v>8327</v>
      </c>
      <c r="S287" s="16">
        <f t="shared" si="22"/>
        <v>41506.756111111114</v>
      </c>
      <c r="T287" s="9">
        <f t="shared" si="23"/>
        <v>41536.756111111114</v>
      </c>
      <c r="U287" s="15">
        <f t="shared" si="24"/>
        <v>2013</v>
      </c>
    </row>
    <row r="288" spans="1:21" ht="48" hidden="1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8326</v>
      </c>
      <c r="R288" t="s">
        <v>8327</v>
      </c>
      <c r="S288" s="16">
        <f t="shared" si="22"/>
        <v>41313.816249999996</v>
      </c>
      <c r="T288" s="9">
        <f t="shared" si="23"/>
        <v>41358.774583333332</v>
      </c>
      <c r="U288" s="15">
        <f t="shared" si="24"/>
        <v>2013</v>
      </c>
    </row>
    <row r="289" spans="1:21" ht="32" hidden="1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8326</v>
      </c>
      <c r="R289" t="s">
        <v>8327</v>
      </c>
      <c r="S289" s="16">
        <f t="shared" si="22"/>
        <v>41184.277986111112</v>
      </c>
      <c r="T289" s="9">
        <f t="shared" si="23"/>
        <v>41215.166666666664</v>
      </c>
      <c r="U289" s="15">
        <f t="shared" si="24"/>
        <v>2012</v>
      </c>
    </row>
    <row r="290" spans="1:21" ht="48" hidden="1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8326</v>
      </c>
      <c r="R290" t="s">
        <v>8327</v>
      </c>
      <c r="S290" s="16">
        <f t="shared" si="22"/>
        <v>41051.168900462959</v>
      </c>
      <c r="T290" s="9">
        <f t="shared" si="23"/>
        <v>41086.168900462959</v>
      </c>
      <c r="U290" s="15">
        <f t="shared" si="24"/>
        <v>2012</v>
      </c>
    </row>
    <row r="291" spans="1:21" ht="48" hidden="1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8326</v>
      </c>
      <c r="R291" t="s">
        <v>8327</v>
      </c>
      <c r="S291" s="16">
        <f t="shared" si="22"/>
        <v>41550.456412037034</v>
      </c>
      <c r="T291" s="9">
        <f t="shared" si="23"/>
        <v>41580.456412037034</v>
      </c>
      <c r="U291" s="15">
        <f t="shared" si="24"/>
        <v>2013</v>
      </c>
    </row>
    <row r="292" spans="1:21" ht="32" hidden="1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8326</v>
      </c>
      <c r="R292" t="s">
        <v>8327</v>
      </c>
      <c r="S292" s="16">
        <f t="shared" si="22"/>
        <v>40526.36917824074</v>
      </c>
      <c r="T292" s="9">
        <f t="shared" si="23"/>
        <v>40576.332638888889</v>
      </c>
      <c r="U292" s="15">
        <f t="shared" si="24"/>
        <v>2010</v>
      </c>
    </row>
    <row r="293" spans="1:21" ht="48" hidden="1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8326</v>
      </c>
      <c r="R293" t="s">
        <v>8327</v>
      </c>
      <c r="S293" s="16">
        <f t="shared" si="22"/>
        <v>41376.769050925926</v>
      </c>
      <c r="T293" s="9">
        <f t="shared" si="23"/>
        <v>41395.000694444447</v>
      </c>
      <c r="U293" s="15">
        <f t="shared" si="24"/>
        <v>2013</v>
      </c>
    </row>
    <row r="294" spans="1:21" ht="48" hidden="1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8326</v>
      </c>
      <c r="R294" t="s">
        <v>8327</v>
      </c>
      <c r="S294" s="16">
        <f t="shared" si="22"/>
        <v>40812.803229166668</v>
      </c>
      <c r="T294" s="9">
        <f t="shared" si="23"/>
        <v>40845.165972222225</v>
      </c>
      <c r="U294" s="15">
        <f t="shared" si="24"/>
        <v>2011</v>
      </c>
    </row>
    <row r="295" spans="1:21" ht="48" hidden="1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8326</v>
      </c>
      <c r="R295" t="s">
        <v>8327</v>
      </c>
      <c r="S295" s="16">
        <f t="shared" si="22"/>
        <v>41719.667986111112</v>
      </c>
      <c r="T295" s="9">
        <f t="shared" si="23"/>
        <v>41749.667986111112</v>
      </c>
      <c r="U295" s="15">
        <f t="shared" si="24"/>
        <v>2014</v>
      </c>
    </row>
    <row r="296" spans="1:21" ht="48" hidden="1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8326</v>
      </c>
      <c r="R296" t="s">
        <v>8327</v>
      </c>
      <c r="S296" s="16">
        <f t="shared" si="22"/>
        <v>40343.084421296298</v>
      </c>
      <c r="T296" s="9">
        <f t="shared" si="23"/>
        <v>40378.666666666664</v>
      </c>
      <c r="U296" s="15">
        <f t="shared" si="24"/>
        <v>2010</v>
      </c>
    </row>
    <row r="297" spans="1:21" ht="48" hidden="1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8326</v>
      </c>
      <c r="R297" t="s">
        <v>8327</v>
      </c>
      <c r="S297" s="16">
        <f t="shared" si="22"/>
        <v>41519.004733796297</v>
      </c>
      <c r="T297" s="9">
        <f t="shared" si="23"/>
        <v>41579</v>
      </c>
      <c r="U297" s="15">
        <f t="shared" si="24"/>
        <v>2013</v>
      </c>
    </row>
    <row r="298" spans="1:21" ht="48" hidden="1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8326</v>
      </c>
      <c r="R298" t="s">
        <v>8327</v>
      </c>
      <c r="S298" s="16">
        <f t="shared" si="22"/>
        <v>41134.475497685184</v>
      </c>
      <c r="T298" s="9">
        <f t="shared" si="23"/>
        <v>41159.475497685184</v>
      </c>
      <c r="U298" s="15">
        <f t="shared" si="24"/>
        <v>2012</v>
      </c>
    </row>
    <row r="299" spans="1:21" ht="48" hidden="1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8326</v>
      </c>
      <c r="R299" t="s">
        <v>8327</v>
      </c>
      <c r="S299" s="16">
        <f t="shared" si="22"/>
        <v>42089.72802083334</v>
      </c>
      <c r="T299" s="9">
        <f t="shared" si="23"/>
        <v>42125.165972222225</v>
      </c>
      <c r="U299" s="15">
        <f t="shared" si="24"/>
        <v>2015</v>
      </c>
    </row>
    <row r="300" spans="1:21" ht="32" hidden="1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8326</v>
      </c>
      <c r="R300" t="s">
        <v>8327</v>
      </c>
      <c r="S300" s="16">
        <f t="shared" si="22"/>
        <v>41709.463518518518</v>
      </c>
      <c r="T300" s="9">
        <f t="shared" si="23"/>
        <v>41768.875</v>
      </c>
      <c r="U300" s="15">
        <f t="shared" si="24"/>
        <v>2014</v>
      </c>
    </row>
    <row r="301" spans="1:21" ht="48" hidden="1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8326</v>
      </c>
      <c r="R301" t="s">
        <v>8327</v>
      </c>
      <c r="S301" s="16">
        <f t="shared" si="22"/>
        <v>40469.225231481483</v>
      </c>
      <c r="T301" s="9">
        <f t="shared" si="23"/>
        <v>40499.266898148147</v>
      </c>
      <c r="U301" s="15">
        <f t="shared" si="24"/>
        <v>2010</v>
      </c>
    </row>
    <row r="302" spans="1:21" ht="48" hidden="1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8326</v>
      </c>
      <c r="R302" t="s">
        <v>8327</v>
      </c>
      <c r="S302" s="16">
        <f t="shared" si="22"/>
        <v>40626.959930555553</v>
      </c>
      <c r="T302" s="9">
        <f t="shared" si="23"/>
        <v>40657.959930555553</v>
      </c>
      <c r="U302" s="15">
        <f t="shared" si="24"/>
        <v>2011</v>
      </c>
    </row>
    <row r="303" spans="1:21" ht="48" hidden="1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8326</v>
      </c>
      <c r="R303" t="s">
        <v>8327</v>
      </c>
      <c r="S303" s="16">
        <f t="shared" si="22"/>
        <v>41312.737673611111</v>
      </c>
      <c r="T303" s="9">
        <f t="shared" si="23"/>
        <v>41352.696006944447</v>
      </c>
      <c r="U303" s="15">
        <f t="shared" si="24"/>
        <v>2013</v>
      </c>
    </row>
    <row r="304" spans="1:21" ht="64" hidden="1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8326</v>
      </c>
      <c r="R304" t="s">
        <v>8327</v>
      </c>
      <c r="S304" s="16">
        <f t="shared" si="22"/>
        <v>40933.856921296298</v>
      </c>
      <c r="T304" s="9">
        <f t="shared" si="23"/>
        <v>40963.856921296298</v>
      </c>
      <c r="U304" s="15">
        <f t="shared" si="24"/>
        <v>2012</v>
      </c>
    </row>
    <row r="305" spans="1:21" ht="48" hidden="1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8326</v>
      </c>
      <c r="R305" t="s">
        <v>8327</v>
      </c>
      <c r="S305" s="16">
        <f t="shared" si="22"/>
        <v>41032.071134259262</v>
      </c>
      <c r="T305" s="9">
        <f t="shared" si="23"/>
        <v>41062.071134259262</v>
      </c>
      <c r="U305" s="15">
        <f t="shared" si="24"/>
        <v>2012</v>
      </c>
    </row>
    <row r="306" spans="1:21" ht="32" hidden="1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8326</v>
      </c>
      <c r="R306" t="s">
        <v>8327</v>
      </c>
      <c r="S306" s="16">
        <f t="shared" si="22"/>
        <v>41114.094872685186</v>
      </c>
      <c r="T306" s="9">
        <f t="shared" si="23"/>
        <v>41153.083333333336</v>
      </c>
      <c r="U306" s="15">
        <f t="shared" si="24"/>
        <v>2012</v>
      </c>
    </row>
    <row r="307" spans="1:21" ht="32" hidden="1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8326</v>
      </c>
      <c r="R307" t="s">
        <v>8327</v>
      </c>
      <c r="S307" s="16">
        <f t="shared" si="22"/>
        <v>40948.630196759259</v>
      </c>
      <c r="T307" s="9">
        <f t="shared" si="23"/>
        <v>40978.630196759259</v>
      </c>
      <c r="U307" s="15">
        <f t="shared" si="24"/>
        <v>2012</v>
      </c>
    </row>
    <row r="308" spans="1:21" ht="32" hidden="1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8326</v>
      </c>
      <c r="R308" t="s">
        <v>8327</v>
      </c>
      <c r="S308" s="16">
        <f t="shared" si="22"/>
        <v>41333.837187500001</v>
      </c>
      <c r="T308" s="9">
        <f t="shared" si="23"/>
        <v>41353.795520833337</v>
      </c>
      <c r="U308" s="15">
        <f t="shared" si="24"/>
        <v>2013</v>
      </c>
    </row>
    <row r="309" spans="1:21" ht="16" hidden="1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8326</v>
      </c>
      <c r="R309" t="s">
        <v>8327</v>
      </c>
      <c r="S309" s="16">
        <f t="shared" si="22"/>
        <v>41282.944456018515</v>
      </c>
      <c r="T309" s="9">
        <f t="shared" si="23"/>
        <v>41312.944456018515</v>
      </c>
      <c r="U309" s="15">
        <f t="shared" si="24"/>
        <v>2013</v>
      </c>
    </row>
    <row r="310" spans="1:21" ht="48" hidden="1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8326</v>
      </c>
      <c r="R310" t="s">
        <v>8327</v>
      </c>
      <c r="S310" s="16">
        <f t="shared" si="22"/>
        <v>40567.694560185184</v>
      </c>
      <c r="T310" s="9">
        <f t="shared" si="23"/>
        <v>40612.694560185184</v>
      </c>
      <c r="U310" s="15">
        <f t="shared" si="24"/>
        <v>2011</v>
      </c>
    </row>
    <row r="311" spans="1:21" ht="48" hidden="1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8326</v>
      </c>
      <c r="R311" t="s">
        <v>8327</v>
      </c>
      <c r="S311" s="16">
        <f t="shared" si="22"/>
        <v>41134.751550925925</v>
      </c>
      <c r="T311" s="9">
        <f t="shared" si="23"/>
        <v>41155.751550925925</v>
      </c>
      <c r="U311" s="15">
        <f t="shared" si="24"/>
        <v>2012</v>
      </c>
    </row>
    <row r="312" spans="1:21" ht="48" hidden="1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8326</v>
      </c>
      <c r="R312" t="s">
        <v>8327</v>
      </c>
      <c r="S312" s="16">
        <f t="shared" si="22"/>
        <v>40821.183136574073</v>
      </c>
      <c r="T312" s="9">
        <f t="shared" si="23"/>
        <v>40836.083333333336</v>
      </c>
      <c r="U312" s="15">
        <f t="shared" si="24"/>
        <v>2011</v>
      </c>
    </row>
    <row r="313" spans="1:21" ht="48" hidden="1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8326</v>
      </c>
      <c r="R313" t="s">
        <v>8327</v>
      </c>
      <c r="S313" s="16">
        <f t="shared" si="22"/>
        <v>40868.219814814816</v>
      </c>
      <c r="T313" s="9">
        <f t="shared" si="23"/>
        <v>40909.332638888889</v>
      </c>
      <c r="U313" s="15">
        <f t="shared" si="24"/>
        <v>2011</v>
      </c>
    </row>
    <row r="314" spans="1:21" ht="48" hidden="1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8326</v>
      </c>
      <c r="R314" t="s">
        <v>8327</v>
      </c>
      <c r="S314" s="16">
        <f t="shared" si="22"/>
        <v>41348.877685185187</v>
      </c>
      <c r="T314" s="9">
        <f t="shared" si="23"/>
        <v>41378.877685185187</v>
      </c>
      <c r="U314" s="15">
        <f t="shared" si="24"/>
        <v>2013</v>
      </c>
    </row>
    <row r="315" spans="1:21" ht="48" hidden="1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8326</v>
      </c>
      <c r="R315" t="s">
        <v>8327</v>
      </c>
      <c r="S315" s="16">
        <f t="shared" si="22"/>
        <v>40357.227939814817</v>
      </c>
      <c r="T315" s="9">
        <f t="shared" si="23"/>
        <v>40401.665972222225</v>
      </c>
      <c r="U315" s="15">
        <f t="shared" si="24"/>
        <v>2010</v>
      </c>
    </row>
    <row r="316" spans="1:21" ht="48" hidden="1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8326</v>
      </c>
      <c r="R316" t="s">
        <v>8327</v>
      </c>
      <c r="S316" s="16">
        <f t="shared" si="22"/>
        <v>41304.833194444444</v>
      </c>
      <c r="T316" s="9">
        <f t="shared" si="23"/>
        <v>41334.833194444444</v>
      </c>
      <c r="U316" s="15">
        <f t="shared" si="24"/>
        <v>2013</v>
      </c>
    </row>
    <row r="317" spans="1:21" ht="48" hidden="1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8326</v>
      </c>
      <c r="R317" t="s">
        <v>8327</v>
      </c>
      <c r="S317" s="16">
        <f t="shared" si="22"/>
        <v>41113.77238425926</v>
      </c>
      <c r="T317" s="9">
        <f t="shared" si="23"/>
        <v>41143.77238425926</v>
      </c>
      <c r="U317" s="15">
        <f t="shared" si="24"/>
        <v>2012</v>
      </c>
    </row>
    <row r="318" spans="1:21" ht="32" hidden="1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8326</v>
      </c>
      <c r="R318" t="s">
        <v>8327</v>
      </c>
      <c r="S318" s="16">
        <f t="shared" si="22"/>
        <v>41950.923576388886</v>
      </c>
      <c r="T318" s="9">
        <f t="shared" si="23"/>
        <v>41984.207638888889</v>
      </c>
      <c r="U318" s="15">
        <f t="shared" si="24"/>
        <v>2014</v>
      </c>
    </row>
    <row r="319" spans="1:21" ht="32" hidden="1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8326</v>
      </c>
      <c r="R319" t="s">
        <v>8327</v>
      </c>
      <c r="S319" s="16">
        <f t="shared" si="22"/>
        <v>41589.676886574074</v>
      </c>
      <c r="T319" s="9">
        <f t="shared" si="23"/>
        <v>41619.676886574074</v>
      </c>
      <c r="U319" s="15">
        <f t="shared" si="24"/>
        <v>2013</v>
      </c>
    </row>
    <row r="320" spans="1:21" ht="48" hidden="1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8326</v>
      </c>
      <c r="R320" t="s">
        <v>8327</v>
      </c>
      <c r="S320" s="16">
        <f t="shared" si="22"/>
        <v>41330.038784722223</v>
      </c>
      <c r="T320" s="9">
        <f t="shared" si="23"/>
        <v>41359.997118055559</v>
      </c>
      <c r="U320" s="15">
        <f t="shared" si="24"/>
        <v>2013</v>
      </c>
    </row>
    <row r="321" spans="1:21" ht="64" hidden="1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8326</v>
      </c>
      <c r="R321" t="s">
        <v>8327</v>
      </c>
      <c r="S321" s="16">
        <f t="shared" si="22"/>
        <v>40123.83829861111</v>
      </c>
      <c r="T321" s="9">
        <f t="shared" si="23"/>
        <v>40211.332638888889</v>
      </c>
      <c r="U321" s="15">
        <f t="shared" si="24"/>
        <v>2009</v>
      </c>
    </row>
    <row r="322" spans="1:21" ht="48" hidden="1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ref="P322:P385" si="26">ROUND(E322/L322,2)</f>
        <v>134.91</v>
      </c>
      <c r="Q322" s="12" t="s">
        <v>8326</v>
      </c>
      <c r="R322" t="s">
        <v>8327</v>
      </c>
      <c r="S322" s="16">
        <f t="shared" si="22"/>
        <v>42331.551307870366</v>
      </c>
      <c r="T322" s="9">
        <f t="shared" si="23"/>
        <v>42360.958333333328</v>
      </c>
      <c r="U322" s="15">
        <f t="shared" si="24"/>
        <v>2015</v>
      </c>
    </row>
    <row r="323" spans="1:21" ht="48" hidden="1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si="26"/>
        <v>106.62</v>
      </c>
      <c r="Q323" s="12" t="s">
        <v>8326</v>
      </c>
      <c r="R323" t="s">
        <v>8327</v>
      </c>
      <c r="S323" s="16">
        <f t="shared" ref="S323:S386" si="27">(((J323/60)/60)/24)+DATE(1970,1,1)</f>
        <v>42647.446597222224</v>
      </c>
      <c r="T323" s="9">
        <f t="shared" ref="T323:T386" si="28">(((I323/60)/60)/24)+DATE(1970,1,1)</f>
        <v>42682.488263888896</v>
      </c>
      <c r="U323" s="15">
        <f t="shared" ref="U323:U386" si="29">YEAR(S323)</f>
        <v>2016</v>
      </c>
    </row>
    <row r="324" spans="1:21" ht="48" hidden="1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8326</v>
      </c>
      <c r="R324" t="s">
        <v>8327</v>
      </c>
      <c r="S324" s="16">
        <f t="shared" si="27"/>
        <v>42473.57</v>
      </c>
      <c r="T324" s="9">
        <f t="shared" si="28"/>
        <v>42503.57</v>
      </c>
      <c r="U324" s="15">
        <f t="shared" si="29"/>
        <v>2016</v>
      </c>
    </row>
    <row r="325" spans="1:21" ht="48" hidden="1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8326</v>
      </c>
      <c r="R325" t="s">
        <v>8327</v>
      </c>
      <c r="S325" s="16">
        <f t="shared" si="27"/>
        <v>42697.32136574074</v>
      </c>
      <c r="T325" s="9">
        <f t="shared" si="28"/>
        <v>42725.332638888889</v>
      </c>
      <c r="U325" s="15">
        <f t="shared" si="29"/>
        <v>2016</v>
      </c>
    </row>
    <row r="326" spans="1:21" ht="48" hidden="1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8326</v>
      </c>
      <c r="R326" t="s">
        <v>8327</v>
      </c>
      <c r="S326" s="16">
        <f t="shared" si="27"/>
        <v>42184.626250000001</v>
      </c>
      <c r="T326" s="9">
        <f t="shared" si="28"/>
        <v>42217.626250000001</v>
      </c>
      <c r="U326" s="15">
        <f t="shared" si="29"/>
        <v>2015</v>
      </c>
    </row>
    <row r="327" spans="1:21" ht="48" hidden="1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8326</v>
      </c>
      <c r="R327" t="s">
        <v>8327</v>
      </c>
      <c r="S327" s="16">
        <f t="shared" si="27"/>
        <v>42689.187881944439</v>
      </c>
      <c r="T327" s="9">
        <f t="shared" si="28"/>
        <v>42724.187881944439</v>
      </c>
      <c r="U327" s="15">
        <f t="shared" si="29"/>
        <v>2016</v>
      </c>
    </row>
    <row r="328" spans="1:21" ht="48" hidden="1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8326</v>
      </c>
      <c r="R328" t="s">
        <v>8327</v>
      </c>
      <c r="S328" s="16">
        <f t="shared" si="27"/>
        <v>42775.314884259264</v>
      </c>
      <c r="T328" s="9">
        <f t="shared" si="28"/>
        <v>42808.956250000003</v>
      </c>
      <c r="U328" s="15">
        <f t="shared" si="29"/>
        <v>2017</v>
      </c>
    </row>
    <row r="329" spans="1:21" ht="48" hidden="1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8326</v>
      </c>
      <c r="R329" t="s">
        <v>8327</v>
      </c>
      <c r="S329" s="16">
        <f t="shared" si="27"/>
        <v>42058.235289351855</v>
      </c>
      <c r="T329" s="9">
        <f t="shared" si="28"/>
        <v>42085.333333333328</v>
      </c>
      <c r="U329" s="15">
        <f t="shared" si="29"/>
        <v>2015</v>
      </c>
    </row>
    <row r="330" spans="1:21" ht="48" hidden="1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8326</v>
      </c>
      <c r="R330" t="s">
        <v>8327</v>
      </c>
      <c r="S330" s="16">
        <f t="shared" si="27"/>
        <v>42278.946620370371</v>
      </c>
      <c r="T330" s="9">
        <f t="shared" si="28"/>
        <v>42309.166666666672</v>
      </c>
      <c r="U330" s="15">
        <f t="shared" si="29"/>
        <v>2015</v>
      </c>
    </row>
    <row r="331" spans="1:21" ht="48" hidden="1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8326</v>
      </c>
      <c r="R331" t="s">
        <v>8327</v>
      </c>
      <c r="S331" s="16">
        <f t="shared" si="27"/>
        <v>42291.46674768519</v>
      </c>
      <c r="T331" s="9">
        <f t="shared" si="28"/>
        <v>42315.166666666672</v>
      </c>
      <c r="U331" s="15">
        <f t="shared" si="29"/>
        <v>2015</v>
      </c>
    </row>
    <row r="332" spans="1:21" ht="48" hidden="1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8326</v>
      </c>
      <c r="R332" t="s">
        <v>8327</v>
      </c>
      <c r="S332" s="16">
        <f t="shared" si="27"/>
        <v>41379.515775462962</v>
      </c>
      <c r="T332" s="9">
        <f t="shared" si="28"/>
        <v>41411.165972222225</v>
      </c>
      <c r="U332" s="15">
        <f t="shared" si="29"/>
        <v>2013</v>
      </c>
    </row>
    <row r="333" spans="1:21" ht="48" hidden="1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8326</v>
      </c>
      <c r="R333" t="s">
        <v>8327</v>
      </c>
      <c r="S333" s="16">
        <f t="shared" si="27"/>
        <v>42507.581412037034</v>
      </c>
      <c r="T333" s="9">
        <f t="shared" si="28"/>
        <v>42538.581412037034</v>
      </c>
      <c r="U333" s="15">
        <f t="shared" si="29"/>
        <v>2016</v>
      </c>
    </row>
    <row r="334" spans="1:21" ht="48" hidden="1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8326</v>
      </c>
      <c r="R334" t="s">
        <v>8327</v>
      </c>
      <c r="S334" s="16">
        <f t="shared" si="27"/>
        <v>42263.680289351847</v>
      </c>
      <c r="T334" s="9">
        <f t="shared" si="28"/>
        <v>42305.333333333328</v>
      </c>
      <c r="U334" s="15">
        <f t="shared" si="29"/>
        <v>2015</v>
      </c>
    </row>
    <row r="335" spans="1:21" ht="48" hidden="1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8326</v>
      </c>
      <c r="R335" t="s">
        <v>8327</v>
      </c>
      <c r="S335" s="16">
        <f t="shared" si="27"/>
        <v>42437.636469907404</v>
      </c>
      <c r="T335" s="9">
        <f t="shared" si="28"/>
        <v>42467.59480324074</v>
      </c>
      <c r="U335" s="15">
        <f t="shared" si="29"/>
        <v>2016</v>
      </c>
    </row>
    <row r="336" spans="1:21" ht="48" hidden="1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8326</v>
      </c>
      <c r="R336" t="s">
        <v>8327</v>
      </c>
      <c r="S336" s="16">
        <f t="shared" si="27"/>
        <v>42101.682372685187</v>
      </c>
      <c r="T336" s="9">
        <f t="shared" si="28"/>
        <v>42139.791666666672</v>
      </c>
      <c r="U336" s="15">
        <f t="shared" si="29"/>
        <v>2015</v>
      </c>
    </row>
    <row r="337" spans="1:21" ht="48" hidden="1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8326</v>
      </c>
      <c r="R337" t="s">
        <v>8327</v>
      </c>
      <c r="S337" s="16">
        <f t="shared" si="27"/>
        <v>42101.737442129626</v>
      </c>
      <c r="T337" s="9">
        <f t="shared" si="28"/>
        <v>42132.916666666672</v>
      </c>
      <c r="U337" s="15">
        <f t="shared" si="29"/>
        <v>2015</v>
      </c>
    </row>
    <row r="338" spans="1:21" ht="48" hidden="1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8326</v>
      </c>
      <c r="R338" t="s">
        <v>8327</v>
      </c>
      <c r="S338" s="16">
        <f t="shared" si="27"/>
        <v>42291.596273148149</v>
      </c>
      <c r="T338" s="9">
        <f t="shared" si="28"/>
        <v>42321.637939814813</v>
      </c>
      <c r="U338" s="15">
        <f t="shared" si="29"/>
        <v>2015</v>
      </c>
    </row>
    <row r="339" spans="1:21" ht="48" hidden="1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8326</v>
      </c>
      <c r="R339" t="s">
        <v>8327</v>
      </c>
      <c r="S339" s="16">
        <f t="shared" si="27"/>
        <v>42047.128564814819</v>
      </c>
      <c r="T339" s="9">
        <f t="shared" si="28"/>
        <v>42077.086898148147</v>
      </c>
      <c r="U339" s="15">
        <f t="shared" si="29"/>
        <v>2015</v>
      </c>
    </row>
    <row r="340" spans="1:21" ht="48" hidden="1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8326</v>
      </c>
      <c r="R340" t="s">
        <v>8327</v>
      </c>
      <c r="S340" s="16">
        <f t="shared" si="27"/>
        <v>42559.755671296298</v>
      </c>
      <c r="T340" s="9">
        <f t="shared" si="28"/>
        <v>42616.041666666672</v>
      </c>
      <c r="U340" s="15">
        <f t="shared" si="29"/>
        <v>2016</v>
      </c>
    </row>
    <row r="341" spans="1:21" ht="48" hidden="1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8326</v>
      </c>
      <c r="R341" t="s">
        <v>8327</v>
      </c>
      <c r="S341" s="16">
        <f t="shared" si="27"/>
        <v>42093.760046296295</v>
      </c>
      <c r="T341" s="9">
        <f t="shared" si="28"/>
        <v>42123.760046296295</v>
      </c>
      <c r="U341" s="15">
        <f t="shared" si="29"/>
        <v>2015</v>
      </c>
    </row>
    <row r="342" spans="1:21" ht="48" hidden="1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8326</v>
      </c>
      <c r="R342" t="s">
        <v>8327</v>
      </c>
      <c r="S342" s="16">
        <f t="shared" si="27"/>
        <v>42772.669062500005</v>
      </c>
      <c r="T342" s="9">
        <f t="shared" si="28"/>
        <v>42802.875</v>
      </c>
      <c r="U342" s="15">
        <f t="shared" si="29"/>
        <v>2017</v>
      </c>
    </row>
    <row r="343" spans="1:21" ht="48" hidden="1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8326</v>
      </c>
      <c r="R343" t="s">
        <v>8327</v>
      </c>
      <c r="S343" s="16">
        <f t="shared" si="27"/>
        <v>41894.879606481481</v>
      </c>
      <c r="T343" s="9">
        <f t="shared" si="28"/>
        <v>41913.165972222225</v>
      </c>
      <c r="U343" s="15">
        <f t="shared" si="29"/>
        <v>2014</v>
      </c>
    </row>
    <row r="344" spans="1:21" ht="32" hidden="1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8326</v>
      </c>
      <c r="R344" t="s">
        <v>8327</v>
      </c>
      <c r="S344" s="16">
        <f t="shared" si="27"/>
        <v>42459.780844907407</v>
      </c>
      <c r="T344" s="9">
        <f t="shared" si="28"/>
        <v>42489.780844907407</v>
      </c>
      <c r="U344" s="15">
        <f t="shared" si="29"/>
        <v>2016</v>
      </c>
    </row>
    <row r="345" spans="1:21" ht="48" hidden="1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8326</v>
      </c>
      <c r="R345" t="s">
        <v>8327</v>
      </c>
      <c r="S345" s="16">
        <f t="shared" si="27"/>
        <v>41926.73778935185</v>
      </c>
      <c r="T345" s="9">
        <f t="shared" si="28"/>
        <v>41957.125</v>
      </c>
      <c r="U345" s="15">
        <f t="shared" si="29"/>
        <v>2014</v>
      </c>
    </row>
    <row r="346" spans="1:21" ht="48" hidden="1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8326</v>
      </c>
      <c r="R346" t="s">
        <v>8327</v>
      </c>
      <c r="S346" s="16">
        <f t="shared" si="27"/>
        <v>42111.970995370371</v>
      </c>
      <c r="T346" s="9">
        <f t="shared" si="28"/>
        <v>42156.097222222219</v>
      </c>
      <c r="U346" s="15">
        <f t="shared" si="29"/>
        <v>2015</v>
      </c>
    </row>
    <row r="347" spans="1:21" ht="48" hidden="1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8326</v>
      </c>
      <c r="R347" t="s">
        <v>8327</v>
      </c>
      <c r="S347" s="16">
        <f t="shared" si="27"/>
        <v>42114.944328703699</v>
      </c>
      <c r="T347" s="9">
        <f t="shared" si="28"/>
        <v>42144.944328703699</v>
      </c>
      <c r="U347" s="15">
        <f t="shared" si="29"/>
        <v>2015</v>
      </c>
    </row>
    <row r="348" spans="1:21" ht="48" hidden="1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8326</v>
      </c>
      <c r="R348" t="s">
        <v>8327</v>
      </c>
      <c r="S348" s="16">
        <f t="shared" si="27"/>
        <v>42261.500243055561</v>
      </c>
      <c r="T348" s="9">
        <f t="shared" si="28"/>
        <v>42291.500243055561</v>
      </c>
      <c r="U348" s="15">
        <f t="shared" si="29"/>
        <v>2015</v>
      </c>
    </row>
    <row r="349" spans="1:21" ht="48" hidden="1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8326</v>
      </c>
      <c r="R349" t="s">
        <v>8327</v>
      </c>
      <c r="S349" s="16">
        <f t="shared" si="27"/>
        <v>42292.495474537034</v>
      </c>
      <c r="T349" s="9">
        <f t="shared" si="28"/>
        <v>42322.537141203706</v>
      </c>
      <c r="U349" s="15">
        <f t="shared" si="29"/>
        <v>2015</v>
      </c>
    </row>
    <row r="350" spans="1:21" ht="48" hidden="1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8326</v>
      </c>
      <c r="R350" t="s">
        <v>8327</v>
      </c>
      <c r="S350" s="16">
        <f t="shared" si="27"/>
        <v>42207.58699074074</v>
      </c>
      <c r="T350" s="9">
        <f t="shared" si="28"/>
        <v>42237.58699074074</v>
      </c>
      <c r="U350" s="15">
        <f t="shared" si="29"/>
        <v>2015</v>
      </c>
    </row>
    <row r="351" spans="1:21" ht="32" hidden="1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8326</v>
      </c>
      <c r="R351" t="s">
        <v>8327</v>
      </c>
      <c r="S351" s="16">
        <f t="shared" si="27"/>
        <v>42760.498935185184</v>
      </c>
      <c r="T351" s="9">
        <f t="shared" si="28"/>
        <v>42790.498935185184</v>
      </c>
      <c r="U351" s="15">
        <f t="shared" si="29"/>
        <v>2017</v>
      </c>
    </row>
    <row r="352" spans="1:21" ht="48" hidden="1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8326</v>
      </c>
      <c r="R352" t="s">
        <v>8327</v>
      </c>
      <c r="S352" s="16">
        <f t="shared" si="27"/>
        <v>42586.066076388888</v>
      </c>
      <c r="T352" s="9">
        <f t="shared" si="28"/>
        <v>42624.165972222225</v>
      </c>
      <c r="U352" s="15">
        <f t="shared" si="29"/>
        <v>2016</v>
      </c>
    </row>
    <row r="353" spans="1:21" ht="48" hidden="1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8326</v>
      </c>
      <c r="R353" t="s">
        <v>8327</v>
      </c>
      <c r="S353" s="16">
        <f t="shared" si="27"/>
        <v>42427.964745370366</v>
      </c>
      <c r="T353" s="9">
        <f t="shared" si="28"/>
        <v>42467.923078703709</v>
      </c>
      <c r="U353" s="15">
        <f t="shared" si="29"/>
        <v>2016</v>
      </c>
    </row>
    <row r="354" spans="1:21" ht="48" hidden="1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8326</v>
      </c>
      <c r="R354" t="s">
        <v>8327</v>
      </c>
      <c r="S354" s="16">
        <f t="shared" si="27"/>
        <v>41890.167453703703</v>
      </c>
      <c r="T354" s="9">
        <f t="shared" si="28"/>
        <v>41920.167453703703</v>
      </c>
      <c r="U354" s="15">
        <f t="shared" si="29"/>
        <v>2014</v>
      </c>
    </row>
    <row r="355" spans="1:21" ht="48" hidden="1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8326</v>
      </c>
      <c r="R355" t="s">
        <v>8327</v>
      </c>
      <c r="S355" s="16">
        <f t="shared" si="27"/>
        <v>42297.791886574079</v>
      </c>
      <c r="T355" s="9">
        <f t="shared" si="28"/>
        <v>42327.833553240736</v>
      </c>
      <c r="U355" s="15">
        <f t="shared" si="29"/>
        <v>2015</v>
      </c>
    </row>
    <row r="356" spans="1:21" ht="48" hidden="1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8326</v>
      </c>
      <c r="R356" t="s">
        <v>8327</v>
      </c>
      <c r="S356" s="16">
        <f t="shared" si="27"/>
        <v>42438.827789351853</v>
      </c>
      <c r="T356" s="9">
        <f t="shared" si="28"/>
        <v>42468.786122685182</v>
      </c>
      <c r="U356" s="15">
        <f t="shared" si="29"/>
        <v>2016</v>
      </c>
    </row>
    <row r="357" spans="1:21" ht="32" hidden="1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8326</v>
      </c>
      <c r="R357" t="s">
        <v>8327</v>
      </c>
      <c r="S357" s="16">
        <f t="shared" si="27"/>
        <v>41943.293912037036</v>
      </c>
      <c r="T357" s="9">
        <f t="shared" si="28"/>
        <v>41974.3355787037</v>
      </c>
      <c r="U357" s="15">
        <f t="shared" si="29"/>
        <v>2014</v>
      </c>
    </row>
    <row r="358" spans="1:21" ht="32" hidden="1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8326</v>
      </c>
      <c r="R358" t="s">
        <v>8327</v>
      </c>
      <c r="S358" s="16">
        <f t="shared" si="27"/>
        <v>42415.803159722222</v>
      </c>
      <c r="T358" s="9">
        <f t="shared" si="28"/>
        <v>42445.761493055557</v>
      </c>
      <c r="U358" s="15">
        <f t="shared" si="29"/>
        <v>2016</v>
      </c>
    </row>
    <row r="359" spans="1:21" ht="48" hidden="1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8326</v>
      </c>
      <c r="R359" t="s">
        <v>8327</v>
      </c>
      <c r="S359" s="16">
        <f t="shared" si="27"/>
        <v>42078.222187499996</v>
      </c>
      <c r="T359" s="9">
        <f t="shared" si="28"/>
        <v>42118.222187499996</v>
      </c>
      <c r="U359" s="15">
        <f t="shared" si="29"/>
        <v>2015</v>
      </c>
    </row>
    <row r="360" spans="1:21" ht="48" hidden="1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8326</v>
      </c>
      <c r="R360" t="s">
        <v>8327</v>
      </c>
      <c r="S360" s="16">
        <f t="shared" si="27"/>
        <v>42507.860196759255</v>
      </c>
      <c r="T360" s="9">
        <f t="shared" si="28"/>
        <v>42536.625</v>
      </c>
      <c r="U360" s="15">
        <f t="shared" si="29"/>
        <v>2016</v>
      </c>
    </row>
    <row r="361" spans="1:21" ht="48" hidden="1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8326</v>
      </c>
      <c r="R361" t="s">
        <v>8327</v>
      </c>
      <c r="S361" s="16">
        <f t="shared" si="27"/>
        <v>41935.070486111108</v>
      </c>
      <c r="T361" s="9">
        <f t="shared" si="28"/>
        <v>41957.216666666667</v>
      </c>
      <c r="U361" s="15">
        <f t="shared" si="29"/>
        <v>2014</v>
      </c>
    </row>
    <row r="362" spans="1:21" ht="48" hidden="1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8326</v>
      </c>
      <c r="R362" t="s">
        <v>8327</v>
      </c>
      <c r="S362" s="16">
        <f t="shared" si="27"/>
        <v>42163.897916666669</v>
      </c>
      <c r="T362" s="9">
        <f t="shared" si="28"/>
        <v>42208.132638888885</v>
      </c>
      <c r="U362" s="15">
        <f t="shared" si="29"/>
        <v>2015</v>
      </c>
    </row>
    <row r="363" spans="1:21" ht="48" hidden="1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8326</v>
      </c>
      <c r="R363" t="s">
        <v>8327</v>
      </c>
      <c r="S363" s="16">
        <f t="shared" si="27"/>
        <v>41936.001226851848</v>
      </c>
      <c r="T363" s="9">
        <f t="shared" si="28"/>
        <v>41966.042893518519</v>
      </c>
      <c r="U363" s="15">
        <f t="shared" si="29"/>
        <v>2014</v>
      </c>
    </row>
    <row r="364" spans="1:21" ht="48" hidden="1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8326</v>
      </c>
      <c r="R364" t="s">
        <v>8327</v>
      </c>
      <c r="S364" s="16">
        <f t="shared" si="27"/>
        <v>41837.210543981484</v>
      </c>
      <c r="T364" s="9">
        <f t="shared" si="28"/>
        <v>41859</v>
      </c>
      <c r="U364" s="15">
        <f t="shared" si="29"/>
        <v>2014</v>
      </c>
    </row>
    <row r="365" spans="1:21" ht="48" hidden="1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8326</v>
      </c>
      <c r="R365" t="s">
        <v>8327</v>
      </c>
      <c r="S365" s="16">
        <f t="shared" si="27"/>
        <v>40255.744629629626</v>
      </c>
      <c r="T365" s="9">
        <f t="shared" si="28"/>
        <v>40300.806944444441</v>
      </c>
      <c r="U365" s="15">
        <f t="shared" si="29"/>
        <v>2010</v>
      </c>
    </row>
    <row r="366" spans="1:21" ht="48" hidden="1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8326</v>
      </c>
      <c r="R366" t="s">
        <v>8327</v>
      </c>
      <c r="S366" s="16">
        <f t="shared" si="27"/>
        <v>41780.859629629631</v>
      </c>
      <c r="T366" s="9">
        <f t="shared" si="28"/>
        <v>41811.165972222225</v>
      </c>
      <c r="U366" s="15">
        <f t="shared" si="29"/>
        <v>2014</v>
      </c>
    </row>
    <row r="367" spans="1:21" ht="48" hidden="1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8326</v>
      </c>
      <c r="R367" t="s">
        <v>8327</v>
      </c>
      <c r="S367" s="16">
        <f t="shared" si="27"/>
        <v>41668.606469907405</v>
      </c>
      <c r="T367" s="9">
        <f t="shared" si="28"/>
        <v>41698.606469907405</v>
      </c>
      <c r="U367" s="15">
        <f t="shared" si="29"/>
        <v>2014</v>
      </c>
    </row>
    <row r="368" spans="1:21" ht="48" hidden="1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8326</v>
      </c>
      <c r="R368" t="s">
        <v>8327</v>
      </c>
      <c r="S368" s="16">
        <f t="shared" si="27"/>
        <v>41019.793032407404</v>
      </c>
      <c r="T368" s="9">
        <f t="shared" si="28"/>
        <v>41049.793032407404</v>
      </c>
      <c r="U368" s="15">
        <f t="shared" si="29"/>
        <v>2012</v>
      </c>
    </row>
    <row r="369" spans="1:21" ht="48" hidden="1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8326</v>
      </c>
      <c r="R369" t="s">
        <v>8327</v>
      </c>
      <c r="S369" s="16">
        <f t="shared" si="27"/>
        <v>41355.577291666668</v>
      </c>
      <c r="T369" s="9">
        <f t="shared" si="28"/>
        <v>41395.207638888889</v>
      </c>
      <c r="U369" s="15">
        <f t="shared" si="29"/>
        <v>2013</v>
      </c>
    </row>
    <row r="370" spans="1:21" ht="48" hidden="1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8326</v>
      </c>
      <c r="R370" t="s">
        <v>8327</v>
      </c>
      <c r="S370" s="16">
        <f t="shared" si="27"/>
        <v>42043.605578703704</v>
      </c>
      <c r="T370" s="9">
        <f t="shared" si="28"/>
        <v>42078.563912037032</v>
      </c>
      <c r="U370" s="15">
        <f t="shared" si="29"/>
        <v>2015</v>
      </c>
    </row>
    <row r="371" spans="1:21" ht="48" hidden="1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8326</v>
      </c>
      <c r="R371" t="s">
        <v>8327</v>
      </c>
      <c r="S371" s="16">
        <f t="shared" si="27"/>
        <v>40893.551724537036</v>
      </c>
      <c r="T371" s="9">
        <f t="shared" si="28"/>
        <v>40923.551724537036</v>
      </c>
      <c r="U371" s="15">
        <f t="shared" si="29"/>
        <v>2011</v>
      </c>
    </row>
    <row r="372" spans="1:21" ht="48" hidden="1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8326</v>
      </c>
      <c r="R372" t="s">
        <v>8327</v>
      </c>
      <c r="S372" s="16">
        <f t="shared" si="27"/>
        <v>42711.795138888891</v>
      </c>
      <c r="T372" s="9">
        <f t="shared" si="28"/>
        <v>42741.795138888891</v>
      </c>
      <c r="U372" s="15">
        <f t="shared" si="29"/>
        <v>2016</v>
      </c>
    </row>
    <row r="373" spans="1:21" ht="48" hidden="1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8326</v>
      </c>
      <c r="R373" t="s">
        <v>8327</v>
      </c>
      <c r="S373" s="16">
        <f t="shared" si="27"/>
        <v>41261.767812500002</v>
      </c>
      <c r="T373" s="9">
        <f t="shared" si="28"/>
        <v>41306.767812500002</v>
      </c>
      <c r="U373" s="15">
        <f t="shared" si="29"/>
        <v>2012</v>
      </c>
    </row>
    <row r="374" spans="1:21" ht="32" hidden="1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8326</v>
      </c>
      <c r="R374" t="s">
        <v>8327</v>
      </c>
      <c r="S374" s="16">
        <f t="shared" si="27"/>
        <v>42425.576898148152</v>
      </c>
      <c r="T374" s="9">
        <f t="shared" si="28"/>
        <v>42465.666666666672</v>
      </c>
      <c r="U374" s="15">
        <f t="shared" si="29"/>
        <v>2016</v>
      </c>
    </row>
    <row r="375" spans="1:21" ht="48" hidden="1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8326</v>
      </c>
      <c r="R375" t="s">
        <v>8327</v>
      </c>
      <c r="S375" s="16">
        <f t="shared" si="27"/>
        <v>41078.91201388889</v>
      </c>
      <c r="T375" s="9">
        <f t="shared" si="28"/>
        <v>41108.91201388889</v>
      </c>
      <c r="U375" s="15">
        <f t="shared" si="29"/>
        <v>2012</v>
      </c>
    </row>
    <row r="376" spans="1:21" ht="48" hidden="1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8326</v>
      </c>
      <c r="R376" t="s">
        <v>8327</v>
      </c>
      <c r="S376" s="16">
        <f t="shared" si="27"/>
        <v>40757.889247685183</v>
      </c>
      <c r="T376" s="9">
        <f t="shared" si="28"/>
        <v>40802.889247685183</v>
      </c>
      <c r="U376" s="15">
        <f t="shared" si="29"/>
        <v>2011</v>
      </c>
    </row>
    <row r="377" spans="1:21" ht="48" hidden="1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8326</v>
      </c>
      <c r="R377" t="s">
        <v>8327</v>
      </c>
      <c r="S377" s="16">
        <f t="shared" si="27"/>
        <v>41657.985081018516</v>
      </c>
      <c r="T377" s="9">
        <f t="shared" si="28"/>
        <v>41699.720833333333</v>
      </c>
      <c r="U377" s="15">
        <f t="shared" si="29"/>
        <v>2014</v>
      </c>
    </row>
    <row r="378" spans="1:21" ht="48" hidden="1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8326</v>
      </c>
      <c r="R378" t="s">
        <v>8327</v>
      </c>
      <c r="S378" s="16">
        <f t="shared" si="27"/>
        <v>42576.452731481477</v>
      </c>
      <c r="T378" s="9">
        <f t="shared" si="28"/>
        <v>42607.452731481477</v>
      </c>
      <c r="U378" s="15">
        <f t="shared" si="29"/>
        <v>2016</v>
      </c>
    </row>
    <row r="379" spans="1:21" ht="48" hidden="1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8326</v>
      </c>
      <c r="R379" t="s">
        <v>8327</v>
      </c>
      <c r="S379" s="16">
        <f t="shared" si="27"/>
        <v>42292.250787037032</v>
      </c>
      <c r="T379" s="9">
        <f t="shared" si="28"/>
        <v>42322.292361111111</v>
      </c>
      <c r="U379" s="15">
        <f t="shared" si="29"/>
        <v>2015</v>
      </c>
    </row>
    <row r="380" spans="1:21" ht="48" hidden="1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8326</v>
      </c>
      <c r="R380" t="s">
        <v>8327</v>
      </c>
      <c r="S380" s="16">
        <f t="shared" si="27"/>
        <v>42370.571851851855</v>
      </c>
      <c r="T380" s="9">
        <f t="shared" si="28"/>
        <v>42394.994444444441</v>
      </c>
      <c r="U380" s="15">
        <f t="shared" si="29"/>
        <v>2016</v>
      </c>
    </row>
    <row r="381" spans="1:21" ht="48" hidden="1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8326</v>
      </c>
      <c r="R381" t="s">
        <v>8327</v>
      </c>
      <c r="S381" s="16">
        <f t="shared" si="27"/>
        <v>40987.688333333332</v>
      </c>
      <c r="T381" s="9">
        <f t="shared" si="28"/>
        <v>41032.688333333332</v>
      </c>
      <c r="U381" s="15">
        <f t="shared" si="29"/>
        <v>2012</v>
      </c>
    </row>
    <row r="382" spans="1:21" ht="48" hidden="1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8326</v>
      </c>
      <c r="R382" t="s">
        <v>8327</v>
      </c>
      <c r="S382" s="16">
        <f t="shared" si="27"/>
        <v>42367.719814814816</v>
      </c>
      <c r="T382" s="9">
        <f t="shared" si="28"/>
        <v>42392.719814814816</v>
      </c>
      <c r="U382" s="15">
        <f t="shared" si="29"/>
        <v>2015</v>
      </c>
    </row>
    <row r="383" spans="1:21" ht="48" hidden="1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8326</v>
      </c>
      <c r="R383" t="s">
        <v>8327</v>
      </c>
      <c r="S383" s="16">
        <f t="shared" si="27"/>
        <v>41085.698113425926</v>
      </c>
      <c r="T383" s="9">
        <f t="shared" si="28"/>
        <v>41120.208333333336</v>
      </c>
      <c r="U383" s="15">
        <f t="shared" si="29"/>
        <v>2012</v>
      </c>
    </row>
    <row r="384" spans="1:21" ht="48" hidden="1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8326</v>
      </c>
      <c r="R384" t="s">
        <v>8327</v>
      </c>
      <c r="S384" s="16">
        <f t="shared" si="27"/>
        <v>41144.709490740745</v>
      </c>
      <c r="T384" s="9">
        <f t="shared" si="28"/>
        <v>41158.709490740745</v>
      </c>
      <c r="U384" s="15">
        <f t="shared" si="29"/>
        <v>2012</v>
      </c>
    </row>
    <row r="385" spans="1:21" ht="48" hidden="1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8326</v>
      </c>
      <c r="R385" t="s">
        <v>8327</v>
      </c>
      <c r="S385" s="16">
        <f t="shared" si="27"/>
        <v>41755.117581018516</v>
      </c>
      <c r="T385" s="9">
        <f t="shared" si="28"/>
        <v>41778.117581018516</v>
      </c>
      <c r="U385" s="15">
        <f t="shared" si="29"/>
        <v>2014</v>
      </c>
    </row>
    <row r="386" spans="1:21" ht="48" hidden="1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ref="P386:P449" si="31">ROUND(E386/L386,2)</f>
        <v>58.54</v>
      </c>
      <c r="Q386" s="12" t="s">
        <v>8326</v>
      </c>
      <c r="R386" t="s">
        <v>8327</v>
      </c>
      <c r="S386" s="16">
        <f t="shared" si="27"/>
        <v>41980.781793981485</v>
      </c>
      <c r="T386" s="9">
        <f t="shared" si="28"/>
        <v>42010.781793981485</v>
      </c>
      <c r="U386" s="15">
        <f t="shared" si="29"/>
        <v>2014</v>
      </c>
    </row>
    <row r="387" spans="1:21" ht="48" hidden="1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si="31"/>
        <v>111.8</v>
      </c>
      <c r="Q387" s="12" t="s">
        <v>8326</v>
      </c>
      <c r="R387" t="s">
        <v>8327</v>
      </c>
      <c r="S387" s="16">
        <f t="shared" ref="S387:S450" si="32">(((J387/60)/60)/24)+DATE(1970,1,1)</f>
        <v>41934.584502314814</v>
      </c>
      <c r="T387" s="9">
        <f t="shared" ref="T387:T450" si="33">(((I387/60)/60)/24)+DATE(1970,1,1)</f>
        <v>41964.626168981486</v>
      </c>
      <c r="U387" s="15">
        <f t="shared" ref="U387:U450" si="34">YEAR(S387)</f>
        <v>2014</v>
      </c>
    </row>
    <row r="388" spans="1:21" ht="48" hidden="1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8326</v>
      </c>
      <c r="R388" t="s">
        <v>8327</v>
      </c>
      <c r="S388" s="16">
        <f t="shared" si="32"/>
        <v>42211.951284722221</v>
      </c>
      <c r="T388" s="9">
        <f t="shared" si="33"/>
        <v>42226.951284722221</v>
      </c>
      <c r="U388" s="15">
        <f t="shared" si="34"/>
        <v>2015</v>
      </c>
    </row>
    <row r="389" spans="1:21" ht="48" hidden="1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8326</v>
      </c>
      <c r="R389" t="s">
        <v>8327</v>
      </c>
      <c r="S389" s="16">
        <f t="shared" si="32"/>
        <v>42200.67659722222</v>
      </c>
      <c r="T389" s="9">
        <f t="shared" si="33"/>
        <v>42231.25</v>
      </c>
      <c r="U389" s="15">
        <f t="shared" si="34"/>
        <v>2015</v>
      </c>
    </row>
    <row r="390" spans="1:21" ht="48" hidden="1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8326</v>
      </c>
      <c r="R390" t="s">
        <v>8327</v>
      </c>
      <c r="S390" s="16">
        <f t="shared" si="32"/>
        <v>42549.076157407413</v>
      </c>
      <c r="T390" s="9">
        <f t="shared" si="33"/>
        <v>42579.076157407413</v>
      </c>
      <c r="U390" s="15">
        <f t="shared" si="34"/>
        <v>2016</v>
      </c>
    </row>
    <row r="391" spans="1:21" ht="48" hidden="1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8326</v>
      </c>
      <c r="R391" t="s">
        <v>8327</v>
      </c>
      <c r="S391" s="16">
        <f t="shared" si="32"/>
        <v>41674.063078703701</v>
      </c>
      <c r="T391" s="9">
        <f t="shared" si="33"/>
        <v>41705.957638888889</v>
      </c>
      <c r="U391" s="15">
        <f t="shared" si="34"/>
        <v>2014</v>
      </c>
    </row>
    <row r="392" spans="1:21" ht="48" hidden="1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8326</v>
      </c>
      <c r="R392" t="s">
        <v>8327</v>
      </c>
      <c r="S392" s="16">
        <f t="shared" si="32"/>
        <v>42112.036712962959</v>
      </c>
      <c r="T392" s="9">
        <f t="shared" si="33"/>
        <v>42132.036712962959</v>
      </c>
      <c r="U392" s="15">
        <f t="shared" si="34"/>
        <v>2015</v>
      </c>
    </row>
    <row r="393" spans="1:21" ht="48" hidden="1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8326</v>
      </c>
      <c r="R393" t="s">
        <v>8327</v>
      </c>
      <c r="S393" s="16">
        <f t="shared" si="32"/>
        <v>40865.042256944449</v>
      </c>
      <c r="T393" s="9">
        <f t="shared" si="33"/>
        <v>40895.040972222225</v>
      </c>
      <c r="U393" s="15">
        <f t="shared" si="34"/>
        <v>2011</v>
      </c>
    </row>
    <row r="394" spans="1:21" ht="48" hidden="1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8326</v>
      </c>
      <c r="R394" t="s">
        <v>8327</v>
      </c>
      <c r="S394" s="16">
        <f t="shared" si="32"/>
        <v>40763.717256944445</v>
      </c>
      <c r="T394" s="9">
        <f t="shared" si="33"/>
        <v>40794.125</v>
      </c>
      <c r="U394" s="15">
        <f t="shared" si="34"/>
        <v>2011</v>
      </c>
    </row>
    <row r="395" spans="1:21" ht="32" hidden="1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8326</v>
      </c>
      <c r="R395" t="s">
        <v>8327</v>
      </c>
      <c r="S395" s="16">
        <f t="shared" si="32"/>
        <v>41526.708935185183</v>
      </c>
      <c r="T395" s="9">
        <f t="shared" si="33"/>
        <v>41557.708935185183</v>
      </c>
      <c r="U395" s="15">
        <f t="shared" si="34"/>
        <v>2013</v>
      </c>
    </row>
    <row r="396" spans="1:21" ht="48" hidden="1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8326</v>
      </c>
      <c r="R396" t="s">
        <v>8327</v>
      </c>
      <c r="S396" s="16">
        <f t="shared" si="32"/>
        <v>42417.818078703705</v>
      </c>
      <c r="T396" s="9">
        <f t="shared" si="33"/>
        <v>42477.776412037041</v>
      </c>
      <c r="U396" s="15">
        <f t="shared" si="34"/>
        <v>2016</v>
      </c>
    </row>
    <row r="397" spans="1:21" ht="48" hidden="1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8326</v>
      </c>
      <c r="R397" t="s">
        <v>8327</v>
      </c>
      <c r="S397" s="16">
        <f t="shared" si="32"/>
        <v>40990.909259259257</v>
      </c>
      <c r="T397" s="9">
        <f t="shared" si="33"/>
        <v>41026.897222222222</v>
      </c>
      <c r="U397" s="15">
        <f t="shared" si="34"/>
        <v>2012</v>
      </c>
    </row>
    <row r="398" spans="1:21" ht="48" hidden="1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8326</v>
      </c>
      <c r="R398" t="s">
        <v>8327</v>
      </c>
      <c r="S398" s="16">
        <f t="shared" si="32"/>
        <v>41082.564884259256</v>
      </c>
      <c r="T398" s="9">
        <f t="shared" si="33"/>
        <v>41097.564884259256</v>
      </c>
      <c r="U398" s="15">
        <f t="shared" si="34"/>
        <v>2012</v>
      </c>
    </row>
    <row r="399" spans="1:21" ht="64" hidden="1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8326</v>
      </c>
      <c r="R399" t="s">
        <v>8327</v>
      </c>
      <c r="S399" s="16">
        <f t="shared" si="32"/>
        <v>40379.776435185187</v>
      </c>
      <c r="T399" s="9">
        <f t="shared" si="33"/>
        <v>40422.155555555553</v>
      </c>
      <c r="U399" s="15">
        <f t="shared" si="34"/>
        <v>2010</v>
      </c>
    </row>
    <row r="400" spans="1:21" ht="48" hidden="1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8326</v>
      </c>
      <c r="R400" t="s">
        <v>8327</v>
      </c>
      <c r="S400" s="16">
        <f t="shared" si="32"/>
        <v>42078.793124999997</v>
      </c>
      <c r="T400" s="9">
        <f t="shared" si="33"/>
        <v>42123.793124999997</v>
      </c>
      <c r="U400" s="15">
        <f t="shared" si="34"/>
        <v>2015</v>
      </c>
    </row>
    <row r="401" spans="1:21" ht="48" hidden="1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8326</v>
      </c>
      <c r="R401" t="s">
        <v>8327</v>
      </c>
      <c r="S401" s="16">
        <f t="shared" si="32"/>
        <v>42687.875775462962</v>
      </c>
      <c r="T401" s="9">
        <f t="shared" si="33"/>
        <v>42718.5</v>
      </c>
      <c r="U401" s="15">
        <f t="shared" si="34"/>
        <v>2016</v>
      </c>
    </row>
    <row r="402" spans="1:21" ht="48" hidden="1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8326</v>
      </c>
      <c r="R402" t="s">
        <v>8327</v>
      </c>
      <c r="S402" s="16">
        <f t="shared" si="32"/>
        <v>41745.635960648149</v>
      </c>
      <c r="T402" s="9">
        <f t="shared" si="33"/>
        <v>41776.145833333336</v>
      </c>
      <c r="U402" s="15">
        <f t="shared" si="34"/>
        <v>2014</v>
      </c>
    </row>
    <row r="403" spans="1:21" ht="48" hidden="1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8326</v>
      </c>
      <c r="R403" t="s">
        <v>8327</v>
      </c>
      <c r="S403" s="16">
        <f t="shared" si="32"/>
        <v>40732.842245370368</v>
      </c>
      <c r="T403" s="9">
        <f t="shared" si="33"/>
        <v>40762.842245370368</v>
      </c>
      <c r="U403" s="15">
        <f t="shared" si="34"/>
        <v>2011</v>
      </c>
    </row>
    <row r="404" spans="1:21" ht="48" hidden="1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8326</v>
      </c>
      <c r="R404" t="s">
        <v>8327</v>
      </c>
      <c r="S404" s="16">
        <f t="shared" si="32"/>
        <v>42292.539548611108</v>
      </c>
      <c r="T404" s="9">
        <f t="shared" si="33"/>
        <v>42313.58121527778</v>
      </c>
      <c r="U404" s="15">
        <f t="shared" si="34"/>
        <v>2015</v>
      </c>
    </row>
    <row r="405" spans="1:21" ht="48" hidden="1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8326</v>
      </c>
      <c r="R405" t="s">
        <v>8327</v>
      </c>
      <c r="S405" s="16">
        <f t="shared" si="32"/>
        <v>40718.310659722221</v>
      </c>
      <c r="T405" s="9">
        <f t="shared" si="33"/>
        <v>40765.297222222223</v>
      </c>
      <c r="U405" s="15">
        <f t="shared" si="34"/>
        <v>2011</v>
      </c>
    </row>
    <row r="406" spans="1:21" ht="48" hidden="1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8326</v>
      </c>
      <c r="R406" t="s">
        <v>8327</v>
      </c>
      <c r="S406" s="16">
        <f t="shared" si="32"/>
        <v>41646.628032407411</v>
      </c>
      <c r="T406" s="9">
        <f t="shared" si="33"/>
        <v>41675.961111111108</v>
      </c>
      <c r="U406" s="15">
        <f t="shared" si="34"/>
        <v>2014</v>
      </c>
    </row>
    <row r="407" spans="1:21" ht="32" hidden="1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8326</v>
      </c>
      <c r="R407" t="s">
        <v>8327</v>
      </c>
      <c r="S407" s="16">
        <f t="shared" si="32"/>
        <v>41674.08494212963</v>
      </c>
      <c r="T407" s="9">
        <f t="shared" si="33"/>
        <v>41704.08494212963</v>
      </c>
      <c r="U407" s="15">
        <f t="shared" si="34"/>
        <v>2014</v>
      </c>
    </row>
    <row r="408" spans="1:21" ht="48" hidden="1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8326</v>
      </c>
      <c r="R408" t="s">
        <v>8327</v>
      </c>
      <c r="S408" s="16">
        <f t="shared" si="32"/>
        <v>40638.162465277775</v>
      </c>
      <c r="T408" s="9">
        <f t="shared" si="33"/>
        <v>40672.249305555553</v>
      </c>
      <c r="U408" s="15">
        <f t="shared" si="34"/>
        <v>2011</v>
      </c>
    </row>
    <row r="409" spans="1:21" ht="48" hidden="1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8326</v>
      </c>
      <c r="R409" t="s">
        <v>8327</v>
      </c>
      <c r="S409" s="16">
        <f t="shared" si="32"/>
        <v>40806.870949074073</v>
      </c>
      <c r="T409" s="9">
        <f t="shared" si="33"/>
        <v>40866.912615740745</v>
      </c>
      <c r="U409" s="15">
        <f t="shared" si="34"/>
        <v>2011</v>
      </c>
    </row>
    <row r="410" spans="1:21" ht="48" hidden="1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8326</v>
      </c>
      <c r="R410" t="s">
        <v>8327</v>
      </c>
      <c r="S410" s="16">
        <f t="shared" si="32"/>
        <v>41543.735995370371</v>
      </c>
      <c r="T410" s="9">
        <f t="shared" si="33"/>
        <v>41583.777662037035</v>
      </c>
      <c r="U410" s="15">
        <f t="shared" si="34"/>
        <v>2013</v>
      </c>
    </row>
    <row r="411" spans="1:21" ht="48" hidden="1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8326</v>
      </c>
      <c r="R411" t="s">
        <v>8327</v>
      </c>
      <c r="S411" s="16">
        <f t="shared" si="32"/>
        <v>42543.862777777773</v>
      </c>
      <c r="T411" s="9">
        <f t="shared" si="33"/>
        <v>42573.862777777773</v>
      </c>
      <c r="U411" s="15">
        <f t="shared" si="34"/>
        <v>2016</v>
      </c>
    </row>
    <row r="412" spans="1:21" ht="48" hidden="1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8326</v>
      </c>
      <c r="R412" t="s">
        <v>8327</v>
      </c>
      <c r="S412" s="16">
        <f t="shared" si="32"/>
        <v>42113.981446759266</v>
      </c>
      <c r="T412" s="9">
        <f t="shared" si="33"/>
        <v>42173.981446759266</v>
      </c>
      <c r="U412" s="15">
        <f t="shared" si="34"/>
        <v>2015</v>
      </c>
    </row>
    <row r="413" spans="1:21" ht="48" hidden="1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8326</v>
      </c>
      <c r="R413" t="s">
        <v>8327</v>
      </c>
      <c r="S413" s="16">
        <f t="shared" si="32"/>
        <v>41598.17597222222</v>
      </c>
      <c r="T413" s="9">
        <f t="shared" si="33"/>
        <v>41630.208333333336</v>
      </c>
      <c r="U413" s="15">
        <f t="shared" si="34"/>
        <v>2013</v>
      </c>
    </row>
    <row r="414" spans="1:21" ht="48" hidden="1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8326</v>
      </c>
      <c r="R414" t="s">
        <v>8327</v>
      </c>
      <c r="S414" s="16">
        <f t="shared" si="32"/>
        <v>41099.742800925924</v>
      </c>
      <c r="T414" s="9">
        <f t="shared" si="33"/>
        <v>41115.742800925924</v>
      </c>
      <c r="U414" s="15">
        <f t="shared" si="34"/>
        <v>2012</v>
      </c>
    </row>
    <row r="415" spans="1:21" ht="48" hidden="1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8326</v>
      </c>
      <c r="R415" t="s">
        <v>8327</v>
      </c>
      <c r="S415" s="16">
        <f t="shared" si="32"/>
        <v>41079.877442129626</v>
      </c>
      <c r="T415" s="9">
        <f t="shared" si="33"/>
        <v>41109.877442129626</v>
      </c>
      <c r="U415" s="15">
        <f t="shared" si="34"/>
        <v>2012</v>
      </c>
    </row>
    <row r="416" spans="1:21" ht="48" hidden="1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8326</v>
      </c>
      <c r="R416" t="s">
        <v>8327</v>
      </c>
      <c r="S416" s="16">
        <f t="shared" si="32"/>
        <v>41529.063252314816</v>
      </c>
      <c r="T416" s="9">
        <f t="shared" si="33"/>
        <v>41559.063252314816</v>
      </c>
      <c r="U416" s="15">
        <f t="shared" si="34"/>
        <v>2013</v>
      </c>
    </row>
    <row r="417" spans="1:21" ht="64" hidden="1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8326</v>
      </c>
      <c r="R417" t="s">
        <v>8327</v>
      </c>
      <c r="S417" s="16">
        <f t="shared" si="32"/>
        <v>41904.851875</v>
      </c>
      <c r="T417" s="9">
        <f t="shared" si="33"/>
        <v>41929.5</v>
      </c>
      <c r="U417" s="15">
        <f t="shared" si="34"/>
        <v>2014</v>
      </c>
    </row>
    <row r="418" spans="1:21" ht="32" hidden="1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8326</v>
      </c>
      <c r="R418" t="s">
        <v>8327</v>
      </c>
      <c r="S418" s="16">
        <f t="shared" si="32"/>
        <v>41648.396192129629</v>
      </c>
      <c r="T418" s="9">
        <f t="shared" si="33"/>
        <v>41678.396192129629</v>
      </c>
      <c r="U418" s="15">
        <f t="shared" si="34"/>
        <v>2014</v>
      </c>
    </row>
    <row r="419" spans="1:21" ht="48" hidden="1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8326</v>
      </c>
      <c r="R419" t="s">
        <v>8327</v>
      </c>
      <c r="S419" s="16">
        <f t="shared" si="32"/>
        <v>41360.970601851855</v>
      </c>
      <c r="T419" s="9">
        <f t="shared" si="33"/>
        <v>41372.189583333333</v>
      </c>
      <c r="U419" s="15">
        <f t="shared" si="34"/>
        <v>2013</v>
      </c>
    </row>
    <row r="420" spans="1:21" ht="48" hidden="1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8326</v>
      </c>
      <c r="R420" t="s">
        <v>8327</v>
      </c>
      <c r="S420" s="16">
        <f t="shared" si="32"/>
        <v>42178.282372685186</v>
      </c>
      <c r="T420" s="9">
        <f t="shared" si="33"/>
        <v>42208.282372685186</v>
      </c>
      <c r="U420" s="15">
        <f t="shared" si="34"/>
        <v>2015</v>
      </c>
    </row>
    <row r="421" spans="1:21" ht="48" hidden="1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8326</v>
      </c>
      <c r="R421" t="s">
        <v>8327</v>
      </c>
      <c r="S421" s="16">
        <f t="shared" si="32"/>
        <v>41394.842442129629</v>
      </c>
      <c r="T421" s="9">
        <f t="shared" si="33"/>
        <v>41454.842442129629</v>
      </c>
      <c r="U421" s="15">
        <f t="shared" si="34"/>
        <v>2013</v>
      </c>
    </row>
    <row r="422" spans="1:21" ht="48" hidden="1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8326</v>
      </c>
      <c r="R422" t="s">
        <v>8344</v>
      </c>
      <c r="S422" s="16">
        <f t="shared" si="32"/>
        <v>41682.23646990741</v>
      </c>
      <c r="T422" s="9">
        <f t="shared" si="33"/>
        <v>41712.194803240738</v>
      </c>
      <c r="U422" s="15">
        <f t="shared" si="34"/>
        <v>2014</v>
      </c>
    </row>
    <row r="423" spans="1:21" ht="48" hidden="1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8326</v>
      </c>
      <c r="R423" t="s">
        <v>8344</v>
      </c>
      <c r="S423" s="16">
        <f t="shared" si="32"/>
        <v>42177.491388888884</v>
      </c>
      <c r="T423" s="9">
        <f t="shared" si="33"/>
        <v>42237.491388888884</v>
      </c>
      <c r="U423" s="15">
        <f t="shared" si="34"/>
        <v>2015</v>
      </c>
    </row>
    <row r="424" spans="1:21" ht="48" hidden="1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8326</v>
      </c>
      <c r="R424" t="s">
        <v>8344</v>
      </c>
      <c r="S424" s="16">
        <f t="shared" si="32"/>
        <v>41863.260381944441</v>
      </c>
      <c r="T424" s="9">
        <f t="shared" si="33"/>
        <v>41893.260381944441</v>
      </c>
      <c r="U424" s="15">
        <f t="shared" si="34"/>
        <v>2014</v>
      </c>
    </row>
    <row r="425" spans="1:21" ht="48" hidden="1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8326</v>
      </c>
      <c r="R425" t="s">
        <v>8344</v>
      </c>
      <c r="S425" s="16">
        <f t="shared" si="32"/>
        <v>41400.92627314815</v>
      </c>
      <c r="T425" s="9">
        <f t="shared" si="33"/>
        <v>41430.92627314815</v>
      </c>
      <c r="U425" s="15">
        <f t="shared" si="34"/>
        <v>2013</v>
      </c>
    </row>
    <row r="426" spans="1:21" ht="48" hidden="1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8326</v>
      </c>
      <c r="R426" t="s">
        <v>8344</v>
      </c>
      <c r="S426" s="16">
        <f t="shared" si="32"/>
        <v>40934.376145833332</v>
      </c>
      <c r="T426" s="9">
        <f t="shared" si="33"/>
        <v>40994.334479166668</v>
      </c>
      <c r="U426" s="15">
        <f t="shared" si="34"/>
        <v>2012</v>
      </c>
    </row>
    <row r="427" spans="1:21" ht="48" hidden="1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8326</v>
      </c>
      <c r="R427" t="s">
        <v>8344</v>
      </c>
      <c r="S427" s="16">
        <f t="shared" si="32"/>
        <v>42275.861157407402</v>
      </c>
      <c r="T427" s="9">
        <f t="shared" si="33"/>
        <v>42335.902824074074</v>
      </c>
      <c r="U427" s="15">
        <f t="shared" si="34"/>
        <v>2015</v>
      </c>
    </row>
    <row r="428" spans="1:21" ht="48" hidden="1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8326</v>
      </c>
      <c r="R428" t="s">
        <v>8344</v>
      </c>
      <c r="S428" s="16">
        <f t="shared" si="32"/>
        <v>42400.711967592593</v>
      </c>
      <c r="T428" s="9">
        <f t="shared" si="33"/>
        <v>42430.711967592593</v>
      </c>
      <c r="U428" s="15">
        <f t="shared" si="34"/>
        <v>2016</v>
      </c>
    </row>
    <row r="429" spans="1:21" ht="48" hidden="1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t="e">
        <f t="shared" si="31"/>
        <v>#DIV/0!</v>
      </c>
      <c r="Q429" s="12" t="s">
        <v>8326</v>
      </c>
      <c r="R429" t="s">
        <v>8344</v>
      </c>
      <c r="S429" s="16">
        <f t="shared" si="32"/>
        <v>42285.909027777772</v>
      </c>
      <c r="T429" s="9">
        <f t="shared" si="33"/>
        <v>42299.790972222225</v>
      </c>
      <c r="U429" s="15">
        <f t="shared" si="34"/>
        <v>2015</v>
      </c>
    </row>
    <row r="430" spans="1:21" ht="32" hidden="1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8326</v>
      </c>
      <c r="R430" t="s">
        <v>8344</v>
      </c>
      <c r="S430" s="16">
        <f t="shared" si="32"/>
        <v>41778.766724537039</v>
      </c>
      <c r="T430" s="9">
        <f t="shared" si="33"/>
        <v>41806.916666666664</v>
      </c>
      <c r="U430" s="15">
        <f t="shared" si="34"/>
        <v>2014</v>
      </c>
    </row>
    <row r="431" spans="1:21" ht="64" hidden="1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t="e">
        <f t="shared" si="31"/>
        <v>#DIV/0!</v>
      </c>
      <c r="Q431" s="12" t="s">
        <v>8326</v>
      </c>
      <c r="R431" t="s">
        <v>8344</v>
      </c>
      <c r="S431" s="16">
        <f t="shared" si="32"/>
        <v>40070.901412037041</v>
      </c>
      <c r="T431" s="9">
        <f t="shared" si="33"/>
        <v>40144.207638888889</v>
      </c>
      <c r="U431" s="15">
        <f t="shared" si="34"/>
        <v>2009</v>
      </c>
    </row>
    <row r="432" spans="1:21" ht="32" hidden="1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8326</v>
      </c>
      <c r="R432" t="s">
        <v>8344</v>
      </c>
      <c r="S432" s="16">
        <f t="shared" si="32"/>
        <v>41513.107256944444</v>
      </c>
      <c r="T432" s="9">
        <f t="shared" si="33"/>
        <v>41528.107256944444</v>
      </c>
      <c r="U432" s="15">
        <f t="shared" si="34"/>
        <v>2013</v>
      </c>
    </row>
    <row r="433" spans="1:21" ht="48" hidden="1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8326</v>
      </c>
      <c r="R433" t="s">
        <v>8344</v>
      </c>
      <c r="S433" s="16">
        <f t="shared" si="32"/>
        <v>42526.871331018512</v>
      </c>
      <c r="T433" s="9">
        <f t="shared" si="33"/>
        <v>42556.871331018512</v>
      </c>
      <c r="U433" s="15">
        <f t="shared" si="34"/>
        <v>2016</v>
      </c>
    </row>
    <row r="434" spans="1:21" ht="48" hidden="1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8326</v>
      </c>
      <c r="R434" t="s">
        <v>8344</v>
      </c>
      <c r="S434" s="16">
        <f t="shared" si="32"/>
        <v>42238.726631944446</v>
      </c>
      <c r="T434" s="9">
        <f t="shared" si="33"/>
        <v>42298.726631944446</v>
      </c>
      <c r="U434" s="15">
        <f t="shared" si="34"/>
        <v>2015</v>
      </c>
    </row>
    <row r="435" spans="1:21" ht="64" hidden="1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t="e">
        <f t="shared" si="31"/>
        <v>#DIV/0!</v>
      </c>
      <c r="Q435" s="12" t="s">
        <v>8326</v>
      </c>
      <c r="R435" t="s">
        <v>8344</v>
      </c>
      <c r="S435" s="16">
        <f t="shared" si="32"/>
        <v>42228.629884259266</v>
      </c>
      <c r="T435" s="9">
        <f t="shared" si="33"/>
        <v>42288.629884259266</v>
      </c>
      <c r="U435" s="15">
        <f t="shared" si="34"/>
        <v>2015</v>
      </c>
    </row>
    <row r="436" spans="1:21" ht="48" hidden="1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8326</v>
      </c>
      <c r="R436" t="s">
        <v>8344</v>
      </c>
      <c r="S436" s="16">
        <f t="shared" si="32"/>
        <v>41576.834513888891</v>
      </c>
      <c r="T436" s="9">
        <f t="shared" si="33"/>
        <v>41609.876180555555</v>
      </c>
      <c r="U436" s="15">
        <f t="shared" si="34"/>
        <v>2013</v>
      </c>
    </row>
    <row r="437" spans="1:21" ht="48" hidden="1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8326</v>
      </c>
      <c r="R437" t="s">
        <v>8344</v>
      </c>
      <c r="S437" s="16">
        <f t="shared" si="32"/>
        <v>41500.747453703705</v>
      </c>
      <c r="T437" s="9">
        <f t="shared" si="33"/>
        <v>41530.747453703705</v>
      </c>
      <c r="U437" s="15">
        <f t="shared" si="34"/>
        <v>2013</v>
      </c>
    </row>
    <row r="438" spans="1:21" ht="48" hidden="1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t="e">
        <f t="shared" si="31"/>
        <v>#DIV/0!</v>
      </c>
      <c r="Q438" s="12" t="s">
        <v>8326</v>
      </c>
      <c r="R438" t="s">
        <v>8344</v>
      </c>
      <c r="S438" s="16">
        <f t="shared" si="32"/>
        <v>41456.36241898148</v>
      </c>
      <c r="T438" s="9">
        <f t="shared" si="33"/>
        <v>41486.36241898148</v>
      </c>
      <c r="U438" s="15">
        <f t="shared" si="34"/>
        <v>2013</v>
      </c>
    </row>
    <row r="439" spans="1:21" ht="48" hidden="1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t="e">
        <f t="shared" si="31"/>
        <v>#DIV/0!</v>
      </c>
      <c r="Q439" s="12" t="s">
        <v>8326</v>
      </c>
      <c r="R439" t="s">
        <v>8344</v>
      </c>
      <c r="S439" s="16">
        <f t="shared" si="32"/>
        <v>42591.31858796296</v>
      </c>
      <c r="T439" s="9">
        <f t="shared" si="33"/>
        <v>42651.31858796296</v>
      </c>
      <c r="U439" s="15">
        <f t="shared" si="34"/>
        <v>2016</v>
      </c>
    </row>
    <row r="440" spans="1:21" ht="48" hidden="1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8326</v>
      </c>
      <c r="R440" t="s">
        <v>8344</v>
      </c>
      <c r="S440" s="16">
        <f t="shared" si="32"/>
        <v>42296.261087962965</v>
      </c>
      <c r="T440" s="9">
        <f t="shared" si="33"/>
        <v>42326.302754629629</v>
      </c>
      <c r="U440" s="15">
        <f t="shared" si="34"/>
        <v>2015</v>
      </c>
    </row>
    <row r="441" spans="1:21" ht="48" hidden="1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t="e">
        <f t="shared" si="31"/>
        <v>#DIV/0!</v>
      </c>
      <c r="Q441" s="12" t="s">
        <v>8326</v>
      </c>
      <c r="R441" t="s">
        <v>8344</v>
      </c>
      <c r="S441" s="16">
        <f t="shared" si="32"/>
        <v>41919.761782407404</v>
      </c>
      <c r="T441" s="9">
        <f t="shared" si="33"/>
        <v>41929.761782407404</v>
      </c>
      <c r="U441" s="15">
        <f t="shared" si="34"/>
        <v>2014</v>
      </c>
    </row>
    <row r="442" spans="1:21" ht="48" hidden="1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8326</v>
      </c>
      <c r="R442" t="s">
        <v>8344</v>
      </c>
      <c r="S442" s="16">
        <f t="shared" si="32"/>
        <v>42423.985567129625</v>
      </c>
      <c r="T442" s="9">
        <f t="shared" si="33"/>
        <v>42453.943900462968</v>
      </c>
      <c r="U442" s="15">
        <f t="shared" si="34"/>
        <v>2016</v>
      </c>
    </row>
    <row r="443" spans="1:21" ht="48" hidden="1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t="e">
        <f t="shared" si="31"/>
        <v>#DIV/0!</v>
      </c>
      <c r="Q443" s="12" t="s">
        <v>8326</v>
      </c>
      <c r="R443" t="s">
        <v>8344</v>
      </c>
      <c r="S443" s="16">
        <f t="shared" si="32"/>
        <v>41550.793935185182</v>
      </c>
      <c r="T443" s="9">
        <f t="shared" si="33"/>
        <v>41580.793935185182</v>
      </c>
      <c r="U443" s="15">
        <f t="shared" si="34"/>
        <v>2013</v>
      </c>
    </row>
    <row r="444" spans="1:21" ht="16" hidden="1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8326</v>
      </c>
      <c r="R444" t="s">
        <v>8344</v>
      </c>
      <c r="S444" s="16">
        <f t="shared" si="32"/>
        <v>42024.888692129629</v>
      </c>
      <c r="T444" s="9">
        <f t="shared" si="33"/>
        <v>42054.888692129629</v>
      </c>
      <c r="U444" s="15">
        <f t="shared" si="34"/>
        <v>2015</v>
      </c>
    </row>
    <row r="445" spans="1:21" ht="48" hidden="1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8326</v>
      </c>
      <c r="R445" t="s">
        <v>8344</v>
      </c>
      <c r="S445" s="16">
        <f t="shared" si="32"/>
        <v>41650.015057870369</v>
      </c>
      <c r="T445" s="9">
        <f t="shared" si="33"/>
        <v>41680.015057870369</v>
      </c>
      <c r="U445" s="15">
        <f t="shared" si="34"/>
        <v>2014</v>
      </c>
    </row>
    <row r="446" spans="1:21" ht="32" hidden="1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8326</v>
      </c>
      <c r="R446" t="s">
        <v>8344</v>
      </c>
      <c r="S446" s="16">
        <f t="shared" si="32"/>
        <v>40894.906956018516</v>
      </c>
      <c r="T446" s="9">
        <f t="shared" si="33"/>
        <v>40954.906956018516</v>
      </c>
      <c r="U446" s="15">
        <f t="shared" si="34"/>
        <v>2011</v>
      </c>
    </row>
    <row r="447" spans="1:21" ht="48" hidden="1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8326</v>
      </c>
      <c r="R447" t="s">
        <v>8344</v>
      </c>
      <c r="S447" s="16">
        <f t="shared" si="32"/>
        <v>42130.335358796292</v>
      </c>
      <c r="T447" s="9">
        <f t="shared" si="33"/>
        <v>42145.335358796292</v>
      </c>
      <c r="U447" s="15">
        <f t="shared" si="34"/>
        <v>2015</v>
      </c>
    </row>
    <row r="448" spans="1:21" ht="48" hidden="1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8326</v>
      </c>
      <c r="R448" t="s">
        <v>8344</v>
      </c>
      <c r="S448" s="16">
        <f t="shared" si="32"/>
        <v>42037.083564814813</v>
      </c>
      <c r="T448" s="9">
        <f t="shared" si="33"/>
        <v>42067.083564814813</v>
      </c>
      <c r="U448" s="15">
        <f t="shared" si="34"/>
        <v>2015</v>
      </c>
    </row>
    <row r="449" spans="1:21" ht="48" hidden="1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8326</v>
      </c>
      <c r="R449" t="s">
        <v>8344</v>
      </c>
      <c r="S449" s="16">
        <f t="shared" si="32"/>
        <v>41331.555127314816</v>
      </c>
      <c r="T449" s="9">
        <f t="shared" si="33"/>
        <v>41356.513460648144</v>
      </c>
      <c r="U449" s="15">
        <f t="shared" si="34"/>
        <v>2013</v>
      </c>
    </row>
    <row r="450" spans="1:21" ht="48" hidden="1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ref="P450:P513" si="36">ROUND(E450/L450,2)</f>
        <v>20.5</v>
      </c>
      <c r="Q450" s="12" t="s">
        <v>8326</v>
      </c>
      <c r="R450" t="s">
        <v>8344</v>
      </c>
      <c r="S450" s="16">
        <f t="shared" si="32"/>
        <v>41753.758043981477</v>
      </c>
      <c r="T450" s="9">
        <f t="shared" si="33"/>
        <v>41773.758043981477</v>
      </c>
      <c r="U450" s="15">
        <f t="shared" si="34"/>
        <v>2014</v>
      </c>
    </row>
    <row r="451" spans="1:21" ht="48" hidden="1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si="36"/>
        <v>9</v>
      </c>
      <c r="Q451" s="12" t="s">
        <v>8326</v>
      </c>
      <c r="R451" t="s">
        <v>8344</v>
      </c>
      <c r="S451" s="16">
        <f t="shared" ref="S451:S514" si="37">(((J451/60)/60)/24)+DATE(1970,1,1)</f>
        <v>41534.568113425928</v>
      </c>
      <c r="T451" s="9">
        <f t="shared" ref="T451:T514" si="38">(((I451/60)/60)/24)+DATE(1970,1,1)</f>
        <v>41564.568113425928</v>
      </c>
      <c r="U451" s="15">
        <f t="shared" ref="U451:U514" si="39">YEAR(S451)</f>
        <v>2013</v>
      </c>
    </row>
    <row r="452" spans="1:21" ht="48" hidden="1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8326</v>
      </c>
      <c r="R452" t="s">
        <v>8344</v>
      </c>
      <c r="S452" s="16">
        <f t="shared" si="37"/>
        <v>41654.946759259255</v>
      </c>
      <c r="T452" s="9">
        <f t="shared" si="38"/>
        <v>41684.946759259255</v>
      </c>
      <c r="U452" s="15">
        <f t="shared" si="39"/>
        <v>2014</v>
      </c>
    </row>
    <row r="453" spans="1:21" ht="48" hidden="1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t="e">
        <f t="shared" si="36"/>
        <v>#DIV/0!</v>
      </c>
      <c r="Q453" s="12" t="s">
        <v>8326</v>
      </c>
      <c r="R453" t="s">
        <v>8344</v>
      </c>
      <c r="S453" s="16">
        <f t="shared" si="37"/>
        <v>41634.715173611112</v>
      </c>
      <c r="T453" s="9">
        <f t="shared" si="38"/>
        <v>41664.715173611112</v>
      </c>
      <c r="U453" s="15">
        <f t="shared" si="39"/>
        <v>2013</v>
      </c>
    </row>
    <row r="454" spans="1:21" ht="32" hidden="1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8326</v>
      </c>
      <c r="R454" t="s">
        <v>8344</v>
      </c>
      <c r="S454" s="16">
        <f t="shared" si="37"/>
        <v>42107.703877314809</v>
      </c>
      <c r="T454" s="9">
        <f t="shared" si="38"/>
        <v>42137.703877314809</v>
      </c>
      <c r="U454" s="15">
        <f t="shared" si="39"/>
        <v>2015</v>
      </c>
    </row>
    <row r="455" spans="1:21" ht="48" hidden="1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8326</v>
      </c>
      <c r="R455" t="s">
        <v>8344</v>
      </c>
      <c r="S455" s="16">
        <f t="shared" si="37"/>
        <v>42038.824988425928</v>
      </c>
      <c r="T455" s="9">
        <f t="shared" si="38"/>
        <v>42054.824988425928</v>
      </c>
      <c r="U455" s="15">
        <f t="shared" si="39"/>
        <v>2015</v>
      </c>
    </row>
    <row r="456" spans="1:21" ht="48" hidden="1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8326</v>
      </c>
      <c r="R456" t="s">
        <v>8344</v>
      </c>
      <c r="S456" s="16">
        <f t="shared" si="37"/>
        <v>41938.717256944445</v>
      </c>
      <c r="T456" s="9">
        <f t="shared" si="38"/>
        <v>41969.551388888889</v>
      </c>
      <c r="U456" s="15">
        <f t="shared" si="39"/>
        <v>2014</v>
      </c>
    </row>
    <row r="457" spans="1:21" ht="48" hidden="1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8326</v>
      </c>
      <c r="R457" t="s">
        <v>8344</v>
      </c>
      <c r="S457" s="16">
        <f t="shared" si="37"/>
        <v>40971.002569444441</v>
      </c>
      <c r="T457" s="9">
        <f t="shared" si="38"/>
        <v>41016.021527777775</v>
      </c>
      <c r="U457" s="15">
        <f t="shared" si="39"/>
        <v>2012</v>
      </c>
    </row>
    <row r="458" spans="1:21" ht="48" hidden="1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8326</v>
      </c>
      <c r="R458" t="s">
        <v>8344</v>
      </c>
      <c r="S458" s="16">
        <f t="shared" si="37"/>
        <v>41547.694456018515</v>
      </c>
      <c r="T458" s="9">
        <f t="shared" si="38"/>
        <v>41569.165972222225</v>
      </c>
      <c r="U458" s="15">
        <f t="shared" si="39"/>
        <v>2013</v>
      </c>
    </row>
    <row r="459" spans="1:21" ht="48" hidden="1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t="e">
        <f t="shared" si="36"/>
        <v>#DIV/0!</v>
      </c>
      <c r="Q459" s="12" t="s">
        <v>8326</v>
      </c>
      <c r="R459" t="s">
        <v>8344</v>
      </c>
      <c r="S459" s="16">
        <f t="shared" si="37"/>
        <v>41837.767500000002</v>
      </c>
      <c r="T459" s="9">
        <f t="shared" si="38"/>
        <v>41867.767500000002</v>
      </c>
      <c r="U459" s="15">
        <f t="shared" si="39"/>
        <v>2014</v>
      </c>
    </row>
    <row r="460" spans="1:21" ht="48" hidden="1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8326</v>
      </c>
      <c r="R460" t="s">
        <v>8344</v>
      </c>
      <c r="S460" s="16">
        <f t="shared" si="37"/>
        <v>41378.69976851852</v>
      </c>
      <c r="T460" s="9">
        <f t="shared" si="38"/>
        <v>41408.69976851852</v>
      </c>
      <c r="U460" s="15">
        <f t="shared" si="39"/>
        <v>2013</v>
      </c>
    </row>
    <row r="461" spans="1:21" ht="48" hidden="1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8326</v>
      </c>
      <c r="R461" t="s">
        <v>8344</v>
      </c>
      <c r="S461" s="16">
        <f t="shared" si="37"/>
        <v>40800.6403587963</v>
      </c>
      <c r="T461" s="9">
        <f t="shared" si="38"/>
        <v>40860.682025462964</v>
      </c>
      <c r="U461" s="15">
        <f t="shared" si="39"/>
        <v>2011</v>
      </c>
    </row>
    <row r="462" spans="1:21" ht="32" hidden="1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8326</v>
      </c>
      <c r="R462" t="s">
        <v>8344</v>
      </c>
      <c r="S462" s="16">
        <f t="shared" si="37"/>
        <v>41759.542534722219</v>
      </c>
      <c r="T462" s="9">
        <f t="shared" si="38"/>
        <v>41791.166666666664</v>
      </c>
      <c r="U462" s="15">
        <f t="shared" si="39"/>
        <v>2014</v>
      </c>
    </row>
    <row r="463" spans="1:21" ht="48" hidden="1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t="e">
        <f t="shared" si="36"/>
        <v>#DIV/0!</v>
      </c>
      <c r="Q463" s="12" t="s">
        <v>8326</v>
      </c>
      <c r="R463" t="s">
        <v>8344</v>
      </c>
      <c r="S463" s="16">
        <f t="shared" si="37"/>
        <v>41407.84684027778</v>
      </c>
      <c r="T463" s="9">
        <f t="shared" si="38"/>
        <v>41427.84684027778</v>
      </c>
      <c r="U463" s="15">
        <f t="shared" si="39"/>
        <v>2013</v>
      </c>
    </row>
    <row r="464" spans="1:21" ht="48" hidden="1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t="e">
        <f t="shared" si="36"/>
        <v>#DIV/0!</v>
      </c>
      <c r="Q464" s="12" t="s">
        <v>8326</v>
      </c>
      <c r="R464" t="s">
        <v>8344</v>
      </c>
      <c r="S464" s="16">
        <f t="shared" si="37"/>
        <v>40705.126631944448</v>
      </c>
      <c r="T464" s="9">
        <f t="shared" si="38"/>
        <v>40765.126631944448</v>
      </c>
      <c r="U464" s="15">
        <f t="shared" si="39"/>
        <v>2011</v>
      </c>
    </row>
    <row r="465" spans="1:21" ht="48" hidden="1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8326</v>
      </c>
      <c r="R465" t="s">
        <v>8344</v>
      </c>
      <c r="S465" s="16">
        <f t="shared" si="37"/>
        <v>40750.710104166668</v>
      </c>
      <c r="T465" s="9">
        <f t="shared" si="38"/>
        <v>40810.710104166668</v>
      </c>
      <c r="U465" s="15">
        <f t="shared" si="39"/>
        <v>2011</v>
      </c>
    </row>
    <row r="466" spans="1:21" ht="32" hidden="1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8326</v>
      </c>
      <c r="R466" t="s">
        <v>8344</v>
      </c>
      <c r="S466" s="16">
        <f t="shared" si="37"/>
        <v>42488.848784722228</v>
      </c>
      <c r="T466" s="9">
        <f t="shared" si="38"/>
        <v>42508.848784722228</v>
      </c>
      <c r="U466" s="15">
        <f t="shared" si="39"/>
        <v>2016</v>
      </c>
    </row>
    <row r="467" spans="1:21" ht="16" hidden="1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8326</v>
      </c>
      <c r="R467" t="s">
        <v>8344</v>
      </c>
      <c r="S467" s="16">
        <f t="shared" si="37"/>
        <v>41801.120069444441</v>
      </c>
      <c r="T467" s="9">
        <f t="shared" si="38"/>
        <v>41817.120069444441</v>
      </c>
      <c r="U467" s="15">
        <f t="shared" si="39"/>
        <v>2014</v>
      </c>
    </row>
    <row r="468" spans="1:21" ht="48" hidden="1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8326</v>
      </c>
      <c r="R468" t="s">
        <v>8344</v>
      </c>
      <c r="S468" s="16">
        <f t="shared" si="37"/>
        <v>41129.942870370374</v>
      </c>
      <c r="T468" s="9">
        <f t="shared" si="38"/>
        <v>41159.942870370374</v>
      </c>
      <c r="U468" s="15">
        <f t="shared" si="39"/>
        <v>2012</v>
      </c>
    </row>
    <row r="469" spans="1:21" ht="48" hidden="1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8326</v>
      </c>
      <c r="R469" t="s">
        <v>8344</v>
      </c>
      <c r="S469" s="16">
        <f t="shared" si="37"/>
        <v>41135.679791666669</v>
      </c>
      <c r="T469" s="9">
        <f t="shared" si="38"/>
        <v>41180.679791666669</v>
      </c>
      <c r="U469" s="15">
        <f t="shared" si="39"/>
        <v>2012</v>
      </c>
    </row>
    <row r="470" spans="1:21" ht="48" hidden="1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t="e">
        <f t="shared" si="36"/>
        <v>#DIV/0!</v>
      </c>
      <c r="Q470" s="12" t="s">
        <v>8326</v>
      </c>
      <c r="R470" t="s">
        <v>8344</v>
      </c>
      <c r="S470" s="16">
        <f t="shared" si="37"/>
        <v>41041.167627314811</v>
      </c>
      <c r="T470" s="9">
        <f t="shared" si="38"/>
        <v>41101.160474537035</v>
      </c>
      <c r="U470" s="15">
        <f t="shared" si="39"/>
        <v>2012</v>
      </c>
    </row>
    <row r="471" spans="1:21" ht="32" hidden="1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t="e">
        <f t="shared" si="36"/>
        <v>#DIV/0!</v>
      </c>
      <c r="Q471" s="12" t="s">
        <v>8326</v>
      </c>
      <c r="R471" t="s">
        <v>8344</v>
      </c>
      <c r="S471" s="16">
        <f t="shared" si="37"/>
        <v>41827.989861111113</v>
      </c>
      <c r="T471" s="9">
        <f t="shared" si="38"/>
        <v>41887.989861111113</v>
      </c>
      <c r="U471" s="15">
        <f t="shared" si="39"/>
        <v>2014</v>
      </c>
    </row>
    <row r="472" spans="1:21" ht="48" hidden="1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8326</v>
      </c>
      <c r="R472" t="s">
        <v>8344</v>
      </c>
      <c r="S472" s="16">
        <f t="shared" si="37"/>
        <v>41605.167696759258</v>
      </c>
      <c r="T472" s="9">
        <f t="shared" si="38"/>
        <v>41655.166666666664</v>
      </c>
      <c r="U472" s="15">
        <f t="shared" si="39"/>
        <v>2013</v>
      </c>
    </row>
    <row r="473" spans="1:21" ht="64" hidden="1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8326</v>
      </c>
      <c r="R473" t="s">
        <v>8344</v>
      </c>
      <c r="S473" s="16">
        <f t="shared" si="37"/>
        <v>41703.721979166665</v>
      </c>
      <c r="T473" s="9">
        <f t="shared" si="38"/>
        <v>41748.680312500001</v>
      </c>
      <c r="U473" s="15">
        <f t="shared" si="39"/>
        <v>2014</v>
      </c>
    </row>
    <row r="474" spans="1:21" ht="48" hidden="1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8326</v>
      </c>
      <c r="R474" t="s">
        <v>8344</v>
      </c>
      <c r="S474" s="16">
        <f t="shared" si="37"/>
        <v>41844.922662037039</v>
      </c>
      <c r="T474" s="9">
        <f t="shared" si="38"/>
        <v>41874.922662037039</v>
      </c>
      <c r="U474" s="15">
        <f t="shared" si="39"/>
        <v>2014</v>
      </c>
    </row>
    <row r="475" spans="1:21" ht="48" hidden="1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8326</v>
      </c>
      <c r="R475" t="s">
        <v>8344</v>
      </c>
      <c r="S475" s="16">
        <f t="shared" si="37"/>
        <v>41869.698136574072</v>
      </c>
      <c r="T475" s="9">
        <f t="shared" si="38"/>
        <v>41899.698136574072</v>
      </c>
      <c r="U475" s="15">
        <f t="shared" si="39"/>
        <v>2014</v>
      </c>
    </row>
    <row r="476" spans="1:21" ht="48" hidden="1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8326</v>
      </c>
      <c r="R476" t="s">
        <v>8344</v>
      </c>
      <c r="S476" s="16">
        <f t="shared" si="37"/>
        <v>42753.329039351855</v>
      </c>
      <c r="T476" s="9">
        <f t="shared" si="38"/>
        <v>42783.329039351855</v>
      </c>
      <c r="U476" s="15">
        <f t="shared" si="39"/>
        <v>2017</v>
      </c>
    </row>
    <row r="477" spans="1:21" ht="48" hidden="1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t="e">
        <f t="shared" si="36"/>
        <v>#DIV/0!</v>
      </c>
      <c r="Q477" s="12" t="s">
        <v>8326</v>
      </c>
      <c r="R477" t="s">
        <v>8344</v>
      </c>
      <c r="S477" s="16">
        <f t="shared" si="37"/>
        <v>42100.086145833338</v>
      </c>
      <c r="T477" s="9">
        <f t="shared" si="38"/>
        <v>42130.086145833338</v>
      </c>
      <c r="U477" s="15">
        <f t="shared" si="39"/>
        <v>2015</v>
      </c>
    </row>
    <row r="478" spans="1:21" ht="32" hidden="1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8326</v>
      </c>
      <c r="R478" t="s">
        <v>8344</v>
      </c>
      <c r="S478" s="16">
        <f t="shared" si="37"/>
        <v>41757.975011574075</v>
      </c>
      <c r="T478" s="9">
        <f t="shared" si="38"/>
        <v>41793.165972222225</v>
      </c>
      <c r="U478" s="15">
        <f t="shared" si="39"/>
        <v>2014</v>
      </c>
    </row>
    <row r="479" spans="1:21" ht="48" hidden="1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t="e">
        <f t="shared" si="36"/>
        <v>#DIV/0!</v>
      </c>
      <c r="Q479" s="12" t="s">
        <v>8326</v>
      </c>
      <c r="R479" t="s">
        <v>8344</v>
      </c>
      <c r="S479" s="16">
        <f t="shared" si="37"/>
        <v>40987.83488425926</v>
      </c>
      <c r="T479" s="9">
        <f t="shared" si="38"/>
        <v>41047.83488425926</v>
      </c>
      <c r="U479" s="15">
        <f t="shared" si="39"/>
        <v>2012</v>
      </c>
    </row>
    <row r="480" spans="1:21" ht="48" hidden="1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t="e">
        <f t="shared" si="36"/>
        <v>#DIV/0!</v>
      </c>
      <c r="Q480" s="12" t="s">
        <v>8326</v>
      </c>
      <c r="R480" t="s">
        <v>8344</v>
      </c>
      <c r="S480" s="16">
        <f t="shared" si="37"/>
        <v>42065.910983796297</v>
      </c>
      <c r="T480" s="9">
        <f t="shared" si="38"/>
        <v>42095.869317129633</v>
      </c>
      <c r="U480" s="15">
        <f t="shared" si="39"/>
        <v>2015</v>
      </c>
    </row>
    <row r="481" spans="1:21" ht="48" hidden="1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8326</v>
      </c>
      <c r="R481" t="s">
        <v>8344</v>
      </c>
      <c r="S481" s="16">
        <f t="shared" si="37"/>
        <v>41904.407812500001</v>
      </c>
      <c r="T481" s="9">
        <f t="shared" si="38"/>
        <v>41964.449479166666</v>
      </c>
      <c r="U481" s="15">
        <f t="shared" si="39"/>
        <v>2014</v>
      </c>
    </row>
    <row r="482" spans="1:21" ht="48" hidden="1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8326</v>
      </c>
      <c r="R482" t="s">
        <v>8344</v>
      </c>
      <c r="S482" s="16">
        <f t="shared" si="37"/>
        <v>41465.500173611108</v>
      </c>
      <c r="T482" s="9">
        <f t="shared" si="38"/>
        <v>41495.500173611108</v>
      </c>
      <c r="U482" s="15">
        <f t="shared" si="39"/>
        <v>2013</v>
      </c>
    </row>
    <row r="483" spans="1:21" ht="48" hidden="1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8326</v>
      </c>
      <c r="R483" t="s">
        <v>8344</v>
      </c>
      <c r="S483" s="16">
        <f t="shared" si="37"/>
        <v>41162.672326388885</v>
      </c>
      <c r="T483" s="9">
        <f t="shared" si="38"/>
        <v>41192.672326388885</v>
      </c>
      <c r="U483" s="15">
        <f t="shared" si="39"/>
        <v>2012</v>
      </c>
    </row>
    <row r="484" spans="1:21" ht="48" hidden="1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8326</v>
      </c>
      <c r="R484" t="s">
        <v>8344</v>
      </c>
      <c r="S484" s="16">
        <f t="shared" si="37"/>
        <v>42447.896875000006</v>
      </c>
      <c r="T484" s="9">
        <f t="shared" si="38"/>
        <v>42474.606944444444</v>
      </c>
      <c r="U484" s="15">
        <f t="shared" si="39"/>
        <v>2016</v>
      </c>
    </row>
    <row r="485" spans="1:21" ht="48" hidden="1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8326</v>
      </c>
      <c r="R485" t="s">
        <v>8344</v>
      </c>
      <c r="S485" s="16">
        <f t="shared" si="37"/>
        <v>41243.197592592594</v>
      </c>
      <c r="T485" s="9">
        <f t="shared" si="38"/>
        <v>41303.197592592594</v>
      </c>
      <c r="U485" s="15">
        <f t="shared" si="39"/>
        <v>2012</v>
      </c>
    </row>
    <row r="486" spans="1:21" ht="64" hidden="1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8326</v>
      </c>
      <c r="R486" t="s">
        <v>8344</v>
      </c>
      <c r="S486" s="16">
        <f t="shared" si="37"/>
        <v>42272.93949074074</v>
      </c>
      <c r="T486" s="9">
        <f t="shared" si="38"/>
        <v>42313.981157407412</v>
      </c>
      <c r="U486" s="15">
        <f t="shared" si="39"/>
        <v>2015</v>
      </c>
    </row>
    <row r="487" spans="1:21" ht="32" hidden="1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8326</v>
      </c>
      <c r="R487" t="s">
        <v>8344</v>
      </c>
      <c r="S487" s="16">
        <f t="shared" si="37"/>
        <v>41381.50577546296</v>
      </c>
      <c r="T487" s="9">
        <f t="shared" si="38"/>
        <v>41411.50577546296</v>
      </c>
      <c r="U487" s="15">
        <f t="shared" si="39"/>
        <v>2013</v>
      </c>
    </row>
    <row r="488" spans="1:21" ht="48" hidden="1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8326</v>
      </c>
      <c r="R488" t="s">
        <v>8344</v>
      </c>
      <c r="S488" s="16">
        <f t="shared" si="37"/>
        <v>41761.94258101852</v>
      </c>
      <c r="T488" s="9">
        <f t="shared" si="38"/>
        <v>41791.94258101852</v>
      </c>
      <c r="U488" s="15">
        <f t="shared" si="39"/>
        <v>2014</v>
      </c>
    </row>
    <row r="489" spans="1:21" ht="48" hidden="1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t="e">
        <f t="shared" si="36"/>
        <v>#DIV/0!</v>
      </c>
      <c r="Q489" s="12" t="s">
        <v>8326</v>
      </c>
      <c r="R489" t="s">
        <v>8344</v>
      </c>
      <c r="S489" s="16">
        <f t="shared" si="37"/>
        <v>42669.594837962963</v>
      </c>
      <c r="T489" s="9">
        <f t="shared" si="38"/>
        <v>42729.636504629627</v>
      </c>
      <c r="U489" s="15">
        <f t="shared" si="39"/>
        <v>2016</v>
      </c>
    </row>
    <row r="490" spans="1:21" ht="32" hidden="1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t="e">
        <f t="shared" si="36"/>
        <v>#DIV/0!</v>
      </c>
      <c r="Q490" s="12" t="s">
        <v>8326</v>
      </c>
      <c r="R490" t="s">
        <v>8344</v>
      </c>
      <c r="S490" s="16">
        <f t="shared" si="37"/>
        <v>42714.054398148146</v>
      </c>
      <c r="T490" s="9">
        <f t="shared" si="38"/>
        <v>42744.054398148146</v>
      </c>
      <c r="U490" s="15">
        <f t="shared" si="39"/>
        <v>2016</v>
      </c>
    </row>
    <row r="491" spans="1:21" ht="48" hidden="1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8326</v>
      </c>
      <c r="R491" t="s">
        <v>8344</v>
      </c>
      <c r="S491" s="16">
        <f t="shared" si="37"/>
        <v>40882.481666666667</v>
      </c>
      <c r="T491" s="9">
        <f t="shared" si="38"/>
        <v>40913.481249999997</v>
      </c>
      <c r="U491" s="15">
        <f t="shared" si="39"/>
        <v>2011</v>
      </c>
    </row>
    <row r="492" spans="1:21" ht="16" hidden="1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t="e">
        <f t="shared" si="36"/>
        <v>#DIV/0!</v>
      </c>
      <c r="Q492" s="12" t="s">
        <v>8326</v>
      </c>
      <c r="R492" t="s">
        <v>8344</v>
      </c>
      <c r="S492" s="16">
        <f t="shared" si="37"/>
        <v>41113.968576388892</v>
      </c>
      <c r="T492" s="9">
        <f t="shared" si="38"/>
        <v>41143.968576388892</v>
      </c>
      <c r="U492" s="15">
        <f t="shared" si="39"/>
        <v>2012</v>
      </c>
    </row>
    <row r="493" spans="1:21" ht="48" hidden="1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t="e">
        <f t="shared" si="36"/>
        <v>#DIV/0!</v>
      </c>
      <c r="Q493" s="12" t="s">
        <v>8326</v>
      </c>
      <c r="R493" t="s">
        <v>8344</v>
      </c>
      <c r="S493" s="16">
        <f t="shared" si="37"/>
        <v>42366.982627314821</v>
      </c>
      <c r="T493" s="9">
        <f t="shared" si="38"/>
        <v>42396.982627314821</v>
      </c>
      <c r="U493" s="15">
        <f t="shared" si="39"/>
        <v>2015</v>
      </c>
    </row>
    <row r="494" spans="1:21" ht="48" hidden="1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t="e">
        <f t="shared" si="36"/>
        <v>#DIV/0!</v>
      </c>
      <c r="Q494" s="12" t="s">
        <v>8326</v>
      </c>
      <c r="R494" t="s">
        <v>8344</v>
      </c>
      <c r="S494" s="16">
        <f t="shared" si="37"/>
        <v>42596.03506944445</v>
      </c>
      <c r="T494" s="9">
        <f t="shared" si="38"/>
        <v>42656.03506944445</v>
      </c>
      <c r="U494" s="15">
        <f t="shared" si="39"/>
        <v>2016</v>
      </c>
    </row>
    <row r="495" spans="1:21" ht="48" hidden="1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t="e">
        <f t="shared" si="36"/>
        <v>#DIV/0!</v>
      </c>
      <c r="Q495" s="12" t="s">
        <v>8326</v>
      </c>
      <c r="R495" t="s">
        <v>8344</v>
      </c>
      <c r="S495" s="16">
        <f t="shared" si="37"/>
        <v>42114.726134259254</v>
      </c>
      <c r="T495" s="9">
        <f t="shared" si="38"/>
        <v>42144.726134259254</v>
      </c>
      <c r="U495" s="15">
        <f t="shared" si="39"/>
        <v>2015</v>
      </c>
    </row>
    <row r="496" spans="1:21" ht="48" hidden="1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8326</v>
      </c>
      <c r="R496" t="s">
        <v>8344</v>
      </c>
      <c r="S496" s="16">
        <f t="shared" si="37"/>
        <v>41799.830613425926</v>
      </c>
      <c r="T496" s="9">
        <f t="shared" si="38"/>
        <v>41823.125</v>
      </c>
      <c r="U496" s="15">
        <f t="shared" si="39"/>
        <v>2014</v>
      </c>
    </row>
    <row r="497" spans="1:21" ht="48" hidden="1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t="e">
        <f t="shared" si="36"/>
        <v>#DIV/0!</v>
      </c>
      <c r="Q497" s="12" t="s">
        <v>8326</v>
      </c>
      <c r="R497" t="s">
        <v>8344</v>
      </c>
      <c r="S497" s="16">
        <f t="shared" si="37"/>
        <v>42171.827604166669</v>
      </c>
      <c r="T497" s="9">
        <f t="shared" si="38"/>
        <v>42201.827604166669</v>
      </c>
      <c r="U497" s="15">
        <f t="shared" si="39"/>
        <v>2015</v>
      </c>
    </row>
    <row r="498" spans="1:21" ht="32" hidden="1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8326</v>
      </c>
      <c r="R498" t="s">
        <v>8344</v>
      </c>
      <c r="S498" s="16">
        <f t="shared" si="37"/>
        <v>41620.93141203704</v>
      </c>
      <c r="T498" s="9">
        <f t="shared" si="38"/>
        <v>41680.93141203704</v>
      </c>
      <c r="U498" s="15">
        <f t="shared" si="39"/>
        <v>2013</v>
      </c>
    </row>
    <row r="499" spans="1:21" ht="16" hidden="1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8326</v>
      </c>
      <c r="R499" t="s">
        <v>8344</v>
      </c>
      <c r="S499" s="16">
        <f t="shared" si="37"/>
        <v>41945.037789351853</v>
      </c>
      <c r="T499" s="9">
        <f t="shared" si="38"/>
        <v>41998.208333333328</v>
      </c>
      <c r="U499" s="15">
        <f t="shared" si="39"/>
        <v>2014</v>
      </c>
    </row>
    <row r="500" spans="1:21" ht="48" hidden="1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8326</v>
      </c>
      <c r="R500" t="s">
        <v>8344</v>
      </c>
      <c r="S500" s="16">
        <f t="shared" si="37"/>
        <v>40858.762141203704</v>
      </c>
      <c r="T500" s="9">
        <f t="shared" si="38"/>
        <v>40900.762141203704</v>
      </c>
      <c r="U500" s="15">
        <f t="shared" si="39"/>
        <v>2011</v>
      </c>
    </row>
    <row r="501" spans="1:21" ht="64" hidden="1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8326</v>
      </c>
      <c r="R501" t="s">
        <v>8344</v>
      </c>
      <c r="S501" s="16">
        <f t="shared" si="37"/>
        <v>40043.895462962959</v>
      </c>
      <c r="T501" s="9">
        <f t="shared" si="38"/>
        <v>40098.874305555553</v>
      </c>
      <c r="U501" s="15">
        <f t="shared" si="39"/>
        <v>2009</v>
      </c>
    </row>
    <row r="502" spans="1:21" ht="64" hidden="1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8326</v>
      </c>
      <c r="R502" t="s">
        <v>8344</v>
      </c>
      <c r="S502" s="16">
        <f t="shared" si="37"/>
        <v>40247.886006944449</v>
      </c>
      <c r="T502" s="9">
        <f t="shared" si="38"/>
        <v>40306.927777777775</v>
      </c>
      <c r="U502" s="15">
        <f t="shared" si="39"/>
        <v>2010</v>
      </c>
    </row>
    <row r="503" spans="1:21" ht="48" hidden="1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t="e">
        <f t="shared" si="36"/>
        <v>#DIV/0!</v>
      </c>
      <c r="Q503" s="12" t="s">
        <v>8326</v>
      </c>
      <c r="R503" t="s">
        <v>8344</v>
      </c>
      <c r="S503" s="16">
        <f t="shared" si="37"/>
        <v>40703.234386574077</v>
      </c>
      <c r="T503" s="9">
        <f t="shared" si="38"/>
        <v>40733.234386574077</v>
      </c>
      <c r="U503" s="15">
        <f t="shared" si="39"/>
        <v>2011</v>
      </c>
    </row>
    <row r="504" spans="1:21" ht="48" hidden="1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8326</v>
      </c>
      <c r="R504" t="s">
        <v>8344</v>
      </c>
      <c r="S504" s="16">
        <f t="shared" si="37"/>
        <v>40956.553530092591</v>
      </c>
      <c r="T504" s="9">
        <f t="shared" si="38"/>
        <v>40986.511863425927</v>
      </c>
      <c r="U504" s="15">
        <f t="shared" si="39"/>
        <v>2012</v>
      </c>
    </row>
    <row r="505" spans="1:21" ht="48" hidden="1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8326</v>
      </c>
      <c r="R505" t="s">
        <v>8344</v>
      </c>
      <c r="S505" s="16">
        <f t="shared" si="37"/>
        <v>41991.526655092588</v>
      </c>
      <c r="T505" s="9">
        <f t="shared" si="38"/>
        <v>42021.526655092588</v>
      </c>
      <c r="U505" s="15">
        <f t="shared" si="39"/>
        <v>2014</v>
      </c>
    </row>
    <row r="506" spans="1:21" ht="48" hidden="1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8326</v>
      </c>
      <c r="R506" t="s">
        <v>8344</v>
      </c>
      <c r="S506" s="16">
        <f t="shared" si="37"/>
        <v>40949.98364583333</v>
      </c>
      <c r="T506" s="9">
        <f t="shared" si="38"/>
        <v>41009.941979166666</v>
      </c>
      <c r="U506" s="15">
        <f t="shared" si="39"/>
        <v>2012</v>
      </c>
    </row>
    <row r="507" spans="1:21" ht="48" hidden="1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8326</v>
      </c>
      <c r="R507" t="s">
        <v>8344</v>
      </c>
      <c r="S507" s="16">
        <f t="shared" si="37"/>
        <v>42318.098217592589</v>
      </c>
      <c r="T507" s="9">
        <f t="shared" si="38"/>
        <v>42363.098217592589</v>
      </c>
      <c r="U507" s="15">
        <f t="shared" si="39"/>
        <v>2015</v>
      </c>
    </row>
    <row r="508" spans="1:21" ht="48" hidden="1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8326</v>
      </c>
      <c r="R508" t="s">
        <v>8344</v>
      </c>
      <c r="S508" s="16">
        <f t="shared" si="37"/>
        <v>41466.552314814813</v>
      </c>
      <c r="T508" s="9">
        <f t="shared" si="38"/>
        <v>41496.552314814813</v>
      </c>
      <c r="U508" s="15">
        <f t="shared" si="39"/>
        <v>2013</v>
      </c>
    </row>
    <row r="509" spans="1:21" ht="48" hidden="1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8326</v>
      </c>
      <c r="R509" t="s">
        <v>8344</v>
      </c>
      <c r="S509" s="16">
        <f t="shared" si="37"/>
        <v>41156.958993055552</v>
      </c>
      <c r="T509" s="9">
        <f t="shared" si="38"/>
        <v>41201.958993055552</v>
      </c>
      <c r="U509" s="15">
        <f t="shared" si="39"/>
        <v>2012</v>
      </c>
    </row>
    <row r="510" spans="1:21" ht="48" hidden="1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8326</v>
      </c>
      <c r="R510" t="s">
        <v>8344</v>
      </c>
      <c r="S510" s="16">
        <f t="shared" si="37"/>
        <v>40995.024317129632</v>
      </c>
      <c r="T510" s="9">
        <f t="shared" si="38"/>
        <v>41054.593055555553</v>
      </c>
      <c r="U510" s="15">
        <f t="shared" si="39"/>
        <v>2012</v>
      </c>
    </row>
    <row r="511" spans="1:21" ht="48" hidden="1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8326</v>
      </c>
      <c r="R511" t="s">
        <v>8344</v>
      </c>
      <c r="S511" s="16">
        <f t="shared" si="37"/>
        <v>42153.631597222222</v>
      </c>
      <c r="T511" s="9">
        <f t="shared" si="38"/>
        <v>42183.631597222222</v>
      </c>
      <c r="U511" s="15">
        <f t="shared" si="39"/>
        <v>2015</v>
      </c>
    </row>
    <row r="512" spans="1:21" ht="48" hidden="1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t="e">
        <f t="shared" si="36"/>
        <v>#DIV/0!</v>
      </c>
      <c r="Q512" s="12" t="s">
        <v>8326</v>
      </c>
      <c r="R512" t="s">
        <v>8344</v>
      </c>
      <c r="S512" s="16">
        <f t="shared" si="37"/>
        <v>42400.176377314812</v>
      </c>
      <c r="T512" s="9">
        <f t="shared" si="38"/>
        <v>42430.176377314812</v>
      </c>
      <c r="U512" s="15">
        <f t="shared" si="39"/>
        <v>2016</v>
      </c>
    </row>
    <row r="513" spans="1:21" ht="48" hidden="1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8326</v>
      </c>
      <c r="R513" t="s">
        <v>8344</v>
      </c>
      <c r="S513" s="16">
        <f t="shared" si="37"/>
        <v>41340.303032407406</v>
      </c>
      <c r="T513" s="9">
        <f t="shared" si="38"/>
        <v>41370.261365740742</v>
      </c>
      <c r="U513" s="15">
        <f t="shared" si="39"/>
        <v>2013</v>
      </c>
    </row>
    <row r="514" spans="1:21" ht="48" hidden="1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ref="P514:P577" si="41">ROUND(E514/L514,2)</f>
        <v>5.5</v>
      </c>
      <c r="Q514" s="12" t="s">
        <v>8326</v>
      </c>
      <c r="R514" t="s">
        <v>8344</v>
      </c>
      <c r="S514" s="16">
        <f t="shared" si="37"/>
        <v>42649.742210648154</v>
      </c>
      <c r="T514" s="9">
        <f t="shared" si="38"/>
        <v>42694.783877314811</v>
      </c>
      <c r="U514" s="15">
        <f t="shared" si="39"/>
        <v>2016</v>
      </c>
    </row>
    <row r="515" spans="1:21" ht="32" hidden="1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si="41"/>
        <v>102.38</v>
      </c>
      <c r="Q515" s="12" t="s">
        <v>8326</v>
      </c>
      <c r="R515" t="s">
        <v>8344</v>
      </c>
      <c r="S515" s="16">
        <f t="shared" ref="S515:S578" si="42">(((J515/60)/60)/24)+DATE(1970,1,1)</f>
        <v>42552.653993055559</v>
      </c>
      <c r="T515" s="9">
        <f t="shared" ref="T515:T578" si="43">(((I515/60)/60)/24)+DATE(1970,1,1)</f>
        <v>42597.291666666672</v>
      </c>
      <c r="U515" s="15">
        <f t="shared" ref="U515:U578" si="44">YEAR(S515)</f>
        <v>2016</v>
      </c>
    </row>
    <row r="516" spans="1:21" ht="48" hidden="1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8326</v>
      </c>
      <c r="R516" t="s">
        <v>8344</v>
      </c>
      <c r="S516" s="16">
        <f t="shared" si="42"/>
        <v>41830.613969907405</v>
      </c>
      <c r="T516" s="9">
        <f t="shared" si="43"/>
        <v>41860.613969907405</v>
      </c>
      <c r="U516" s="15">
        <f t="shared" si="44"/>
        <v>2014</v>
      </c>
    </row>
    <row r="517" spans="1:21" ht="48" hidden="1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8326</v>
      </c>
      <c r="R517" t="s">
        <v>8344</v>
      </c>
      <c r="S517" s="16">
        <f t="shared" si="42"/>
        <v>42327.490752314814</v>
      </c>
      <c r="T517" s="9">
        <f t="shared" si="43"/>
        <v>42367.490752314814</v>
      </c>
      <c r="U517" s="15">
        <f t="shared" si="44"/>
        <v>2015</v>
      </c>
    </row>
    <row r="518" spans="1:21" ht="32" hidden="1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t="e">
        <f t="shared" si="41"/>
        <v>#DIV/0!</v>
      </c>
      <c r="Q518" s="12" t="s">
        <v>8326</v>
      </c>
      <c r="R518" t="s">
        <v>8344</v>
      </c>
      <c r="S518" s="16">
        <f t="shared" si="42"/>
        <v>42091.778703703705</v>
      </c>
      <c r="T518" s="9">
        <f t="shared" si="43"/>
        <v>42151.778703703705</v>
      </c>
      <c r="U518" s="15">
        <f t="shared" si="44"/>
        <v>2015</v>
      </c>
    </row>
    <row r="519" spans="1:21" ht="48" hidden="1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8326</v>
      </c>
      <c r="R519" t="s">
        <v>8344</v>
      </c>
      <c r="S519" s="16">
        <f t="shared" si="42"/>
        <v>42738.615289351852</v>
      </c>
      <c r="T519" s="9">
        <f t="shared" si="43"/>
        <v>42768.615289351852</v>
      </c>
      <c r="U519" s="15">
        <f t="shared" si="44"/>
        <v>2017</v>
      </c>
    </row>
    <row r="520" spans="1:21" ht="48" hidden="1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t="e">
        <f t="shared" si="41"/>
        <v>#DIV/0!</v>
      </c>
      <c r="Q520" s="12" t="s">
        <v>8326</v>
      </c>
      <c r="R520" t="s">
        <v>8344</v>
      </c>
      <c r="S520" s="16">
        <f t="shared" si="42"/>
        <v>42223.616018518514</v>
      </c>
      <c r="T520" s="9">
        <f t="shared" si="43"/>
        <v>42253.615277777775</v>
      </c>
      <c r="U520" s="15">
        <f t="shared" si="44"/>
        <v>2015</v>
      </c>
    </row>
    <row r="521" spans="1:21" ht="48" hidden="1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8326</v>
      </c>
      <c r="R521" t="s">
        <v>8344</v>
      </c>
      <c r="S521" s="16">
        <f t="shared" si="42"/>
        <v>41218.391446759262</v>
      </c>
      <c r="T521" s="9">
        <f t="shared" si="43"/>
        <v>41248.391446759262</v>
      </c>
      <c r="U521" s="15">
        <f t="shared" si="44"/>
        <v>2012</v>
      </c>
    </row>
    <row r="522" spans="1:21" ht="48" hidden="1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8328</v>
      </c>
      <c r="R522" t="s">
        <v>8331</v>
      </c>
      <c r="S522" s="16">
        <f t="shared" si="42"/>
        <v>42318.702094907407</v>
      </c>
      <c r="T522" s="9">
        <f t="shared" si="43"/>
        <v>42348.702094907407</v>
      </c>
      <c r="U522" s="15">
        <f t="shared" si="44"/>
        <v>2015</v>
      </c>
    </row>
    <row r="523" spans="1:21" ht="48" hidden="1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8328</v>
      </c>
      <c r="R523" t="s">
        <v>8331</v>
      </c>
      <c r="S523" s="16">
        <f t="shared" si="42"/>
        <v>42646.092812499999</v>
      </c>
      <c r="T523" s="9">
        <f t="shared" si="43"/>
        <v>42675.207638888889</v>
      </c>
      <c r="U523" s="15">
        <f t="shared" si="44"/>
        <v>2016</v>
      </c>
    </row>
    <row r="524" spans="1:21" ht="48" hidden="1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8328</v>
      </c>
      <c r="R524" t="s">
        <v>8331</v>
      </c>
      <c r="S524" s="16">
        <f t="shared" si="42"/>
        <v>42430.040798611109</v>
      </c>
      <c r="T524" s="9">
        <f t="shared" si="43"/>
        <v>42449.999131944445</v>
      </c>
      <c r="U524" s="15">
        <f t="shared" si="44"/>
        <v>2016</v>
      </c>
    </row>
    <row r="525" spans="1:21" ht="48" hidden="1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8328</v>
      </c>
      <c r="R525" t="s">
        <v>8331</v>
      </c>
      <c r="S525" s="16">
        <f t="shared" si="42"/>
        <v>42238.13282407407</v>
      </c>
      <c r="T525" s="9">
        <f t="shared" si="43"/>
        <v>42268.13282407407</v>
      </c>
      <c r="U525" s="15">
        <f t="shared" si="44"/>
        <v>2015</v>
      </c>
    </row>
    <row r="526" spans="1:21" ht="48" hidden="1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8328</v>
      </c>
      <c r="R526" t="s">
        <v>8331</v>
      </c>
      <c r="S526" s="16">
        <f t="shared" si="42"/>
        <v>42492.717233796298</v>
      </c>
      <c r="T526" s="9">
        <f t="shared" si="43"/>
        <v>42522.717233796298</v>
      </c>
      <c r="U526" s="15">
        <f t="shared" si="44"/>
        <v>2016</v>
      </c>
    </row>
    <row r="527" spans="1:21" ht="48" hidden="1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8328</v>
      </c>
      <c r="R527" t="s">
        <v>8331</v>
      </c>
      <c r="S527" s="16">
        <f t="shared" si="42"/>
        <v>41850.400937500002</v>
      </c>
      <c r="T527" s="9">
        <f t="shared" si="43"/>
        <v>41895.400937500002</v>
      </c>
      <c r="U527" s="15">
        <f t="shared" si="44"/>
        <v>2014</v>
      </c>
    </row>
    <row r="528" spans="1:21" ht="48" hidden="1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8328</v>
      </c>
      <c r="R528" t="s">
        <v>8331</v>
      </c>
      <c r="S528" s="16">
        <f t="shared" si="42"/>
        <v>42192.591944444444</v>
      </c>
      <c r="T528" s="9">
        <f t="shared" si="43"/>
        <v>42223.708333333328</v>
      </c>
      <c r="U528" s="15">
        <f t="shared" si="44"/>
        <v>2015</v>
      </c>
    </row>
    <row r="529" spans="1:21" ht="48" hidden="1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8328</v>
      </c>
      <c r="R529" t="s">
        <v>8331</v>
      </c>
      <c r="S529" s="16">
        <f t="shared" si="42"/>
        <v>42753.205625000002</v>
      </c>
      <c r="T529" s="9">
        <f t="shared" si="43"/>
        <v>42783.670138888891</v>
      </c>
      <c r="U529" s="15">
        <f t="shared" si="44"/>
        <v>2017</v>
      </c>
    </row>
    <row r="530" spans="1:21" ht="16" hidden="1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8328</v>
      </c>
      <c r="R530" t="s">
        <v>8331</v>
      </c>
      <c r="S530" s="16">
        <f t="shared" si="42"/>
        <v>42155.920219907406</v>
      </c>
      <c r="T530" s="9">
        <f t="shared" si="43"/>
        <v>42176.888888888891</v>
      </c>
      <c r="U530" s="15">
        <f t="shared" si="44"/>
        <v>2015</v>
      </c>
    </row>
    <row r="531" spans="1:21" ht="48" hidden="1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8328</v>
      </c>
      <c r="R531" t="s">
        <v>8331</v>
      </c>
      <c r="S531" s="16">
        <f t="shared" si="42"/>
        <v>42725.031180555554</v>
      </c>
      <c r="T531" s="9">
        <f t="shared" si="43"/>
        <v>42746.208333333328</v>
      </c>
      <c r="U531" s="15">
        <f t="shared" si="44"/>
        <v>2016</v>
      </c>
    </row>
    <row r="532" spans="1:21" ht="48" hidden="1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8328</v>
      </c>
      <c r="R532" t="s">
        <v>8331</v>
      </c>
      <c r="S532" s="16">
        <f t="shared" si="42"/>
        <v>42157.591064814813</v>
      </c>
      <c r="T532" s="9">
        <f t="shared" si="43"/>
        <v>42179.083333333328</v>
      </c>
      <c r="U532" s="15">
        <f t="shared" si="44"/>
        <v>2015</v>
      </c>
    </row>
    <row r="533" spans="1:21" ht="48" hidden="1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8328</v>
      </c>
      <c r="R533" t="s">
        <v>8331</v>
      </c>
      <c r="S533" s="16">
        <f t="shared" si="42"/>
        <v>42676.065150462964</v>
      </c>
      <c r="T533" s="9">
        <f t="shared" si="43"/>
        <v>42721.290972222225</v>
      </c>
      <c r="U533" s="15">
        <f t="shared" si="44"/>
        <v>2016</v>
      </c>
    </row>
    <row r="534" spans="1:21" ht="48" hidden="1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8328</v>
      </c>
      <c r="R534" t="s">
        <v>8331</v>
      </c>
      <c r="S534" s="16">
        <f t="shared" si="42"/>
        <v>42473.007037037038</v>
      </c>
      <c r="T534" s="9">
        <f t="shared" si="43"/>
        <v>42503.007037037038</v>
      </c>
      <c r="U534" s="15">
        <f t="shared" si="44"/>
        <v>2016</v>
      </c>
    </row>
    <row r="535" spans="1:21" ht="48" hidden="1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8328</v>
      </c>
      <c r="R535" t="s">
        <v>8331</v>
      </c>
      <c r="S535" s="16">
        <f t="shared" si="42"/>
        <v>42482.43478009259</v>
      </c>
      <c r="T535" s="9">
        <f t="shared" si="43"/>
        <v>42506.43478009259</v>
      </c>
      <c r="U535" s="15">
        <f t="shared" si="44"/>
        <v>2016</v>
      </c>
    </row>
    <row r="536" spans="1:21" ht="48" hidden="1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8328</v>
      </c>
      <c r="R536" t="s">
        <v>8331</v>
      </c>
      <c r="S536" s="16">
        <f t="shared" si="42"/>
        <v>42270.810995370368</v>
      </c>
      <c r="T536" s="9">
        <f t="shared" si="43"/>
        <v>42309.958333333328</v>
      </c>
      <c r="U536" s="15">
        <f t="shared" si="44"/>
        <v>2015</v>
      </c>
    </row>
    <row r="537" spans="1:21" ht="32" hidden="1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8328</v>
      </c>
      <c r="R537" t="s">
        <v>8331</v>
      </c>
      <c r="S537" s="16">
        <f t="shared" si="42"/>
        <v>42711.545196759253</v>
      </c>
      <c r="T537" s="9">
        <f t="shared" si="43"/>
        <v>42741.545196759253</v>
      </c>
      <c r="U537" s="15">
        <f t="shared" si="44"/>
        <v>2016</v>
      </c>
    </row>
    <row r="538" spans="1:21" ht="48" hidden="1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8328</v>
      </c>
      <c r="R538" t="s">
        <v>8331</v>
      </c>
      <c r="S538" s="16">
        <f t="shared" si="42"/>
        <v>42179.344988425932</v>
      </c>
      <c r="T538" s="9">
        <f t="shared" si="43"/>
        <v>42219.75</v>
      </c>
      <c r="U538" s="15">
        <f t="shared" si="44"/>
        <v>2015</v>
      </c>
    </row>
    <row r="539" spans="1:21" ht="48" hidden="1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8328</v>
      </c>
      <c r="R539" t="s">
        <v>8331</v>
      </c>
      <c r="S539" s="16">
        <f t="shared" si="42"/>
        <v>42282.768414351856</v>
      </c>
      <c r="T539" s="9">
        <f t="shared" si="43"/>
        <v>42312.810081018513</v>
      </c>
      <c r="U539" s="15">
        <f t="shared" si="44"/>
        <v>2015</v>
      </c>
    </row>
    <row r="540" spans="1:21" ht="48" hidden="1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8328</v>
      </c>
      <c r="R540" t="s">
        <v>8331</v>
      </c>
      <c r="S540" s="16">
        <f t="shared" si="42"/>
        <v>42473.794710648144</v>
      </c>
      <c r="T540" s="9">
        <f t="shared" si="43"/>
        <v>42503.794710648144</v>
      </c>
      <c r="U540" s="15">
        <f t="shared" si="44"/>
        <v>2016</v>
      </c>
    </row>
    <row r="541" spans="1:21" ht="48" hidden="1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8328</v>
      </c>
      <c r="R541" t="s">
        <v>8331</v>
      </c>
      <c r="S541" s="16">
        <f t="shared" si="42"/>
        <v>42535.049849537041</v>
      </c>
      <c r="T541" s="9">
        <f t="shared" si="43"/>
        <v>42556.049849537041</v>
      </c>
      <c r="U541" s="15">
        <f t="shared" si="44"/>
        <v>2016</v>
      </c>
    </row>
    <row r="542" spans="1:21" ht="64" hidden="1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8313</v>
      </c>
      <c r="R542" t="s">
        <v>8347</v>
      </c>
      <c r="S542" s="16">
        <f t="shared" si="42"/>
        <v>42009.817199074074</v>
      </c>
      <c r="T542" s="9">
        <f t="shared" si="43"/>
        <v>42039.817199074074</v>
      </c>
      <c r="U542" s="15">
        <f t="shared" si="44"/>
        <v>2015</v>
      </c>
    </row>
    <row r="543" spans="1:21" ht="48" hidden="1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8313</v>
      </c>
      <c r="R543" t="s">
        <v>8347</v>
      </c>
      <c r="S543" s="16">
        <f t="shared" si="42"/>
        <v>42276.046689814815</v>
      </c>
      <c r="T543" s="9">
        <f t="shared" si="43"/>
        <v>42306.046689814815</v>
      </c>
      <c r="U543" s="15">
        <f t="shared" si="44"/>
        <v>2015</v>
      </c>
    </row>
    <row r="544" spans="1:21" ht="48" hidden="1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8313</v>
      </c>
      <c r="R544" t="s">
        <v>8347</v>
      </c>
      <c r="S544" s="16">
        <f t="shared" si="42"/>
        <v>42433.737453703703</v>
      </c>
      <c r="T544" s="9">
        <f t="shared" si="43"/>
        <v>42493.695787037039</v>
      </c>
      <c r="U544" s="15">
        <f t="shared" si="44"/>
        <v>2016</v>
      </c>
    </row>
    <row r="545" spans="1:21" ht="48" hidden="1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8313</v>
      </c>
      <c r="R545" t="s">
        <v>8347</v>
      </c>
      <c r="S545" s="16">
        <f t="shared" si="42"/>
        <v>41914.092152777775</v>
      </c>
      <c r="T545" s="9">
        <f t="shared" si="43"/>
        <v>41944.092152777775</v>
      </c>
      <c r="U545" s="15">
        <f t="shared" si="44"/>
        <v>2014</v>
      </c>
    </row>
    <row r="546" spans="1:21" ht="48" hidden="1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8313</v>
      </c>
      <c r="R546" t="s">
        <v>8347</v>
      </c>
      <c r="S546" s="16">
        <f t="shared" si="42"/>
        <v>42525.656944444447</v>
      </c>
      <c r="T546" s="9">
        <f t="shared" si="43"/>
        <v>42555.656944444447</v>
      </c>
      <c r="U546" s="15">
        <f t="shared" si="44"/>
        <v>2016</v>
      </c>
    </row>
    <row r="547" spans="1:21" ht="48" hidden="1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8313</v>
      </c>
      <c r="R547" t="s">
        <v>8347</v>
      </c>
      <c r="S547" s="16">
        <f t="shared" si="42"/>
        <v>42283.592465277776</v>
      </c>
      <c r="T547" s="9">
        <f t="shared" si="43"/>
        <v>42323.634131944447</v>
      </c>
      <c r="U547" s="15">
        <f t="shared" si="44"/>
        <v>2015</v>
      </c>
    </row>
    <row r="548" spans="1:21" ht="48" hidden="1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8313</v>
      </c>
      <c r="R548" t="s">
        <v>8347</v>
      </c>
      <c r="S548" s="16">
        <f t="shared" si="42"/>
        <v>42249.667997685188</v>
      </c>
      <c r="T548" s="9">
        <f t="shared" si="43"/>
        <v>42294.667997685188</v>
      </c>
      <c r="U548" s="15">
        <f t="shared" si="44"/>
        <v>2015</v>
      </c>
    </row>
    <row r="549" spans="1:21" ht="48" hidden="1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t="e">
        <f t="shared" si="41"/>
        <v>#DIV/0!</v>
      </c>
      <c r="Q549" s="12" t="s">
        <v>8313</v>
      </c>
      <c r="R549" t="s">
        <v>8347</v>
      </c>
      <c r="S549" s="16">
        <f t="shared" si="42"/>
        <v>42380.696342592593</v>
      </c>
      <c r="T549" s="9">
        <f t="shared" si="43"/>
        <v>42410.696342592593</v>
      </c>
      <c r="U549" s="15">
        <f t="shared" si="44"/>
        <v>2016</v>
      </c>
    </row>
    <row r="550" spans="1:21" ht="48" hidden="1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8313</v>
      </c>
      <c r="R550" t="s">
        <v>8347</v>
      </c>
      <c r="S550" s="16">
        <f t="shared" si="42"/>
        <v>42276.903333333335</v>
      </c>
      <c r="T550" s="9">
        <f t="shared" si="43"/>
        <v>42306.903333333335</v>
      </c>
      <c r="U550" s="15">
        <f t="shared" si="44"/>
        <v>2015</v>
      </c>
    </row>
    <row r="551" spans="1:21" ht="48" hidden="1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8313</v>
      </c>
      <c r="R551" t="s">
        <v>8347</v>
      </c>
      <c r="S551" s="16">
        <f t="shared" si="42"/>
        <v>42163.636828703704</v>
      </c>
      <c r="T551" s="9">
        <f t="shared" si="43"/>
        <v>42193.636828703704</v>
      </c>
      <c r="U551" s="15">
        <f t="shared" si="44"/>
        <v>2015</v>
      </c>
    </row>
    <row r="552" spans="1:21" ht="48" hidden="1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8313</v>
      </c>
      <c r="R552" t="s">
        <v>8347</v>
      </c>
      <c r="S552" s="16">
        <f t="shared" si="42"/>
        <v>42753.678761574076</v>
      </c>
      <c r="T552" s="9">
        <f t="shared" si="43"/>
        <v>42766.208333333328</v>
      </c>
      <c r="U552" s="15">
        <f t="shared" si="44"/>
        <v>2017</v>
      </c>
    </row>
    <row r="553" spans="1:21" ht="48" hidden="1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8313</v>
      </c>
      <c r="R553" t="s">
        <v>8347</v>
      </c>
      <c r="S553" s="16">
        <f t="shared" si="42"/>
        <v>42173.275740740741</v>
      </c>
      <c r="T553" s="9">
        <f t="shared" si="43"/>
        <v>42217.745138888888</v>
      </c>
      <c r="U553" s="15">
        <f t="shared" si="44"/>
        <v>2015</v>
      </c>
    </row>
    <row r="554" spans="1:21" ht="48" hidden="1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t="e">
        <f t="shared" si="41"/>
        <v>#DIV/0!</v>
      </c>
      <c r="Q554" s="12" t="s">
        <v>8313</v>
      </c>
      <c r="R554" t="s">
        <v>8347</v>
      </c>
      <c r="S554" s="16">
        <f t="shared" si="42"/>
        <v>42318.616851851853</v>
      </c>
      <c r="T554" s="9">
        <f t="shared" si="43"/>
        <v>42378.616851851853</v>
      </c>
      <c r="U554" s="15">
        <f t="shared" si="44"/>
        <v>2015</v>
      </c>
    </row>
    <row r="555" spans="1:21" ht="48" hidden="1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8313</v>
      </c>
      <c r="R555" t="s">
        <v>8347</v>
      </c>
      <c r="S555" s="16">
        <f t="shared" si="42"/>
        <v>41927.71980324074</v>
      </c>
      <c r="T555" s="9">
        <f t="shared" si="43"/>
        <v>41957.761469907404</v>
      </c>
      <c r="U555" s="15">
        <f t="shared" si="44"/>
        <v>2014</v>
      </c>
    </row>
    <row r="556" spans="1:21" ht="48" hidden="1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8313</v>
      </c>
      <c r="R556" t="s">
        <v>8347</v>
      </c>
      <c r="S556" s="16">
        <f t="shared" si="42"/>
        <v>41901.684861111113</v>
      </c>
      <c r="T556" s="9">
        <f t="shared" si="43"/>
        <v>41931.684861111113</v>
      </c>
      <c r="U556" s="15">
        <f t="shared" si="44"/>
        <v>2014</v>
      </c>
    </row>
    <row r="557" spans="1:21" ht="48" hidden="1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t="e">
        <f t="shared" si="41"/>
        <v>#DIV/0!</v>
      </c>
      <c r="Q557" s="12" t="s">
        <v>8313</v>
      </c>
      <c r="R557" t="s">
        <v>8347</v>
      </c>
      <c r="S557" s="16">
        <f t="shared" si="42"/>
        <v>42503.353506944448</v>
      </c>
      <c r="T557" s="9">
        <f t="shared" si="43"/>
        <v>42533.353506944448</v>
      </c>
      <c r="U557" s="15">
        <f t="shared" si="44"/>
        <v>2016</v>
      </c>
    </row>
    <row r="558" spans="1:21" ht="32" hidden="1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8313</v>
      </c>
      <c r="R558" t="s">
        <v>8347</v>
      </c>
      <c r="S558" s="16">
        <f t="shared" si="42"/>
        <v>42345.860150462962</v>
      </c>
      <c r="T558" s="9">
        <f t="shared" si="43"/>
        <v>42375.860150462962</v>
      </c>
      <c r="U558" s="15">
        <f t="shared" si="44"/>
        <v>2015</v>
      </c>
    </row>
    <row r="559" spans="1:21" ht="48" hidden="1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8313</v>
      </c>
      <c r="R559" t="s">
        <v>8347</v>
      </c>
      <c r="S559" s="16">
        <f t="shared" si="42"/>
        <v>42676.942164351851</v>
      </c>
      <c r="T559" s="9">
        <f t="shared" si="43"/>
        <v>42706.983831018515</v>
      </c>
      <c r="U559" s="15">
        <f t="shared" si="44"/>
        <v>2016</v>
      </c>
    </row>
    <row r="560" spans="1:21" ht="48" hidden="1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t="e">
        <f t="shared" si="41"/>
        <v>#DIV/0!</v>
      </c>
      <c r="Q560" s="12" t="s">
        <v>8313</v>
      </c>
      <c r="R560" t="s">
        <v>8347</v>
      </c>
      <c r="S560" s="16">
        <f t="shared" si="42"/>
        <v>42057.883159722223</v>
      </c>
      <c r="T560" s="9">
        <f t="shared" si="43"/>
        <v>42087.841493055559</v>
      </c>
      <c r="U560" s="15">
        <f t="shared" si="44"/>
        <v>2015</v>
      </c>
    </row>
    <row r="561" spans="1:21" ht="48" hidden="1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8313</v>
      </c>
      <c r="R561" t="s">
        <v>8347</v>
      </c>
      <c r="S561" s="16">
        <f t="shared" si="42"/>
        <v>42321.283101851848</v>
      </c>
      <c r="T561" s="9">
        <f t="shared" si="43"/>
        <v>42351.283101851848</v>
      </c>
      <c r="U561" s="15">
        <f t="shared" si="44"/>
        <v>2015</v>
      </c>
    </row>
    <row r="562" spans="1:21" ht="48" hidden="1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8313</v>
      </c>
      <c r="R562" t="s">
        <v>8347</v>
      </c>
      <c r="S562" s="16">
        <f t="shared" si="42"/>
        <v>41960.771354166667</v>
      </c>
      <c r="T562" s="9">
        <f t="shared" si="43"/>
        <v>41990.771354166667</v>
      </c>
      <c r="U562" s="15">
        <f t="shared" si="44"/>
        <v>2014</v>
      </c>
    </row>
    <row r="563" spans="1:21" ht="48" hidden="1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8313</v>
      </c>
      <c r="R563" t="s">
        <v>8347</v>
      </c>
      <c r="S563" s="16">
        <f t="shared" si="42"/>
        <v>42268.658715277779</v>
      </c>
      <c r="T563" s="9">
        <f t="shared" si="43"/>
        <v>42303.658715277779</v>
      </c>
      <c r="U563" s="15">
        <f t="shared" si="44"/>
        <v>2015</v>
      </c>
    </row>
    <row r="564" spans="1:21" ht="48" hidden="1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t="e">
        <f t="shared" si="41"/>
        <v>#DIV/0!</v>
      </c>
      <c r="Q564" s="12" t="s">
        <v>8313</v>
      </c>
      <c r="R564" t="s">
        <v>8347</v>
      </c>
      <c r="S564" s="16">
        <f t="shared" si="42"/>
        <v>42692.389062500006</v>
      </c>
      <c r="T564" s="9">
        <f t="shared" si="43"/>
        <v>42722.389062500006</v>
      </c>
      <c r="U564" s="15">
        <f t="shared" si="44"/>
        <v>2016</v>
      </c>
    </row>
    <row r="565" spans="1:21" ht="48" hidden="1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8313</v>
      </c>
      <c r="R565" t="s">
        <v>8347</v>
      </c>
      <c r="S565" s="16">
        <f t="shared" si="42"/>
        <v>42022.069988425923</v>
      </c>
      <c r="T565" s="9">
        <f t="shared" si="43"/>
        <v>42052.069988425923</v>
      </c>
      <c r="U565" s="15">
        <f t="shared" si="44"/>
        <v>2015</v>
      </c>
    </row>
    <row r="566" spans="1:21" ht="48" hidden="1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8313</v>
      </c>
      <c r="R566" t="s">
        <v>8347</v>
      </c>
      <c r="S566" s="16">
        <f t="shared" si="42"/>
        <v>42411.942997685182</v>
      </c>
      <c r="T566" s="9">
        <f t="shared" si="43"/>
        <v>42441.942997685182</v>
      </c>
      <c r="U566" s="15">
        <f t="shared" si="44"/>
        <v>2016</v>
      </c>
    </row>
    <row r="567" spans="1:21" ht="48" hidden="1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t="e">
        <f t="shared" si="41"/>
        <v>#DIV/0!</v>
      </c>
      <c r="Q567" s="12" t="s">
        <v>8313</v>
      </c>
      <c r="R567" t="s">
        <v>8347</v>
      </c>
      <c r="S567" s="16">
        <f t="shared" si="42"/>
        <v>42165.785289351858</v>
      </c>
      <c r="T567" s="9">
        <f t="shared" si="43"/>
        <v>42195.785289351858</v>
      </c>
      <c r="U567" s="15">
        <f t="shared" si="44"/>
        <v>2015</v>
      </c>
    </row>
    <row r="568" spans="1:21" ht="48" hidden="1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8313</v>
      </c>
      <c r="R568" t="s">
        <v>8347</v>
      </c>
      <c r="S568" s="16">
        <f t="shared" si="42"/>
        <v>42535.68440972222</v>
      </c>
      <c r="T568" s="9">
        <f t="shared" si="43"/>
        <v>42565.68440972222</v>
      </c>
      <c r="U568" s="15">
        <f t="shared" si="44"/>
        <v>2016</v>
      </c>
    </row>
    <row r="569" spans="1:21" ht="48" hidden="1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t="e">
        <f t="shared" si="41"/>
        <v>#DIV/0!</v>
      </c>
      <c r="Q569" s="12" t="s">
        <v>8313</v>
      </c>
      <c r="R569" t="s">
        <v>8347</v>
      </c>
      <c r="S569" s="16">
        <f t="shared" si="42"/>
        <v>41975.842523148152</v>
      </c>
      <c r="T569" s="9">
        <f t="shared" si="43"/>
        <v>42005.842523148152</v>
      </c>
      <c r="U569" s="15">
        <f t="shared" si="44"/>
        <v>2014</v>
      </c>
    </row>
    <row r="570" spans="1:21" ht="64" hidden="1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8313</v>
      </c>
      <c r="R570" t="s">
        <v>8347</v>
      </c>
      <c r="S570" s="16">
        <f t="shared" si="42"/>
        <v>42348.9215625</v>
      </c>
      <c r="T570" s="9">
        <f t="shared" si="43"/>
        <v>42385.458333333328</v>
      </c>
      <c r="U570" s="15">
        <f t="shared" si="44"/>
        <v>2015</v>
      </c>
    </row>
    <row r="571" spans="1:21" ht="48" hidden="1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8313</v>
      </c>
      <c r="R571" t="s">
        <v>8347</v>
      </c>
      <c r="S571" s="16">
        <f t="shared" si="42"/>
        <v>42340.847361111111</v>
      </c>
      <c r="T571" s="9">
        <f t="shared" si="43"/>
        <v>42370.847361111111</v>
      </c>
      <c r="U571" s="15">
        <f t="shared" si="44"/>
        <v>2015</v>
      </c>
    </row>
    <row r="572" spans="1:21" ht="32" hidden="1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8313</v>
      </c>
      <c r="R572" t="s">
        <v>8347</v>
      </c>
      <c r="S572" s="16">
        <f t="shared" si="42"/>
        <v>42388.798252314817</v>
      </c>
      <c r="T572" s="9">
        <f t="shared" si="43"/>
        <v>42418.798252314817</v>
      </c>
      <c r="U572" s="15">
        <f t="shared" si="44"/>
        <v>2016</v>
      </c>
    </row>
    <row r="573" spans="1:21" ht="48" hidden="1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8313</v>
      </c>
      <c r="R573" t="s">
        <v>8347</v>
      </c>
      <c r="S573" s="16">
        <f t="shared" si="42"/>
        <v>42192.816238425927</v>
      </c>
      <c r="T573" s="9">
        <f t="shared" si="43"/>
        <v>42212.165972222225</v>
      </c>
      <c r="U573" s="15">
        <f t="shared" si="44"/>
        <v>2015</v>
      </c>
    </row>
    <row r="574" spans="1:21" ht="48" hidden="1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t="e">
        <f t="shared" si="41"/>
        <v>#DIV/0!</v>
      </c>
      <c r="Q574" s="12" t="s">
        <v>8313</v>
      </c>
      <c r="R574" t="s">
        <v>8347</v>
      </c>
      <c r="S574" s="16">
        <f t="shared" si="42"/>
        <v>42282.71629629629</v>
      </c>
      <c r="T574" s="9">
        <f t="shared" si="43"/>
        <v>42312.757962962962</v>
      </c>
      <c r="U574" s="15">
        <f t="shared" si="44"/>
        <v>2015</v>
      </c>
    </row>
    <row r="575" spans="1:21" ht="48" hidden="1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8313</v>
      </c>
      <c r="R575" t="s">
        <v>8347</v>
      </c>
      <c r="S575" s="16">
        <f t="shared" si="42"/>
        <v>41963.050127314811</v>
      </c>
      <c r="T575" s="9">
        <f t="shared" si="43"/>
        <v>42022.05</v>
      </c>
      <c r="U575" s="15">
        <f t="shared" si="44"/>
        <v>2014</v>
      </c>
    </row>
    <row r="576" spans="1:21" ht="48" hidden="1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8313</v>
      </c>
      <c r="R576" t="s">
        <v>8347</v>
      </c>
      <c r="S576" s="16">
        <f t="shared" si="42"/>
        <v>42632.443368055552</v>
      </c>
      <c r="T576" s="9">
        <f t="shared" si="43"/>
        <v>42662.443368055552</v>
      </c>
      <c r="U576" s="15">
        <f t="shared" si="44"/>
        <v>2016</v>
      </c>
    </row>
    <row r="577" spans="1:21" ht="48" hidden="1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8313</v>
      </c>
      <c r="R577" t="s">
        <v>8347</v>
      </c>
      <c r="S577" s="16">
        <f t="shared" si="42"/>
        <v>42138.692627314813</v>
      </c>
      <c r="T577" s="9">
        <f t="shared" si="43"/>
        <v>42168.692627314813</v>
      </c>
      <c r="U577" s="15">
        <f t="shared" si="44"/>
        <v>2015</v>
      </c>
    </row>
    <row r="578" spans="1:21" ht="48" hidden="1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ROUND(E578/D578*100,0)</f>
        <v>0</v>
      </c>
      <c r="P578">
        <f t="shared" ref="P578:P641" si="46">ROUND(E578/L578,2)</f>
        <v>1</v>
      </c>
      <c r="Q578" s="12" t="s">
        <v>8313</v>
      </c>
      <c r="R578" t="s">
        <v>8347</v>
      </c>
      <c r="S578" s="16">
        <f t="shared" si="42"/>
        <v>42031.471666666665</v>
      </c>
      <c r="T578" s="9">
        <f t="shared" si="43"/>
        <v>42091.43</v>
      </c>
      <c r="U578" s="15">
        <f t="shared" si="44"/>
        <v>2015</v>
      </c>
    </row>
    <row r="579" spans="1:21" ht="48" hidden="1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si="46"/>
        <v>10</v>
      </c>
      <c r="Q579" s="12" t="s">
        <v>8313</v>
      </c>
      <c r="R579" t="s">
        <v>8347</v>
      </c>
      <c r="S579" s="16">
        <f t="shared" ref="S579:S642" si="47">(((J579/60)/60)/24)+DATE(1970,1,1)</f>
        <v>42450.589143518519</v>
      </c>
      <c r="T579" s="9">
        <f t="shared" ref="T579:T642" si="48">(((I579/60)/60)/24)+DATE(1970,1,1)</f>
        <v>42510.589143518519</v>
      </c>
      <c r="U579" s="15">
        <f t="shared" ref="U579:U642" si="49">YEAR(S579)</f>
        <v>2016</v>
      </c>
    </row>
    <row r="580" spans="1:21" ht="32" hidden="1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8313</v>
      </c>
      <c r="R580" t="s">
        <v>8347</v>
      </c>
      <c r="S580" s="16">
        <f t="shared" si="47"/>
        <v>42230.578622685185</v>
      </c>
      <c r="T580" s="9">
        <f t="shared" si="48"/>
        <v>42254.578622685185</v>
      </c>
      <c r="U580" s="15">
        <f t="shared" si="49"/>
        <v>2015</v>
      </c>
    </row>
    <row r="581" spans="1:21" ht="32" hidden="1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8313</v>
      </c>
      <c r="R581" t="s">
        <v>8347</v>
      </c>
      <c r="S581" s="16">
        <f t="shared" si="47"/>
        <v>41968.852118055554</v>
      </c>
      <c r="T581" s="9">
        <f t="shared" si="48"/>
        <v>41998.852118055554</v>
      </c>
      <c r="U581" s="15">
        <f t="shared" si="49"/>
        <v>2014</v>
      </c>
    </row>
    <row r="582" spans="1:21" ht="48" hidden="1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8313</v>
      </c>
      <c r="R582" t="s">
        <v>8347</v>
      </c>
      <c r="S582" s="16">
        <f t="shared" si="47"/>
        <v>42605.908182870371</v>
      </c>
      <c r="T582" s="9">
        <f t="shared" si="48"/>
        <v>42635.908182870371</v>
      </c>
      <c r="U582" s="15">
        <f t="shared" si="49"/>
        <v>2016</v>
      </c>
    </row>
    <row r="583" spans="1:21" ht="48" hidden="1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 t="e">
        <f t="shared" si="46"/>
        <v>#DIV/0!</v>
      </c>
      <c r="Q583" s="12" t="s">
        <v>8313</v>
      </c>
      <c r="R583" t="s">
        <v>8347</v>
      </c>
      <c r="S583" s="16">
        <f t="shared" si="47"/>
        <v>42188.012777777782</v>
      </c>
      <c r="T583" s="9">
        <f t="shared" si="48"/>
        <v>42218.012777777782</v>
      </c>
      <c r="U583" s="15">
        <f t="shared" si="49"/>
        <v>2015</v>
      </c>
    </row>
    <row r="584" spans="1:21" ht="48" hidden="1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 t="e">
        <f t="shared" si="46"/>
        <v>#DIV/0!</v>
      </c>
      <c r="Q584" s="12" t="s">
        <v>8313</v>
      </c>
      <c r="R584" t="s">
        <v>8347</v>
      </c>
      <c r="S584" s="16">
        <f t="shared" si="47"/>
        <v>42055.739803240736</v>
      </c>
      <c r="T584" s="9">
        <f t="shared" si="48"/>
        <v>42078.75</v>
      </c>
      <c r="U584" s="15">
        <f t="shared" si="49"/>
        <v>2015</v>
      </c>
    </row>
    <row r="585" spans="1:21" ht="32" hidden="1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8313</v>
      </c>
      <c r="R585" t="s">
        <v>8347</v>
      </c>
      <c r="S585" s="16">
        <f t="shared" si="47"/>
        <v>42052.93850694444</v>
      </c>
      <c r="T585" s="9">
        <f t="shared" si="48"/>
        <v>42082.896840277783</v>
      </c>
      <c r="U585" s="15">
        <f t="shared" si="49"/>
        <v>2015</v>
      </c>
    </row>
    <row r="586" spans="1:21" ht="32" hidden="1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8313</v>
      </c>
      <c r="R586" t="s">
        <v>8347</v>
      </c>
      <c r="S586" s="16">
        <f t="shared" si="47"/>
        <v>42049.716620370367</v>
      </c>
      <c r="T586" s="9">
        <f t="shared" si="48"/>
        <v>42079.674953703703</v>
      </c>
      <c r="U586" s="15">
        <f t="shared" si="49"/>
        <v>2015</v>
      </c>
    </row>
    <row r="587" spans="1:21" ht="48" hidden="1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 t="e">
        <f t="shared" si="46"/>
        <v>#DIV/0!</v>
      </c>
      <c r="Q587" s="12" t="s">
        <v>8313</v>
      </c>
      <c r="R587" t="s">
        <v>8347</v>
      </c>
      <c r="S587" s="16">
        <f t="shared" si="47"/>
        <v>42283.3909375</v>
      </c>
      <c r="T587" s="9">
        <f t="shared" si="48"/>
        <v>42339</v>
      </c>
      <c r="U587" s="15">
        <f t="shared" si="49"/>
        <v>2015</v>
      </c>
    </row>
    <row r="588" spans="1:21" ht="48" hidden="1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8313</v>
      </c>
      <c r="R588" t="s">
        <v>8347</v>
      </c>
      <c r="S588" s="16">
        <f t="shared" si="47"/>
        <v>42020.854247685187</v>
      </c>
      <c r="T588" s="9">
        <f t="shared" si="48"/>
        <v>42050.854247685187</v>
      </c>
      <c r="U588" s="15">
        <f t="shared" si="49"/>
        <v>2015</v>
      </c>
    </row>
    <row r="589" spans="1:21" ht="80" hidden="1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8313</v>
      </c>
      <c r="R589" t="s">
        <v>8347</v>
      </c>
      <c r="S589" s="16">
        <f t="shared" si="47"/>
        <v>42080.757326388892</v>
      </c>
      <c r="T589" s="9">
        <f t="shared" si="48"/>
        <v>42110.757326388892</v>
      </c>
      <c r="U589" s="15">
        <f t="shared" si="49"/>
        <v>2015</v>
      </c>
    </row>
    <row r="590" spans="1:21" ht="48" hidden="1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8313</v>
      </c>
      <c r="R590" t="s">
        <v>8347</v>
      </c>
      <c r="S590" s="16">
        <f t="shared" si="47"/>
        <v>42631.769513888896</v>
      </c>
      <c r="T590" s="9">
        <f t="shared" si="48"/>
        <v>42691.811180555553</v>
      </c>
      <c r="U590" s="15">
        <f t="shared" si="49"/>
        <v>2016</v>
      </c>
    </row>
    <row r="591" spans="1:21" ht="16" hidden="1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8313</v>
      </c>
      <c r="R591" t="s">
        <v>8347</v>
      </c>
      <c r="S591" s="16">
        <f t="shared" si="47"/>
        <v>42178.614571759259</v>
      </c>
      <c r="T591" s="9">
        <f t="shared" si="48"/>
        <v>42193.614571759259</v>
      </c>
      <c r="U591" s="15">
        <f t="shared" si="49"/>
        <v>2015</v>
      </c>
    </row>
    <row r="592" spans="1:21" ht="48" hidden="1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8313</v>
      </c>
      <c r="R592" t="s">
        <v>8347</v>
      </c>
      <c r="S592" s="16">
        <f t="shared" si="47"/>
        <v>42377.554756944446</v>
      </c>
      <c r="T592" s="9">
        <f t="shared" si="48"/>
        <v>42408.542361111111</v>
      </c>
      <c r="U592" s="15">
        <f t="shared" si="49"/>
        <v>2016</v>
      </c>
    </row>
    <row r="593" spans="1:21" ht="48" hidden="1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8313</v>
      </c>
      <c r="R593" t="s">
        <v>8347</v>
      </c>
      <c r="S593" s="16">
        <f t="shared" si="47"/>
        <v>42177.543171296296</v>
      </c>
      <c r="T593" s="9">
        <f t="shared" si="48"/>
        <v>42207.543171296296</v>
      </c>
      <c r="U593" s="15">
        <f t="shared" si="49"/>
        <v>2015</v>
      </c>
    </row>
    <row r="594" spans="1:21" ht="48" hidden="1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8313</v>
      </c>
      <c r="R594" t="s">
        <v>8347</v>
      </c>
      <c r="S594" s="16">
        <f t="shared" si="47"/>
        <v>41946.232175925928</v>
      </c>
      <c r="T594" s="9">
        <f t="shared" si="48"/>
        <v>41976.232175925921</v>
      </c>
      <c r="U594" s="15">
        <f t="shared" si="49"/>
        <v>2014</v>
      </c>
    </row>
    <row r="595" spans="1:21" ht="48" hidden="1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8313</v>
      </c>
      <c r="R595" t="s">
        <v>8347</v>
      </c>
      <c r="S595" s="16">
        <f t="shared" si="47"/>
        <v>42070.677604166667</v>
      </c>
      <c r="T595" s="9">
        <f t="shared" si="48"/>
        <v>42100.635937500003</v>
      </c>
      <c r="U595" s="15">
        <f t="shared" si="49"/>
        <v>2015</v>
      </c>
    </row>
    <row r="596" spans="1:21" ht="32" hidden="1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8313</v>
      </c>
      <c r="R596" t="s">
        <v>8347</v>
      </c>
      <c r="S596" s="16">
        <f t="shared" si="47"/>
        <v>42446.780162037037</v>
      </c>
      <c r="T596" s="9">
        <f t="shared" si="48"/>
        <v>42476.780162037037</v>
      </c>
      <c r="U596" s="15">
        <f t="shared" si="49"/>
        <v>2016</v>
      </c>
    </row>
    <row r="597" spans="1:21" ht="48" hidden="1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8313</v>
      </c>
      <c r="R597" t="s">
        <v>8347</v>
      </c>
      <c r="S597" s="16">
        <f t="shared" si="47"/>
        <v>42083.069884259254</v>
      </c>
      <c r="T597" s="9">
        <f t="shared" si="48"/>
        <v>42128.069884259254</v>
      </c>
      <c r="U597" s="15">
        <f t="shared" si="49"/>
        <v>2015</v>
      </c>
    </row>
    <row r="598" spans="1:21" ht="32" hidden="1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8313</v>
      </c>
      <c r="R598" t="s">
        <v>8347</v>
      </c>
      <c r="S598" s="16">
        <f t="shared" si="47"/>
        <v>42646.896898148145</v>
      </c>
      <c r="T598" s="9">
        <f t="shared" si="48"/>
        <v>42676.896898148145</v>
      </c>
      <c r="U598" s="15">
        <f t="shared" si="49"/>
        <v>2016</v>
      </c>
    </row>
    <row r="599" spans="1:21" ht="48" hidden="1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8313</v>
      </c>
      <c r="R599" t="s">
        <v>8347</v>
      </c>
      <c r="S599" s="16">
        <f t="shared" si="47"/>
        <v>42545.705266203702</v>
      </c>
      <c r="T599" s="9">
        <f t="shared" si="48"/>
        <v>42582.666666666672</v>
      </c>
      <c r="U599" s="15">
        <f t="shared" si="49"/>
        <v>2016</v>
      </c>
    </row>
    <row r="600" spans="1:21" ht="32" hidden="1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8313</v>
      </c>
      <c r="R600" t="s">
        <v>8347</v>
      </c>
      <c r="S600" s="16">
        <f t="shared" si="47"/>
        <v>41948.00209490741</v>
      </c>
      <c r="T600" s="9">
        <f t="shared" si="48"/>
        <v>41978.00209490741</v>
      </c>
      <c r="U600" s="15">
        <f t="shared" si="49"/>
        <v>2014</v>
      </c>
    </row>
    <row r="601" spans="1:21" ht="48" hidden="1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8313</v>
      </c>
      <c r="R601" t="s">
        <v>8347</v>
      </c>
      <c r="S601" s="16">
        <f t="shared" si="47"/>
        <v>42047.812523148154</v>
      </c>
      <c r="T601" s="9">
        <f t="shared" si="48"/>
        <v>42071.636111111111</v>
      </c>
      <c r="U601" s="15">
        <f t="shared" si="49"/>
        <v>2015</v>
      </c>
    </row>
    <row r="602" spans="1:21" ht="32" hidden="1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8313</v>
      </c>
      <c r="R602" t="s">
        <v>8347</v>
      </c>
      <c r="S602" s="16">
        <f t="shared" si="47"/>
        <v>42073.798171296294</v>
      </c>
      <c r="T602" s="9">
        <f t="shared" si="48"/>
        <v>42133.798171296294</v>
      </c>
      <c r="U602" s="15">
        <f t="shared" si="49"/>
        <v>2015</v>
      </c>
    </row>
    <row r="603" spans="1:21" ht="48" hidden="1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8313</v>
      </c>
      <c r="R603" t="s">
        <v>8347</v>
      </c>
      <c r="S603" s="16">
        <f t="shared" si="47"/>
        <v>41969.858090277776</v>
      </c>
      <c r="T603" s="9">
        <f t="shared" si="48"/>
        <v>41999.858090277776</v>
      </c>
      <c r="U603" s="15">
        <f t="shared" si="49"/>
        <v>2014</v>
      </c>
    </row>
    <row r="604" spans="1:21" ht="48" hidden="1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 t="e">
        <f t="shared" si="46"/>
        <v>#DIV/0!</v>
      </c>
      <c r="Q604" s="12" t="s">
        <v>8313</v>
      </c>
      <c r="R604" t="s">
        <v>8347</v>
      </c>
      <c r="S604" s="16">
        <f t="shared" si="47"/>
        <v>42143.79415509259</v>
      </c>
      <c r="T604" s="9">
        <f t="shared" si="48"/>
        <v>42173.79415509259</v>
      </c>
      <c r="U604" s="15">
        <f t="shared" si="49"/>
        <v>2015</v>
      </c>
    </row>
    <row r="605" spans="1:21" ht="48" hidden="1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8313</v>
      </c>
      <c r="R605" t="s">
        <v>8347</v>
      </c>
      <c r="S605" s="16">
        <f t="shared" si="47"/>
        <v>41835.639155092591</v>
      </c>
      <c r="T605" s="9">
        <f t="shared" si="48"/>
        <v>41865.639155092591</v>
      </c>
      <c r="U605" s="15">
        <f t="shared" si="49"/>
        <v>2014</v>
      </c>
    </row>
    <row r="606" spans="1:21" ht="48" hidden="1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 t="e">
        <f t="shared" si="46"/>
        <v>#DIV/0!</v>
      </c>
      <c r="Q606" s="12" t="s">
        <v>8313</v>
      </c>
      <c r="R606" t="s">
        <v>8347</v>
      </c>
      <c r="S606" s="16">
        <f t="shared" si="47"/>
        <v>41849.035370370373</v>
      </c>
      <c r="T606" s="9">
        <f t="shared" si="48"/>
        <v>41879.035370370373</v>
      </c>
      <c r="U606" s="15">
        <f t="shared" si="49"/>
        <v>2014</v>
      </c>
    </row>
    <row r="607" spans="1:21" ht="32" hidden="1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8313</v>
      </c>
      <c r="R607" t="s">
        <v>8347</v>
      </c>
      <c r="S607" s="16">
        <f t="shared" si="47"/>
        <v>42194.357731481476</v>
      </c>
      <c r="T607" s="9">
        <f t="shared" si="48"/>
        <v>42239.357731481476</v>
      </c>
      <c r="U607" s="15">
        <f t="shared" si="49"/>
        <v>2015</v>
      </c>
    </row>
    <row r="608" spans="1:21" ht="48" hidden="1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8313</v>
      </c>
      <c r="R608" t="s">
        <v>8347</v>
      </c>
      <c r="S608" s="16">
        <f t="shared" si="47"/>
        <v>42102.650567129633</v>
      </c>
      <c r="T608" s="9">
        <f t="shared" si="48"/>
        <v>42148.625</v>
      </c>
      <c r="U608" s="15">
        <f t="shared" si="49"/>
        <v>2015</v>
      </c>
    </row>
    <row r="609" spans="1:21" ht="48" hidden="1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 t="e">
        <f t="shared" si="46"/>
        <v>#DIV/0!</v>
      </c>
      <c r="Q609" s="12" t="s">
        <v>8313</v>
      </c>
      <c r="R609" t="s">
        <v>8347</v>
      </c>
      <c r="S609" s="16">
        <f t="shared" si="47"/>
        <v>42300.825648148151</v>
      </c>
      <c r="T609" s="9">
        <f t="shared" si="48"/>
        <v>42330.867314814815</v>
      </c>
      <c r="U609" s="15">
        <f t="shared" si="49"/>
        <v>2015</v>
      </c>
    </row>
    <row r="610" spans="1:21" ht="48" hidden="1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8313</v>
      </c>
      <c r="R610" t="s">
        <v>8347</v>
      </c>
      <c r="S610" s="16">
        <f t="shared" si="47"/>
        <v>42140.921064814815</v>
      </c>
      <c r="T610" s="9">
        <f t="shared" si="48"/>
        <v>42170.921064814815</v>
      </c>
      <c r="U610" s="15">
        <f t="shared" si="49"/>
        <v>2015</v>
      </c>
    </row>
    <row r="611" spans="1:21" ht="48" hidden="1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8313</v>
      </c>
      <c r="R611" t="s">
        <v>8347</v>
      </c>
      <c r="S611" s="16">
        <f t="shared" si="47"/>
        <v>42307.034074074079</v>
      </c>
      <c r="T611" s="9">
        <f t="shared" si="48"/>
        <v>42337.075740740736</v>
      </c>
      <c r="U611" s="15">
        <f t="shared" si="49"/>
        <v>2015</v>
      </c>
    </row>
    <row r="612" spans="1:21" ht="48" hidden="1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 t="e">
        <f t="shared" si="46"/>
        <v>#DIV/0!</v>
      </c>
      <c r="Q612" s="12" t="s">
        <v>8313</v>
      </c>
      <c r="R612" t="s">
        <v>8347</v>
      </c>
      <c r="S612" s="16">
        <f t="shared" si="47"/>
        <v>42086.83085648148</v>
      </c>
      <c r="T612" s="9">
        <f t="shared" si="48"/>
        <v>42116.83085648148</v>
      </c>
      <c r="U612" s="15">
        <f t="shared" si="49"/>
        <v>2015</v>
      </c>
    </row>
    <row r="613" spans="1:21" ht="48" hidden="1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 t="e">
        <f t="shared" si="46"/>
        <v>#DIV/0!</v>
      </c>
      <c r="Q613" s="12" t="s">
        <v>8313</v>
      </c>
      <c r="R613" t="s">
        <v>8347</v>
      </c>
      <c r="S613" s="16">
        <f t="shared" si="47"/>
        <v>42328.560613425929</v>
      </c>
      <c r="T613" s="9">
        <f t="shared" si="48"/>
        <v>42388.560613425929</v>
      </c>
      <c r="U613" s="15">
        <f t="shared" si="49"/>
        <v>2015</v>
      </c>
    </row>
    <row r="614" spans="1:21" ht="32" hidden="1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 t="e">
        <f t="shared" si="46"/>
        <v>#DIV/0!</v>
      </c>
      <c r="Q614" s="12" t="s">
        <v>8313</v>
      </c>
      <c r="R614" t="s">
        <v>8347</v>
      </c>
      <c r="S614" s="16">
        <f t="shared" si="47"/>
        <v>42585.031782407401</v>
      </c>
      <c r="T614" s="9">
        <f t="shared" si="48"/>
        <v>42615.031782407401</v>
      </c>
      <c r="U614" s="15">
        <f t="shared" si="49"/>
        <v>2016</v>
      </c>
    </row>
    <row r="615" spans="1:21" ht="48" hidden="1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8313</v>
      </c>
      <c r="R615" t="s">
        <v>8347</v>
      </c>
      <c r="S615" s="16">
        <f t="shared" si="47"/>
        <v>42247.496759259258</v>
      </c>
      <c r="T615" s="9">
        <f t="shared" si="48"/>
        <v>42278.207638888889</v>
      </c>
      <c r="U615" s="15">
        <f t="shared" si="49"/>
        <v>2015</v>
      </c>
    </row>
    <row r="616" spans="1:21" ht="48" hidden="1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 t="e">
        <f t="shared" si="46"/>
        <v>#DIV/0!</v>
      </c>
      <c r="Q616" s="12" t="s">
        <v>8313</v>
      </c>
      <c r="R616" t="s">
        <v>8347</v>
      </c>
      <c r="S616" s="16">
        <f t="shared" si="47"/>
        <v>42515.061805555553</v>
      </c>
      <c r="T616" s="9">
        <f t="shared" si="48"/>
        <v>42545.061805555553</v>
      </c>
      <c r="U616" s="15">
        <f t="shared" si="49"/>
        <v>2016</v>
      </c>
    </row>
    <row r="617" spans="1:21" ht="48" hidden="1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 t="e">
        <f t="shared" si="46"/>
        <v>#DIV/0!</v>
      </c>
      <c r="Q617" s="12" t="s">
        <v>8313</v>
      </c>
      <c r="R617" t="s">
        <v>8347</v>
      </c>
      <c r="S617" s="16">
        <f t="shared" si="47"/>
        <v>42242.122210648144</v>
      </c>
      <c r="T617" s="9">
        <f t="shared" si="48"/>
        <v>42272.122210648144</v>
      </c>
      <c r="U617" s="15">
        <f t="shared" si="49"/>
        <v>2015</v>
      </c>
    </row>
    <row r="618" spans="1:21" ht="48" hidden="1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 t="e">
        <f t="shared" si="46"/>
        <v>#DIV/0!</v>
      </c>
      <c r="Q618" s="12" t="s">
        <v>8313</v>
      </c>
      <c r="R618" t="s">
        <v>8347</v>
      </c>
      <c r="S618" s="16">
        <f t="shared" si="47"/>
        <v>42761.376238425932</v>
      </c>
      <c r="T618" s="9">
        <f t="shared" si="48"/>
        <v>42791.376238425932</v>
      </c>
      <c r="U618" s="15">
        <f t="shared" si="49"/>
        <v>2017</v>
      </c>
    </row>
    <row r="619" spans="1:21" ht="48" hidden="1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8313</v>
      </c>
      <c r="R619" t="s">
        <v>8347</v>
      </c>
      <c r="S619" s="16">
        <f t="shared" si="47"/>
        <v>42087.343090277776</v>
      </c>
      <c r="T619" s="9">
        <f t="shared" si="48"/>
        <v>42132.343090277776</v>
      </c>
      <c r="U619" s="15">
        <f t="shared" si="49"/>
        <v>2015</v>
      </c>
    </row>
    <row r="620" spans="1:21" ht="48" hidden="1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 t="e">
        <f t="shared" si="46"/>
        <v>#DIV/0!</v>
      </c>
      <c r="Q620" s="12" t="s">
        <v>8313</v>
      </c>
      <c r="R620" t="s">
        <v>8347</v>
      </c>
      <c r="S620" s="16">
        <f t="shared" si="47"/>
        <v>42317.810219907406</v>
      </c>
      <c r="T620" s="9">
        <f t="shared" si="48"/>
        <v>42347.810219907406</v>
      </c>
      <c r="U620" s="15">
        <f t="shared" si="49"/>
        <v>2015</v>
      </c>
    </row>
    <row r="621" spans="1:21" ht="32" hidden="1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8313</v>
      </c>
      <c r="R621" t="s">
        <v>8347</v>
      </c>
      <c r="S621" s="16">
        <f t="shared" si="47"/>
        <v>41908.650347222225</v>
      </c>
      <c r="T621" s="9">
        <f t="shared" si="48"/>
        <v>41968.692013888889</v>
      </c>
      <c r="U621" s="15">
        <f t="shared" si="49"/>
        <v>2014</v>
      </c>
    </row>
    <row r="622" spans="1:21" ht="48" hidden="1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8313</v>
      </c>
      <c r="R622" t="s">
        <v>8347</v>
      </c>
      <c r="S622" s="16">
        <f t="shared" si="47"/>
        <v>41831.716874999998</v>
      </c>
      <c r="T622" s="9">
        <f t="shared" si="48"/>
        <v>41876.716874999998</v>
      </c>
      <c r="U622" s="15">
        <f t="shared" si="49"/>
        <v>2014</v>
      </c>
    </row>
    <row r="623" spans="1:21" ht="48" hidden="1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8313</v>
      </c>
      <c r="R623" t="s">
        <v>8347</v>
      </c>
      <c r="S623" s="16">
        <f t="shared" si="47"/>
        <v>42528.987696759257</v>
      </c>
      <c r="T623" s="9">
        <f t="shared" si="48"/>
        <v>42558.987696759257</v>
      </c>
      <c r="U623" s="15">
        <f t="shared" si="49"/>
        <v>2016</v>
      </c>
    </row>
    <row r="624" spans="1:21" ht="48" hidden="1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8313</v>
      </c>
      <c r="R624" t="s">
        <v>8347</v>
      </c>
      <c r="S624" s="16">
        <f t="shared" si="47"/>
        <v>42532.774745370371</v>
      </c>
      <c r="T624" s="9">
        <f t="shared" si="48"/>
        <v>42552.774745370371</v>
      </c>
      <c r="U624" s="15">
        <f t="shared" si="49"/>
        <v>2016</v>
      </c>
    </row>
    <row r="625" spans="1:21" ht="48" hidden="1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 t="e">
        <f t="shared" si="46"/>
        <v>#DIV/0!</v>
      </c>
      <c r="Q625" s="12" t="s">
        <v>8313</v>
      </c>
      <c r="R625" t="s">
        <v>8347</v>
      </c>
      <c r="S625" s="16">
        <f t="shared" si="47"/>
        <v>42122.009224537032</v>
      </c>
      <c r="T625" s="9">
        <f t="shared" si="48"/>
        <v>42152.009224537032</v>
      </c>
      <c r="U625" s="15">
        <f t="shared" si="49"/>
        <v>2015</v>
      </c>
    </row>
    <row r="626" spans="1:21" ht="48" hidden="1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 t="e">
        <f t="shared" si="46"/>
        <v>#DIV/0!</v>
      </c>
      <c r="Q626" s="12" t="s">
        <v>8313</v>
      </c>
      <c r="R626" t="s">
        <v>8347</v>
      </c>
      <c r="S626" s="16">
        <f t="shared" si="47"/>
        <v>42108.988900462966</v>
      </c>
      <c r="T626" s="9">
        <f t="shared" si="48"/>
        <v>42138.988900462966</v>
      </c>
      <c r="U626" s="15">
        <f t="shared" si="49"/>
        <v>2015</v>
      </c>
    </row>
    <row r="627" spans="1:21" ht="48" hidden="1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 t="e">
        <f t="shared" si="46"/>
        <v>#DIV/0!</v>
      </c>
      <c r="Q627" s="12" t="s">
        <v>8313</v>
      </c>
      <c r="R627" t="s">
        <v>8347</v>
      </c>
      <c r="S627" s="16">
        <f t="shared" si="47"/>
        <v>42790.895567129628</v>
      </c>
      <c r="T627" s="9">
        <f t="shared" si="48"/>
        <v>42820.853900462964</v>
      </c>
      <c r="U627" s="15">
        <f t="shared" si="49"/>
        <v>2017</v>
      </c>
    </row>
    <row r="628" spans="1:21" ht="48" hidden="1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8313</v>
      </c>
      <c r="R628" t="s">
        <v>8347</v>
      </c>
      <c r="S628" s="16">
        <f t="shared" si="47"/>
        <v>42198.559479166666</v>
      </c>
      <c r="T628" s="9">
        <f t="shared" si="48"/>
        <v>42231.556944444441</v>
      </c>
      <c r="U628" s="15">
        <f t="shared" si="49"/>
        <v>2015</v>
      </c>
    </row>
    <row r="629" spans="1:21" ht="48" hidden="1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8313</v>
      </c>
      <c r="R629" t="s">
        <v>8347</v>
      </c>
      <c r="S629" s="16">
        <f t="shared" si="47"/>
        <v>42384.306840277779</v>
      </c>
      <c r="T629" s="9">
        <f t="shared" si="48"/>
        <v>42443.958333333328</v>
      </c>
      <c r="U629" s="15">
        <f t="shared" si="49"/>
        <v>2016</v>
      </c>
    </row>
    <row r="630" spans="1:21" ht="48" hidden="1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 t="e">
        <f t="shared" si="46"/>
        <v>#DIV/0!</v>
      </c>
      <c r="Q630" s="12" t="s">
        <v>8313</v>
      </c>
      <c r="R630" t="s">
        <v>8347</v>
      </c>
      <c r="S630" s="16">
        <f t="shared" si="47"/>
        <v>41803.692789351851</v>
      </c>
      <c r="T630" s="9">
        <f t="shared" si="48"/>
        <v>41833.692789351851</v>
      </c>
      <c r="U630" s="15">
        <f t="shared" si="49"/>
        <v>2014</v>
      </c>
    </row>
    <row r="631" spans="1:21" ht="48" hidden="1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8313</v>
      </c>
      <c r="R631" t="s">
        <v>8347</v>
      </c>
      <c r="S631" s="16">
        <f t="shared" si="47"/>
        <v>42474.637824074074</v>
      </c>
      <c r="T631" s="9">
        <f t="shared" si="48"/>
        <v>42504.637824074074</v>
      </c>
      <c r="U631" s="15">
        <f t="shared" si="49"/>
        <v>2016</v>
      </c>
    </row>
    <row r="632" spans="1:21" ht="48" hidden="1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8313</v>
      </c>
      <c r="R632" t="s">
        <v>8347</v>
      </c>
      <c r="S632" s="16">
        <f t="shared" si="47"/>
        <v>42223.619456018518</v>
      </c>
      <c r="T632" s="9">
        <f t="shared" si="48"/>
        <v>42253.215277777781</v>
      </c>
      <c r="U632" s="15">
        <f t="shared" si="49"/>
        <v>2015</v>
      </c>
    </row>
    <row r="633" spans="1:21" ht="32" hidden="1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8313</v>
      </c>
      <c r="R633" t="s">
        <v>8347</v>
      </c>
      <c r="S633" s="16">
        <f t="shared" si="47"/>
        <v>42489.772326388891</v>
      </c>
      <c r="T633" s="9">
        <f t="shared" si="48"/>
        <v>42518.772326388891</v>
      </c>
      <c r="U633" s="15">
        <f t="shared" si="49"/>
        <v>2016</v>
      </c>
    </row>
    <row r="634" spans="1:21" ht="32" hidden="1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 t="e">
        <f t="shared" si="46"/>
        <v>#DIV/0!</v>
      </c>
      <c r="Q634" s="12" t="s">
        <v>8313</v>
      </c>
      <c r="R634" t="s">
        <v>8347</v>
      </c>
      <c r="S634" s="16">
        <f t="shared" si="47"/>
        <v>42303.659317129626</v>
      </c>
      <c r="T634" s="9">
        <f t="shared" si="48"/>
        <v>42333.700983796298</v>
      </c>
      <c r="U634" s="15">
        <f t="shared" si="49"/>
        <v>2015</v>
      </c>
    </row>
    <row r="635" spans="1:21" ht="48" hidden="1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8313</v>
      </c>
      <c r="R635" t="s">
        <v>8347</v>
      </c>
      <c r="S635" s="16">
        <f t="shared" si="47"/>
        <v>42507.29932870371</v>
      </c>
      <c r="T635" s="9">
        <f t="shared" si="48"/>
        <v>42538.958333333328</v>
      </c>
      <c r="U635" s="15">
        <f t="shared" si="49"/>
        <v>2016</v>
      </c>
    </row>
    <row r="636" spans="1:21" ht="32" hidden="1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8313</v>
      </c>
      <c r="R636" t="s">
        <v>8347</v>
      </c>
      <c r="S636" s="16">
        <f t="shared" si="47"/>
        <v>42031.928576388891</v>
      </c>
      <c r="T636" s="9">
        <f t="shared" si="48"/>
        <v>42061.928576388891</v>
      </c>
      <c r="U636" s="15">
        <f t="shared" si="49"/>
        <v>2015</v>
      </c>
    </row>
    <row r="637" spans="1:21" ht="32" hidden="1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8313</v>
      </c>
      <c r="R637" t="s">
        <v>8347</v>
      </c>
      <c r="S637" s="16">
        <f t="shared" si="47"/>
        <v>42076.092152777783</v>
      </c>
      <c r="T637" s="9">
        <f t="shared" si="48"/>
        <v>42106.092152777783</v>
      </c>
      <c r="U637" s="15">
        <f t="shared" si="49"/>
        <v>2015</v>
      </c>
    </row>
    <row r="638" spans="1:21" ht="32" hidden="1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8313</v>
      </c>
      <c r="R638" t="s">
        <v>8347</v>
      </c>
      <c r="S638" s="16">
        <f t="shared" si="47"/>
        <v>42131.455439814818</v>
      </c>
      <c r="T638" s="9">
        <f t="shared" si="48"/>
        <v>42161.44930555555</v>
      </c>
      <c r="U638" s="15">
        <f t="shared" si="49"/>
        <v>2015</v>
      </c>
    </row>
    <row r="639" spans="1:21" ht="48" hidden="1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 t="e">
        <f t="shared" si="46"/>
        <v>#DIV/0!</v>
      </c>
      <c r="Q639" s="12" t="s">
        <v>8313</v>
      </c>
      <c r="R639" t="s">
        <v>8347</v>
      </c>
      <c r="S639" s="16">
        <f t="shared" si="47"/>
        <v>42762.962013888886</v>
      </c>
      <c r="T639" s="9">
        <f t="shared" si="48"/>
        <v>42791.961111111115</v>
      </c>
      <c r="U639" s="15">
        <f t="shared" si="49"/>
        <v>2017</v>
      </c>
    </row>
    <row r="640" spans="1:21" ht="16" hidden="1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8313</v>
      </c>
      <c r="R640" t="s">
        <v>8347</v>
      </c>
      <c r="S640" s="16">
        <f t="shared" si="47"/>
        <v>42759.593310185184</v>
      </c>
      <c r="T640" s="9">
        <f t="shared" si="48"/>
        <v>42819.55164351852</v>
      </c>
      <c r="U640" s="15">
        <f t="shared" si="49"/>
        <v>2017</v>
      </c>
    </row>
    <row r="641" spans="1:21" ht="32" hidden="1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8313</v>
      </c>
      <c r="R641" t="s">
        <v>8347</v>
      </c>
      <c r="S641" s="16">
        <f t="shared" si="47"/>
        <v>41865.583275462966</v>
      </c>
      <c r="T641" s="9">
        <f t="shared" si="48"/>
        <v>41925.583275462966</v>
      </c>
      <c r="U641" s="15">
        <f t="shared" si="49"/>
        <v>2014</v>
      </c>
    </row>
    <row r="642" spans="1:21" ht="48" hidden="1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>
        <f t="shared" ref="P642:P705" si="51">ROUND(E642/L642,2)</f>
        <v>50.5</v>
      </c>
      <c r="Q642" s="12" t="s">
        <v>8313</v>
      </c>
      <c r="R642" t="s">
        <v>8315</v>
      </c>
      <c r="S642" s="16">
        <f t="shared" si="47"/>
        <v>42683.420312500006</v>
      </c>
      <c r="T642" s="9">
        <f t="shared" si="48"/>
        <v>42698.958333333328</v>
      </c>
      <c r="U642" s="15">
        <f t="shared" si="49"/>
        <v>2016</v>
      </c>
    </row>
    <row r="643" spans="1:21" ht="48" hidden="1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si="51"/>
        <v>151.32</v>
      </c>
      <c r="Q643" s="12" t="s">
        <v>8313</v>
      </c>
      <c r="R643" t="s">
        <v>8315</v>
      </c>
      <c r="S643" s="16">
        <f t="shared" ref="S643:S706" si="52">(((J643/60)/60)/24)+DATE(1970,1,1)</f>
        <v>42199.57</v>
      </c>
      <c r="T643" s="9">
        <f t="shared" ref="T643:T706" si="53">(((I643/60)/60)/24)+DATE(1970,1,1)</f>
        <v>42229.57</v>
      </c>
      <c r="U643" s="15">
        <f t="shared" ref="U643:U706" si="54">YEAR(S643)</f>
        <v>2015</v>
      </c>
    </row>
    <row r="644" spans="1:21" ht="48" hidden="1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8313</v>
      </c>
      <c r="R644" t="s">
        <v>8315</v>
      </c>
      <c r="S644" s="16">
        <f t="shared" si="52"/>
        <v>42199.651319444441</v>
      </c>
      <c r="T644" s="9">
        <f t="shared" si="53"/>
        <v>42235.651319444441</v>
      </c>
      <c r="U644" s="15">
        <f t="shared" si="54"/>
        <v>2015</v>
      </c>
    </row>
    <row r="645" spans="1:21" ht="32" hidden="1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8313</v>
      </c>
      <c r="R645" t="s">
        <v>8315</v>
      </c>
      <c r="S645" s="16">
        <f t="shared" si="52"/>
        <v>42100.642071759255</v>
      </c>
      <c r="T645" s="9">
        <f t="shared" si="53"/>
        <v>42155.642071759255</v>
      </c>
      <c r="U645" s="15">
        <f t="shared" si="54"/>
        <v>2015</v>
      </c>
    </row>
    <row r="646" spans="1:21" ht="48" hidden="1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8313</v>
      </c>
      <c r="R646" t="s">
        <v>8315</v>
      </c>
      <c r="S646" s="16">
        <f t="shared" si="52"/>
        <v>41898.665960648148</v>
      </c>
      <c r="T646" s="9">
        <f t="shared" si="53"/>
        <v>41941.041666666664</v>
      </c>
      <c r="U646" s="15">
        <f t="shared" si="54"/>
        <v>2014</v>
      </c>
    </row>
    <row r="647" spans="1:21" ht="32" hidden="1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8313</v>
      </c>
      <c r="R647" t="s">
        <v>8315</v>
      </c>
      <c r="S647" s="16">
        <f t="shared" si="52"/>
        <v>42564.026319444441</v>
      </c>
      <c r="T647" s="9">
        <f t="shared" si="53"/>
        <v>42594.026319444441</v>
      </c>
      <c r="U647" s="15">
        <f t="shared" si="54"/>
        <v>2016</v>
      </c>
    </row>
    <row r="648" spans="1:21" ht="48" hidden="1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8313</v>
      </c>
      <c r="R648" t="s">
        <v>8315</v>
      </c>
      <c r="S648" s="16">
        <f t="shared" si="52"/>
        <v>41832.852627314816</v>
      </c>
      <c r="T648" s="9">
        <f t="shared" si="53"/>
        <v>41862.852627314816</v>
      </c>
      <c r="U648" s="15">
        <f t="shared" si="54"/>
        <v>2014</v>
      </c>
    </row>
    <row r="649" spans="1:21" ht="48" hidden="1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8313</v>
      </c>
      <c r="R649" t="s">
        <v>8315</v>
      </c>
      <c r="S649" s="16">
        <f t="shared" si="52"/>
        <v>42416.767928240741</v>
      </c>
      <c r="T649" s="9">
        <f t="shared" si="53"/>
        <v>42446.726261574076</v>
      </c>
      <c r="U649" s="15">
        <f t="shared" si="54"/>
        <v>2016</v>
      </c>
    </row>
    <row r="650" spans="1:21" ht="32" hidden="1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8313</v>
      </c>
      <c r="R650" t="s">
        <v>8315</v>
      </c>
      <c r="S650" s="16">
        <f t="shared" si="52"/>
        <v>41891.693379629629</v>
      </c>
      <c r="T650" s="9">
        <f t="shared" si="53"/>
        <v>41926.693379629629</v>
      </c>
      <c r="U650" s="15">
        <f t="shared" si="54"/>
        <v>2014</v>
      </c>
    </row>
    <row r="651" spans="1:21" ht="48" hidden="1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8313</v>
      </c>
      <c r="R651" t="s">
        <v>8315</v>
      </c>
      <c r="S651" s="16">
        <f t="shared" si="52"/>
        <v>41877.912187499998</v>
      </c>
      <c r="T651" s="9">
        <f t="shared" si="53"/>
        <v>41898.912187499998</v>
      </c>
      <c r="U651" s="15">
        <f t="shared" si="54"/>
        <v>2014</v>
      </c>
    </row>
    <row r="652" spans="1:21" ht="48" hidden="1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8313</v>
      </c>
      <c r="R652" t="s">
        <v>8315</v>
      </c>
      <c r="S652" s="16">
        <f t="shared" si="52"/>
        <v>41932.036851851852</v>
      </c>
      <c r="T652" s="9">
        <f t="shared" si="53"/>
        <v>41992.078518518523</v>
      </c>
      <c r="U652" s="15">
        <f t="shared" si="54"/>
        <v>2014</v>
      </c>
    </row>
    <row r="653" spans="1:21" ht="48" hidden="1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8313</v>
      </c>
      <c r="R653" t="s">
        <v>8315</v>
      </c>
      <c r="S653" s="16">
        <f t="shared" si="52"/>
        <v>41956.017488425925</v>
      </c>
      <c r="T653" s="9">
        <f t="shared" si="53"/>
        <v>41986.017488425925</v>
      </c>
      <c r="U653" s="15">
        <f t="shared" si="54"/>
        <v>2014</v>
      </c>
    </row>
    <row r="654" spans="1:21" ht="48" hidden="1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8313</v>
      </c>
      <c r="R654" t="s">
        <v>8315</v>
      </c>
      <c r="S654" s="16">
        <f t="shared" si="52"/>
        <v>42675.690393518518</v>
      </c>
      <c r="T654" s="9">
        <f t="shared" si="53"/>
        <v>42705.732060185182</v>
      </c>
      <c r="U654" s="15">
        <f t="shared" si="54"/>
        <v>2016</v>
      </c>
    </row>
    <row r="655" spans="1:21" ht="48" hidden="1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8313</v>
      </c>
      <c r="R655" t="s">
        <v>8315</v>
      </c>
      <c r="S655" s="16">
        <f t="shared" si="52"/>
        <v>42199.618518518517</v>
      </c>
      <c r="T655" s="9">
        <f t="shared" si="53"/>
        <v>42236.618518518517</v>
      </c>
      <c r="U655" s="15">
        <f t="shared" si="54"/>
        <v>2015</v>
      </c>
    </row>
    <row r="656" spans="1:21" ht="48" hidden="1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8313</v>
      </c>
      <c r="R656" t="s">
        <v>8315</v>
      </c>
      <c r="S656" s="16">
        <f t="shared" si="52"/>
        <v>42163.957326388889</v>
      </c>
      <c r="T656" s="9">
        <f t="shared" si="53"/>
        <v>42193.957326388889</v>
      </c>
      <c r="U656" s="15">
        <f t="shared" si="54"/>
        <v>2015</v>
      </c>
    </row>
    <row r="657" spans="1:21" ht="48" hidden="1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8313</v>
      </c>
      <c r="R657" t="s">
        <v>8315</v>
      </c>
      <c r="S657" s="16">
        <f t="shared" si="52"/>
        <v>42045.957314814819</v>
      </c>
      <c r="T657" s="9">
        <f t="shared" si="53"/>
        <v>42075.915648148148</v>
      </c>
      <c r="U657" s="15">
        <f t="shared" si="54"/>
        <v>2015</v>
      </c>
    </row>
    <row r="658" spans="1:21" ht="48" hidden="1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8313</v>
      </c>
      <c r="R658" t="s">
        <v>8315</v>
      </c>
      <c r="S658" s="16">
        <f t="shared" si="52"/>
        <v>42417.804618055554</v>
      </c>
      <c r="T658" s="9">
        <f t="shared" si="53"/>
        <v>42477.762951388882</v>
      </c>
      <c r="U658" s="15">
        <f t="shared" si="54"/>
        <v>2016</v>
      </c>
    </row>
    <row r="659" spans="1:21" ht="48" hidden="1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8313</v>
      </c>
      <c r="R659" t="s">
        <v>8315</v>
      </c>
      <c r="S659" s="16">
        <f t="shared" si="52"/>
        <v>42331.84574074074</v>
      </c>
      <c r="T659" s="9">
        <f t="shared" si="53"/>
        <v>42361.84574074074</v>
      </c>
      <c r="U659" s="15">
        <f t="shared" si="54"/>
        <v>2015</v>
      </c>
    </row>
    <row r="660" spans="1:21" ht="48" hidden="1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8313</v>
      </c>
      <c r="R660" t="s">
        <v>8315</v>
      </c>
      <c r="S660" s="16">
        <f t="shared" si="52"/>
        <v>42179.160752314812</v>
      </c>
      <c r="T660" s="9">
        <f t="shared" si="53"/>
        <v>42211.75</v>
      </c>
      <c r="U660" s="15">
        <f t="shared" si="54"/>
        <v>2015</v>
      </c>
    </row>
    <row r="661" spans="1:21" ht="16" hidden="1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8313</v>
      </c>
      <c r="R661" t="s">
        <v>8315</v>
      </c>
      <c r="S661" s="16">
        <f t="shared" si="52"/>
        <v>42209.593692129631</v>
      </c>
      <c r="T661" s="9">
        <f t="shared" si="53"/>
        <v>42239.593692129631</v>
      </c>
      <c r="U661" s="15">
        <f t="shared" si="54"/>
        <v>2015</v>
      </c>
    </row>
    <row r="662" spans="1:21" ht="48" hidden="1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8313</v>
      </c>
      <c r="R662" t="s">
        <v>8315</v>
      </c>
      <c r="S662" s="16">
        <f t="shared" si="52"/>
        <v>41922.741655092592</v>
      </c>
      <c r="T662" s="9">
        <f t="shared" si="53"/>
        <v>41952.783321759263</v>
      </c>
      <c r="U662" s="15">
        <f t="shared" si="54"/>
        <v>2014</v>
      </c>
    </row>
    <row r="663" spans="1:21" ht="48" hidden="1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8313</v>
      </c>
      <c r="R663" t="s">
        <v>8315</v>
      </c>
      <c r="S663" s="16">
        <f t="shared" si="52"/>
        <v>42636.645358796297</v>
      </c>
      <c r="T663" s="9">
        <f t="shared" si="53"/>
        <v>42666.645358796297</v>
      </c>
      <c r="U663" s="15">
        <f t="shared" si="54"/>
        <v>2016</v>
      </c>
    </row>
    <row r="664" spans="1:21" ht="32" hidden="1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8313</v>
      </c>
      <c r="R664" t="s">
        <v>8315</v>
      </c>
      <c r="S664" s="16">
        <f t="shared" si="52"/>
        <v>41990.438043981485</v>
      </c>
      <c r="T664" s="9">
        <f t="shared" si="53"/>
        <v>42020.438043981485</v>
      </c>
      <c r="U664" s="15">
        <f t="shared" si="54"/>
        <v>2014</v>
      </c>
    </row>
    <row r="665" spans="1:21" ht="48" hidden="1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8313</v>
      </c>
      <c r="R665" t="s">
        <v>8315</v>
      </c>
      <c r="S665" s="16">
        <f t="shared" si="52"/>
        <v>42173.843240740738</v>
      </c>
      <c r="T665" s="9">
        <f t="shared" si="53"/>
        <v>42203.843240740738</v>
      </c>
      <c r="U665" s="15">
        <f t="shared" si="54"/>
        <v>2015</v>
      </c>
    </row>
    <row r="666" spans="1:21" ht="48" hidden="1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8313</v>
      </c>
      <c r="R666" t="s">
        <v>8315</v>
      </c>
      <c r="S666" s="16">
        <f t="shared" si="52"/>
        <v>42077.666377314818</v>
      </c>
      <c r="T666" s="9">
        <f t="shared" si="53"/>
        <v>42107.666377314818</v>
      </c>
      <c r="U666" s="15">
        <f t="shared" si="54"/>
        <v>2015</v>
      </c>
    </row>
    <row r="667" spans="1:21" ht="48" hidden="1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8313</v>
      </c>
      <c r="R667" t="s">
        <v>8315</v>
      </c>
      <c r="S667" s="16">
        <f t="shared" si="52"/>
        <v>42688.711354166662</v>
      </c>
      <c r="T667" s="9">
        <f t="shared" si="53"/>
        <v>42748.711354166662</v>
      </c>
      <c r="U667" s="15">
        <f t="shared" si="54"/>
        <v>2016</v>
      </c>
    </row>
    <row r="668" spans="1:21" ht="48" hidden="1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8313</v>
      </c>
      <c r="R668" t="s">
        <v>8315</v>
      </c>
      <c r="S668" s="16">
        <f t="shared" si="52"/>
        <v>41838.832152777781</v>
      </c>
      <c r="T668" s="9">
        <f t="shared" si="53"/>
        <v>41868.832152777781</v>
      </c>
      <c r="U668" s="15">
        <f t="shared" si="54"/>
        <v>2014</v>
      </c>
    </row>
    <row r="669" spans="1:21" ht="48" hidden="1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8313</v>
      </c>
      <c r="R669" t="s">
        <v>8315</v>
      </c>
      <c r="S669" s="16">
        <f t="shared" si="52"/>
        <v>42632.373414351852</v>
      </c>
      <c r="T669" s="9">
        <f t="shared" si="53"/>
        <v>42672.373414351852</v>
      </c>
      <c r="U669" s="15">
        <f t="shared" si="54"/>
        <v>2016</v>
      </c>
    </row>
    <row r="670" spans="1:21" ht="48" hidden="1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8313</v>
      </c>
      <c r="R670" t="s">
        <v>8315</v>
      </c>
      <c r="S670" s="16">
        <f t="shared" si="52"/>
        <v>42090.831273148149</v>
      </c>
      <c r="T670" s="9">
        <f t="shared" si="53"/>
        <v>42135.831273148149</v>
      </c>
      <c r="U670" s="15">
        <f t="shared" si="54"/>
        <v>2015</v>
      </c>
    </row>
    <row r="671" spans="1:21" ht="64" hidden="1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8313</v>
      </c>
      <c r="R671" t="s">
        <v>8315</v>
      </c>
      <c r="S671" s="16">
        <f t="shared" si="52"/>
        <v>42527.625671296293</v>
      </c>
      <c r="T671" s="9">
        <f t="shared" si="53"/>
        <v>42557.625671296293</v>
      </c>
      <c r="U671" s="15">
        <f t="shared" si="54"/>
        <v>2016</v>
      </c>
    </row>
    <row r="672" spans="1:21" ht="48" hidden="1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8313</v>
      </c>
      <c r="R672" t="s">
        <v>8315</v>
      </c>
      <c r="S672" s="16">
        <f t="shared" si="52"/>
        <v>42506.709722222222</v>
      </c>
      <c r="T672" s="9">
        <f t="shared" si="53"/>
        <v>42540.340277777781</v>
      </c>
      <c r="U672" s="15">
        <f t="shared" si="54"/>
        <v>2016</v>
      </c>
    </row>
    <row r="673" spans="1:21" ht="48" hidden="1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8313</v>
      </c>
      <c r="R673" t="s">
        <v>8315</v>
      </c>
      <c r="S673" s="16">
        <f t="shared" si="52"/>
        <v>41984.692731481482</v>
      </c>
      <c r="T673" s="9">
        <f t="shared" si="53"/>
        <v>42018.166666666672</v>
      </c>
      <c r="U673" s="15">
        <f t="shared" si="54"/>
        <v>2014</v>
      </c>
    </row>
    <row r="674" spans="1:21" ht="48" hidden="1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8313</v>
      </c>
      <c r="R674" t="s">
        <v>8315</v>
      </c>
      <c r="S674" s="16">
        <f t="shared" si="52"/>
        <v>41974.219490740739</v>
      </c>
      <c r="T674" s="9">
        <f t="shared" si="53"/>
        <v>42005.207638888889</v>
      </c>
      <c r="U674" s="15">
        <f t="shared" si="54"/>
        <v>2014</v>
      </c>
    </row>
    <row r="675" spans="1:21" ht="48" hidden="1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8313</v>
      </c>
      <c r="R675" t="s">
        <v>8315</v>
      </c>
      <c r="S675" s="16">
        <f t="shared" si="52"/>
        <v>41838.840474537035</v>
      </c>
      <c r="T675" s="9">
        <f t="shared" si="53"/>
        <v>41883.840474537035</v>
      </c>
      <c r="U675" s="15">
        <f t="shared" si="54"/>
        <v>2014</v>
      </c>
    </row>
    <row r="676" spans="1:21" ht="32" hidden="1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8313</v>
      </c>
      <c r="R676" t="s">
        <v>8315</v>
      </c>
      <c r="S676" s="16">
        <f t="shared" si="52"/>
        <v>41803.116053240738</v>
      </c>
      <c r="T676" s="9">
        <f t="shared" si="53"/>
        <v>41863.116053240738</v>
      </c>
      <c r="U676" s="15">
        <f t="shared" si="54"/>
        <v>2014</v>
      </c>
    </row>
    <row r="677" spans="1:21" ht="48" hidden="1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8313</v>
      </c>
      <c r="R677" t="s">
        <v>8315</v>
      </c>
      <c r="S677" s="16">
        <f t="shared" si="52"/>
        <v>41975.930601851855</v>
      </c>
      <c r="T677" s="9">
        <f t="shared" si="53"/>
        <v>42005.290972222225</v>
      </c>
      <c r="U677" s="15">
        <f t="shared" si="54"/>
        <v>2014</v>
      </c>
    </row>
    <row r="678" spans="1:21" ht="64" hidden="1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8313</v>
      </c>
      <c r="R678" t="s">
        <v>8315</v>
      </c>
      <c r="S678" s="16">
        <f t="shared" si="52"/>
        <v>42012.768298611118</v>
      </c>
      <c r="T678" s="9">
        <f t="shared" si="53"/>
        <v>42042.768298611118</v>
      </c>
      <c r="U678" s="15">
        <f t="shared" si="54"/>
        <v>2015</v>
      </c>
    </row>
    <row r="679" spans="1:21" ht="48" hidden="1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8313</v>
      </c>
      <c r="R679" t="s">
        <v>8315</v>
      </c>
      <c r="S679" s="16">
        <f t="shared" si="52"/>
        <v>42504.403877314813</v>
      </c>
      <c r="T679" s="9">
        <f t="shared" si="53"/>
        <v>42549.403877314813</v>
      </c>
      <c r="U679" s="15">
        <f t="shared" si="54"/>
        <v>2016</v>
      </c>
    </row>
    <row r="680" spans="1:21" ht="48" hidden="1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8313</v>
      </c>
      <c r="R680" t="s">
        <v>8315</v>
      </c>
      <c r="S680" s="16">
        <f t="shared" si="52"/>
        <v>42481.376597222217</v>
      </c>
      <c r="T680" s="9">
        <f t="shared" si="53"/>
        <v>42511.376597222217</v>
      </c>
      <c r="U680" s="15">
        <f t="shared" si="54"/>
        <v>2016</v>
      </c>
    </row>
    <row r="681" spans="1:21" ht="48" hidden="1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8313</v>
      </c>
      <c r="R681" t="s">
        <v>8315</v>
      </c>
      <c r="S681" s="16">
        <f t="shared" si="52"/>
        <v>42556.695706018523</v>
      </c>
      <c r="T681" s="9">
        <f t="shared" si="53"/>
        <v>42616.695706018523</v>
      </c>
      <c r="U681" s="15">
        <f t="shared" si="54"/>
        <v>2016</v>
      </c>
    </row>
    <row r="682" spans="1:21" ht="48" hidden="1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8313</v>
      </c>
      <c r="R682" t="s">
        <v>8315</v>
      </c>
      <c r="S682" s="16">
        <f t="shared" si="52"/>
        <v>41864.501516203702</v>
      </c>
      <c r="T682" s="9">
        <f t="shared" si="53"/>
        <v>41899.501516203702</v>
      </c>
      <c r="U682" s="15">
        <f t="shared" si="54"/>
        <v>2014</v>
      </c>
    </row>
    <row r="683" spans="1:21" ht="48" hidden="1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8313</v>
      </c>
      <c r="R683" t="s">
        <v>8315</v>
      </c>
      <c r="S683" s="16">
        <f t="shared" si="52"/>
        <v>42639.805601851855</v>
      </c>
      <c r="T683" s="9">
        <f t="shared" si="53"/>
        <v>42669.805601851855</v>
      </c>
      <c r="U683" s="15">
        <f t="shared" si="54"/>
        <v>2016</v>
      </c>
    </row>
    <row r="684" spans="1:21" ht="48" hidden="1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8313</v>
      </c>
      <c r="R684" t="s">
        <v>8315</v>
      </c>
      <c r="S684" s="16">
        <f t="shared" si="52"/>
        <v>42778.765300925923</v>
      </c>
      <c r="T684" s="9">
        <f t="shared" si="53"/>
        <v>42808.723634259266</v>
      </c>
      <c r="U684" s="15">
        <f t="shared" si="54"/>
        <v>2017</v>
      </c>
    </row>
    <row r="685" spans="1:21" ht="48" hidden="1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8313</v>
      </c>
      <c r="R685" t="s">
        <v>8315</v>
      </c>
      <c r="S685" s="16">
        <f t="shared" si="52"/>
        <v>42634.900046296301</v>
      </c>
      <c r="T685" s="9">
        <f t="shared" si="53"/>
        <v>42674.900046296301</v>
      </c>
      <c r="U685" s="15">
        <f t="shared" si="54"/>
        <v>2016</v>
      </c>
    </row>
    <row r="686" spans="1:21" ht="16" hidden="1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8313</v>
      </c>
      <c r="R686" t="s">
        <v>8315</v>
      </c>
      <c r="S686" s="16">
        <f t="shared" si="52"/>
        <v>41809.473275462966</v>
      </c>
      <c r="T686" s="9">
        <f t="shared" si="53"/>
        <v>41845.125</v>
      </c>
      <c r="U686" s="15">
        <f t="shared" si="54"/>
        <v>2014</v>
      </c>
    </row>
    <row r="687" spans="1:21" ht="48" hidden="1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8313</v>
      </c>
      <c r="R687" t="s">
        <v>8315</v>
      </c>
      <c r="S687" s="16">
        <f t="shared" si="52"/>
        <v>41971.866574074069</v>
      </c>
      <c r="T687" s="9">
        <f t="shared" si="53"/>
        <v>42016.866574074069</v>
      </c>
      <c r="U687" s="15">
        <f t="shared" si="54"/>
        <v>2014</v>
      </c>
    </row>
    <row r="688" spans="1:21" ht="64" hidden="1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t="e">
        <f t="shared" si="51"/>
        <v>#DIV/0!</v>
      </c>
      <c r="Q688" s="12" t="s">
        <v>8313</v>
      </c>
      <c r="R688" t="s">
        <v>8315</v>
      </c>
      <c r="S688" s="16">
        <f t="shared" si="52"/>
        <v>42189.673263888893</v>
      </c>
      <c r="T688" s="9">
        <f t="shared" si="53"/>
        <v>42219.673263888893</v>
      </c>
      <c r="U688" s="15">
        <f t="shared" si="54"/>
        <v>2015</v>
      </c>
    </row>
    <row r="689" spans="1:21" ht="48" hidden="1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8313</v>
      </c>
      <c r="R689" t="s">
        <v>8315</v>
      </c>
      <c r="S689" s="16">
        <f t="shared" si="52"/>
        <v>42711.750613425931</v>
      </c>
      <c r="T689" s="9">
        <f t="shared" si="53"/>
        <v>42771.750613425931</v>
      </c>
      <c r="U689" s="15">
        <f t="shared" si="54"/>
        <v>2016</v>
      </c>
    </row>
    <row r="690" spans="1:21" ht="48" hidden="1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8313</v>
      </c>
      <c r="R690" t="s">
        <v>8315</v>
      </c>
      <c r="S690" s="16">
        <f t="shared" si="52"/>
        <v>42262.104780092588</v>
      </c>
      <c r="T690" s="9">
        <f t="shared" si="53"/>
        <v>42292.104780092588</v>
      </c>
      <c r="U690" s="15">
        <f t="shared" si="54"/>
        <v>2015</v>
      </c>
    </row>
    <row r="691" spans="1:21" ht="48" hidden="1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8313</v>
      </c>
      <c r="R691" t="s">
        <v>8315</v>
      </c>
      <c r="S691" s="16">
        <f t="shared" si="52"/>
        <v>42675.66778935185</v>
      </c>
      <c r="T691" s="9">
        <f t="shared" si="53"/>
        <v>42712.207638888889</v>
      </c>
      <c r="U691" s="15">
        <f t="shared" si="54"/>
        <v>2016</v>
      </c>
    </row>
    <row r="692" spans="1:21" ht="32" hidden="1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8313</v>
      </c>
      <c r="R692" t="s">
        <v>8315</v>
      </c>
      <c r="S692" s="16">
        <f t="shared" si="52"/>
        <v>42579.634733796294</v>
      </c>
      <c r="T692" s="9">
        <f t="shared" si="53"/>
        <v>42622.25</v>
      </c>
      <c r="U692" s="15">
        <f t="shared" si="54"/>
        <v>2016</v>
      </c>
    </row>
    <row r="693" spans="1:21" ht="48" hidden="1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8313</v>
      </c>
      <c r="R693" t="s">
        <v>8315</v>
      </c>
      <c r="S693" s="16">
        <f t="shared" si="52"/>
        <v>42158.028310185182</v>
      </c>
      <c r="T693" s="9">
        <f t="shared" si="53"/>
        <v>42186.028310185182</v>
      </c>
      <c r="U693" s="15">
        <f t="shared" si="54"/>
        <v>2015</v>
      </c>
    </row>
    <row r="694" spans="1:21" ht="48" hidden="1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8313</v>
      </c>
      <c r="R694" t="s">
        <v>8315</v>
      </c>
      <c r="S694" s="16">
        <f t="shared" si="52"/>
        <v>42696.37572916667</v>
      </c>
      <c r="T694" s="9">
        <f t="shared" si="53"/>
        <v>42726.37572916667</v>
      </c>
      <c r="U694" s="15">
        <f t="shared" si="54"/>
        <v>2016</v>
      </c>
    </row>
    <row r="695" spans="1:21" ht="32" hidden="1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8313</v>
      </c>
      <c r="R695" t="s">
        <v>8315</v>
      </c>
      <c r="S695" s="16">
        <f t="shared" si="52"/>
        <v>42094.808182870373</v>
      </c>
      <c r="T695" s="9">
        <f t="shared" si="53"/>
        <v>42124.808182870373</v>
      </c>
      <c r="U695" s="15">
        <f t="shared" si="54"/>
        <v>2015</v>
      </c>
    </row>
    <row r="696" spans="1:21" ht="48" hidden="1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8313</v>
      </c>
      <c r="R696" t="s">
        <v>8315</v>
      </c>
      <c r="S696" s="16">
        <f t="shared" si="52"/>
        <v>42737.663877314815</v>
      </c>
      <c r="T696" s="9">
        <f t="shared" si="53"/>
        <v>42767.663877314815</v>
      </c>
      <c r="U696" s="15">
        <f t="shared" si="54"/>
        <v>2017</v>
      </c>
    </row>
    <row r="697" spans="1:21" ht="48" hidden="1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8313</v>
      </c>
      <c r="R697" t="s">
        <v>8315</v>
      </c>
      <c r="S697" s="16">
        <f t="shared" si="52"/>
        <v>41913.521064814813</v>
      </c>
      <c r="T697" s="9">
        <f t="shared" si="53"/>
        <v>41943.521064814813</v>
      </c>
      <c r="U697" s="15">
        <f t="shared" si="54"/>
        <v>2014</v>
      </c>
    </row>
    <row r="698" spans="1:21" ht="32" hidden="1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8313</v>
      </c>
      <c r="R698" t="s">
        <v>8315</v>
      </c>
      <c r="S698" s="16">
        <f t="shared" si="52"/>
        <v>41815.927106481482</v>
      </c>
      <c r="T698" s="9">
        <f t="shared" si="53"/>
        <v>41845.927106481482</v>
      </c>
      <c r="U698" s="15">
        <f t="shared" si="54"/>
        <v>2014</v>
      </c>
    </row>
    <row r="699" spans="1:21" ht="48" hidden="1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8313</v>
      </c>
      <c r="R699" t="s">
        <v>8315</v>
      </c>
      <c r="S699" s="16">
        <f t="shared" si="52"/>
        <v>42388.523020833338</v>
      </c>
      <c r="T699" s="9">
        <f t="shared" si="53"/>
        <v>42403.523020833338</v>
      </c>
      <c r="U699" s="15">
        <f t="shared" si="54"/>
        <v>2016</v>
      </c>
    </row>
    <row r="700" spans="1:21" ht="48" hidden="1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8313</v>
      </c>
      <c r="R700" t="s">
        <v>8315</v>
      </c>
      <c r="S700" s="16">
        <f t="shared" si="52"/>
        <v>41866.931076388886</v>
      </c>
      <c r="T700" s="9">
        <f t="shared" si="53"/>
        <v>41900.083333333336</v>
      </c>
      <c r="U700" s="15">
        <f t="shared" si="54"/>
        <v>2014</v>
      </c>
    </row>
    <row r="701" spans="1:21" ht="48" hidden="1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8313</v>
      </c>
      <c r="R701" t="s">
        <v>8315</v>
      </c>
      <c r="S701" s="16">
        <f t="shared" si="52"/>
        <v>41563.485509259262</v>
      </c>
      <c r="T701" s="9">
        <f t="shared" si="53"/>
        <v>41600.666666666664</v>
      </c>
      <c r="U701" s="15">
        <f t="shared" si="54"/>
        <v>2013</v>
      </c>
    </row>
    <row r="702" spans="1:21" ht="48" hidden="1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8313</v>
      </c>
      <c r="R702" t="s">
        <v>8315</v>
      </c>
      <c r="S702" s="16">
        <f t="shared" si="52"/>
        <v>42715.688437500001</v>
      </c>
      <c r="T702" s="9">
        <f t="shared" si="53"/>
        <v>42745.688437500001</v>
      </c>
      <c r="U702" s="15">
        <f t="shared" si="54"/>
        <v>2016</v>
      </c>
    </row>
    <row r="703" spans="1:21" ht="48" hidden="1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8313</v>
      </c>
      <c r="R703" t="s">
        <v>8315</v>
      </c>
      <c r="S703" s="16">
        <f t="shared" si="52"/>
        <v>41813.662962962961</v>
      </c>
      <c r="T703" s="9">
        <f t="shared" si="53"/>
        <v>41843.662962962961</v>
      </c>
      <c r="U703" s="15">
        <f t="shared" si="54"/>
        <v>2014</v>
      </c>
    </row>
    <row r="704" spans="1:21" ht="48" hidden="1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8313</v>
      </c>
      <c r="R704" t="s">
        <v>8315</v>
      </c>
      <c r="S704" s="16">
        <f t="shared" si="52"/>
        <v>42668.726701388892</v>
      </c>
      <c r="T704" s="9">
        <f t="shared" si="53"/>
        <v>42698.768368055549</v>
      </c>
      <c r="U704" s="15">
        <f t="shared" si="54"/>
        <v>2016</v>
      </c>
    </row>
    <row r="705" spans="1:21" ht="48" hidden="1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8313</v>
      </c>
      <c r="R705" t="s">
        <v>8315</v>
      </c>
      <c r="S705" s="16">
        <f t="shared" si="52"/>
        <v>42711.950798611113</v>
      </c>
      <c r="T705" s="9">
        <f t="shared" si="53"/>
        <v>42766.98055555555</v>
      </c>
      <c r="U705" s="15">
        <f t="shared" si="54"/>
        <v>2016</v>
      </c>
    </row>
    <row r="706" spans="1:21" ht="48" hidden="1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ROUND(E706/D706*100,0)</f>
        <v>1</v>
      </c>
      <c r="P706">
        <f t="shared" ref="P706:P769" si="56">ROUND(E706/L706,2)</f>
        <v>120.25</v>
      </c>
      <c r="Q706" s="12" t="s">
        <v>8313</v>
      </c>
      <c r="R706" t="s">
        <v>8315</v>
      </c>
      <c r="S706" s="16">
        <f t="shared" si="52"/>
        <v>42726.192916666667</v>
      </c>
      <c r="T706" s="9">
        <f t="shared" si="53"/>
        <v>42786.192916666667</v>
      </c>
      <c r="U706" s="15">
        <f t="shared" si="54"/>
        <v>2016</v>
      </c>
    </row>
    <row r="707" spans="1:21" ht="32" hidden="1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si="56"/>
        <v>195.4</v>
      </c>
      <c r="Q707" s="12" t="s">
        <v>8313</v>
      </c>
      <c r="R707" t="s">
        <v>8315</v>
      </c>
      <c r="S707" s="16">
        <f t="shared" ref="S707:S770" si="57">(((J707/60)/60)/24)+DATE(1970,1,1)</f>
        <v>42726.491643518515</v>
      </c>
      <c r="T707" s="9">
        <f t="shared" ref="T707:T770" si="58">(((I707/60)/60)/24)+DATE(1970,1,1)</f>
        <v>42756.491643518515</v>
      </c>
      <c r="U707" s="15">
        <f t="shared" ref="U707:U770" si="59">YEAR(S707)</f>
        <v>2016</v>
      </c>
    </row>
    <row r="708" spans="1:21" ht="48" hidden="1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 t="e">
        <f t="shared" si="56"/>
        <v>#DIV/0!</v>
      </c>
      <c r="Q708" s="12" t="s">
        <v>8313</v>
      </c>
      <c r="R708" t="s">
        <v>8315</v>
      </c>
      <c r="S708" s="16">
        <f t="shared" si="57"/>
        <v>42676.995173611111</v>
      </c>
      <c r="T708" s="9">
        <f t="shared" si="58"/>
        <v>42718.777083333334</v>
      </c>
      <c r="U708" s="15">
        <f t="shared" si="59"/>
        <v>2016</v>
      </c>
    </row>
    <row r="709" spans="1:21" ht="48" hidden="1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8313</v>
      </c>
      <c r="R709" t="s">
        <v>8315</v>
      </c>
      <c r="S709" s="16">
        <f t="shared" si="57"/>
        <v>42696.663506944446</v>
      </c>
      <c r="T709" s="9">
        <f t="shared" si="58"/>
        <v>42736.663506944446</v>
      </c>
      <c r="U709" s="15">
        <f t="shared" si="59"/>
        <v>2016</v>
      </c>
    </row>
    <row r="710" spans="1:21" ht="48" hidden="1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8313</v>
      </c>
      <c r="R710" t="s">
        <v>8315</v>
      </c>
      <c r="S710" s="16">
        <f t="shared" si="57"/>
        <v>41835.581018518518</v>
      </c>
      <c r="T710" s="9">
        <f t="shared" si="58"/>
        <v>41895.581018518518</v>
      </c>
      <c r="U710" s="15">
        <f t="shared" si="59"/>
        <v>2014</v>
      </c>
    </row>
    <row r="711" spans="1:21" ht="32" hidden="1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8313</v>
      </c>
      <c r="R711" t="s">
        <v>8315</v>
      </c>
      <c r="S711" s="16">
        <f t="shared" si="57"/>
        <v>41948.041192129633</v>
      </c>
      <c r="T711" s="9">
        <f t="shared" si="58"/>
        <v>41978.041192129633</v>
      </c>
      <c r="U711" s="15">
        <f t="shared" si="59"/>
        <v>2014</v>
      </c>
    </row>
    <row r="712" spans="1:21" ht="32" hidden="1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 t="e">
        <f t="shared" si="56"/>
        <v>#DIV/0!</v>
      </c>
      <c r="Q712" s="12" t="s">
        <v>8313</v>
      </c>
      <c r="R712" t="s">
        <v>8315</v>
      </c>
      <c r="S712" s="16">
        <f t="shared" si="57"/>
        <v>41837.984976851854</v>
      </c>
      <c r="T712" s="9">
        <f t="shared" si="58"/>
        <v>41871.030555555553</v>
      </c>
      <c r="U712" s="15">
        <f t="shared" si="59"/>
        <v>2014</v>
      </c>
    </row>
    <row r="713" spans="1:21" ht="48" hidden="1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8313</v>
      </c>
      <c r="R713" t="s">
        <v>8315</v>
      </c>
      <c r="S713" s="16">
        <f t="shared" si="57"/>
        <v>42678.459120370375</v>
      </c>
      <c r="T713" s="9">
        <f t="shared" si="58"/>
        <v>42718.500787037032</v>
      </c>
      <c r="U713" s="15">
        <f t="shared" si="59"/>
        <v>2016</v>
      </c>
    </row>
    <row r="714" spans="1:21" ht="48" hidden="1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8313</v>
      </c>
      <c r="R714" t="s">
        <v>8315</v>
      </c>
      <c r="S714" s="16">
        <f t="shared" si="57"/>
        <v>42384.680925925932</v>
      </c>
      <c r="T714" s="9">
        <f t="shared" si="58"/>
        <v>42414.680925925932</v>
      </c>
      <c r="U714" s="15">
        <f t="shared" si="59"/>
        <v>2016</v>
      </c>
    </row>
    <row r="715" spans="1:21" ht="48" hidden="1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8313</v>
      </c>
      <c r="R715" t="s">
        <v>8315</v>
      </c>
      <c r="S715" s="16">
        <f t="shared" si="57"/>
        <v>42496.529305555552</v>
      </c>
      <c r="T715" s="9">
        <f t="shared" si="58"/>
        <v>42526.529305555552</v>
      </c>
      <c r="U715" s="15">
        <f t="shared" si="59"/>
        <v>2016</v>
      </c>
    </row>
    <row r="716" spans="1:21" ht="48" hidden="1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8313</v>
      </c>
      <c r="R716" t="s">
        <v>8315</v>
      </c>
      <c r="S716" s="16">
        <f t="shared" si="57"/>
        <v>42734.787986111114</v>
      </c>
      <c r="T716" s="9">
        <f t="shared" si="58"/>
        <v>42794.787986111114</v>
      </c>
      <c r="U716" s="15">
        <f t="shared" si="59"/>
        <v>2016</v>
      </c>
    </row>
    <row r="717" spans="1:21" ht="48" hidden="1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8313</v>
      </c>
      <c r="R717" t="s">
        <v>8315</v>
      </c>
      <c r="S717" s="16">
        <f t="shared" si="57"/>
        <v>42273.090740740736</v>
      </c>
      <c r="T717" s="9">
        <f t="shared" si="58"/>
        <v>42313.132407407407</v>
      </c>
      <c r="U717" s="15">
        <f t="shared" si="59"/>
        <v>2015</v>
      </c>
    </row>
    <row r="718" spans="1:21" ht="48" hidden="1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8313</v>
      </c>
      <c r="R718" t="s">
        <v>8315</v>
      </c>
      <c r="S718" s="16">
        <f t="shared" si="57"/>
        <v>41940.658645833333</v>
      </c>
      <c r="T718" s="9">
        <f t="shared" si="58"/>
        <v>41974</v>
      </c>
      <c r="U718" s="15">
        <f t="shared" si="59"/>
        <v>2014</v>
      </c>
    </row>
    <row r="719" spans="1:21" ht="16" hidden="1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8313</v>
      </c>
      <c r="R719" t="s">
        <v>8315</v>
      </c>
      <c r="S719" s="16">
        <f t="shared" si="57"/>
        <v>41857.854189814818</v>
      </c>
      <c r="T719" s="9">
        <f t="shared" si="58"/>
        <v>41887.854189814818</v>
      </c>
      <c r="U719" s="15">
        <f t="shared" si="59"/>
        <v>2014</v>
      </c>
    </row>
    <row r="720" spans="1:21" ht="48" hidden="1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8313</v>
      </c>
      <c r="R720" t="s">
        <v>8315</v>
      </c>
      <c r="S720" s="16">
        <f t="shared" si="57"/>
        <v>42752.845451388886</v>
      </c>
      <c r="T720" s="9">
        <f t="shared" si="58"/>
        <v>42784.249305555553</v>
      </c>
      <c r="U720" s="15">
        <f t="shared" si="59"/>
        <v>2017</v>
      </c>
    </row>
    <row r="721" spans="1:21" ht="48" hidden="1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8313</v>
      </c>
      <c r="R721" t="s">
        <v>8315</v>
      </c>
      <c r="S721" s="16">
        <f t="shared" si="57"/>
        <v>42409.040231481486</v>
      </c>
      <c r="T721" s="9">
        <f t="shared" si="58"/>
        <v>42423.040231481486</v>
      </c>
      <c r="U721" s="15">
        <f t="shared" si="59"/>
        <v>2016</v>
      </c>
    </row>
    <row r="722" spans="1:21" ht="48" hidden="1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8316</v>
      </c>
      <c r="R722" t="s">
        <v>8338</v>
      </c>
      <c r="S722" s="16">
        <f t="shared" si="57"/>
        <v>40909.649201388893</v>
      </c>
      <c r="T722" s="9">
        <f t="shared" si="58"/>
        <v>40937.649201388893</v>
      </c>
      <c r="U722" s="15">
        <f t="shared" si="59"/>
        <v>2012</v>
      </c>
    </row>
    <row r="723" spans="1:21" ht="48" hidden="1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8316</v>
      </c>
      <c r="R723" t="s">
        <v>8338</v>
      </c>
      <c r="S723" s="16">
        <f t="shared" si="57"/>
        <v>41807.571840277778</v>
      </c>
      <c r="T723" s="9">
        <f t="shared" si="58"/>
        <v>41852.571840277778</v>
      </c>
      <c r="U723" s="15">
        <f t="shared" si="59"/>
        <v>2014</v>
      </c>
    </row>
    <row r="724" spans="1:21" ht="48" hidden="1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8316</v>
      </c>
      <c r="R724" t="s">
        <v>8338</v>
      </c>
      <c r="S724" s="16">
        <f t="shared" si="57"/>
        <v>40977.805300925924</v>
      </c>
      <c r="T724" s="9">
        <f t="shared" si="58"/>
        <v>41007.76363425926</v>
      </c>
      <c r="U724" s="15">
        <f t="shared" si="59"/>
        <v>2012</v>
      </c>
    </row>
    <row r="725" spans="1:21" ht="32" hidden="1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8316</v>
      </c>
      <c r="R725" t="s">
        <v>8338</v>
      </c>
      <c r="S725" s="16">
        <f t="shared" si="57"/>
        <v>42184.816539351858</v>
      </c>
      <c r="T725" s="9">
        <f t="shared" si="58"/>
        <v>42215.165972222225</v>
      </c>
      <c r="U725" s="15">
        <f t="shared" si="59"/>
        <v>2015</v>
      </c>
    </row>
    <row r="726" spans="1:21" ht="48" hidden="1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8316</v>
      </c>
      <c r="R726" t="s">
        <v>8338</v>
      </c>
      <c r="S726" s="16">
        <f t="shared" si="57"/>
        <v>40694.638460648144</v>
      </c>
      <c r="T726" s="9">
        <f t="shared" si="58"/>
        <v>40724.638460648144</v>
      </c>
      <c r="U726" s="15">
        <f t="shared" si="59"/>
        <v>2011</v>
      </c>
    </row>
    <row r="727" spans="1:21" ht="48" hidden="1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8316</v>
      </c>
      <c r="R727" t="s">
        <v>8338</v>
      </c>
      <c r="S727" s="16">
        <f t="shared" si="57"/>
        <v>42321.626296296294</v>
      </c>
      <c r="T727" s="9">
        <f t="shared" si="58"/>
        <v>42351.626296296294</v>
      </c>
      <c r="U727" s="15">
        <f t="shared" si="59"/>
        <v>2015</v>
      </c>
    </row>
    <row r="728" spans="1:21" ht="48" hidden="1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8316</v>
      </c>
      <c r="R728" t="s">
        <v>8338</v>
      </c>
      <c r="S728" s="16">
        <f t="shared" si="57"/>
        <v>41346.042673611111</v>
      </c>
      <c r="T728" s="9">
        <f t="shared" si="58"/>
        <v>41376.042673611111</v>
      </c>
      <c r="U728" s="15">
        <f t="shared" si="59"/>
        <v>2013</v>
      </c>
    </row>
    <row r="729" spans="1:21" ht="48" hidden="1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8316</v>
      </c>
      <c r="R729" t="s">
        <v>8338</v>
      </c>
      <c r="S729" s="16">
        <f t="shared" si="57"/>
        <v>41247.020243055551</v>
      </c>
      <c r="T729" s="9">
        <f t="shared" si="58"/>
        <v>41288.888888888891</v>
      </c>
      <c r="U729" s="15">
        <f t="shared" si="59"/>
        <v>2012</v>
      </c>
    </row>
    <row r="730" spans="1:21" ht="48" hidden="1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8316</v>
      </c>
      <c r="R730" t="s">
        <v>8338</v>
      </c>
      <c r="S730" s="16">
        <f t="shared" si="57"/>
        <v>40731.837465277778</v>
      </c>
      <c r="T730" s="9">
        <f t="shared" si="58"/>
        <v>40776.837465277778</v>
      </c>
      <c r="U730" s="15">
        <f t="shared" si="59"/>
        <v>2011</v>
      </c>
    </row>
    <row r="731" spans="1:21" ht="48" hidden="1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8316</v>
      </c>
      <c r="R731" t="s">
        <v>8338</v>
      </c>
      <c r="S731" s="16">
        <f t="shared" si="57"/>
        <v>41111.185891203706</v>
      </c>
      <c r="T731" s="9">
        <f t="shared" si="58"/>
        <v>41171.185891203706</v>
      </c>
      <c r="U731" s="15">
        <f t="shared" si="59"/>
        <v>2012</v>
      </c>
    </row>
    <row r="732" spans="1:21" ht="32" hidden="1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8316</v>
      </c>
      <c r="R732" t="s">
        <v>8338</v>
      </c>
      <c r="S732" s="16">
        <f t="shared" si="57"/>
        <v>40854.745266203703</v>
      </c>
      <c r="T732" s="9">
        <f t="shared" si="58"/>
        <v>40884.745266203703</v>
      </c>
      <c r="U732" s="15">
        <f t="shared" si="59"/>
        <v>2011</v>
      </c>
    </row>
    <row r="733" spans="1:21" ht="48" hidden="1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8316</v>
      </c>
      <c r="R733" t="s">
        <v>8338</v>
      </c>
      <c r="S733" s="16">
        <f t="shared" si="57"/>
        <v>40879.795682870368</v>
      </c>
      <c r="T733" s="9">
        <f t="shared" si="58"/>
        <v>40930.25</v>
      </c>
      <c r="U733" s="15">
        <f t="shared" si="59"/>
        <v>2011</v>
      </c>
    </row>
    <row r="734" spans="1:21" ht="48" hidden="1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8316</v>
      </c>
      <c r="R734" t="s">
        <v>8338</v>
      </c>
      <c r="S734" s="16">
        <f t="shared" si="57"/>
        <v>41486.424317129626</v>
      </c>
      <c r="T734" s="9">
        <f t="shared" si="58"/>
        <v>41546.424317129626</v>
      </c>
      <c r="U734" s="15">
        <f t="shared" si="59"/>
        <v>2013</v>
      </c>
    </row>
    <row r="735" spans="1:21" ht="48" hidden="1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8316</v>
      </c>
      <c r="R735" t="s">
        <v>8338</v>
      </c>
      <c r="S735" s="16">
        <f t="shared" si="57"/>
        <v>41598.420046296298</v>
      </c>
      <c r="T735" s="9">
        <f t="shared" si="58"/>
        <v>41628.420046296298</v>
      </c>
      <c r="U735" s="15">
        <f t="shared" si="59"/>
        <v>2013</v>
      </c>
    </row>
    <row r="736" spans="1:21" ht="32" hidden="1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8316</v>
      </c>
      <c r="R736" t="s">
        <v>8338</v>
      </c>
      <c r="S736" s="16">
        <f t="shared" si="57"/>
        <v>42102.164583333331</v>
      </c>
      <c r="T736" s="9">
        <f t="shared" si="58"/>
        <v>42133.208333333328</v>
      </c>
      <c r="U736" s="15">
        <f t="shared" si="59"/>
        <v>2015</v>
      </c>
    </row>
    <row r="737" spans="1:21" ht="48" hidden="1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8316</v>
      </c>
      <c r="R737" t="s">
        <v>8338</v>
      </c>
      <c r="S737" s="16">
        <f t="shared" si="57"/>
        <v>41946.029467592591</v>
      </c>
      <c r="T737" s="9">
        <f t="shared" si="58"/>
        <v>41977.027083333334</v>
      </c>
      <c r="U737" s="15">
        <f t="shared" si="59"/>
        <v>2014</v>
      </c>
    </row>
    <row r="738" spans="1:21" ht="48" hidden="1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8316</v>
      </c>
      <c r="R738" t="s">
        <v>8338</v>
      </c>
      <c r="S738" s="16">
        <f t="shared" si="57"/>
        <v>41579.734259259261</v>
      </c>
      <c r="T738" s="9">
        <f t="shared" si="58"/>
        <v>41599.207638888889</v>
      </c>
      <c r="U738" s="15">
        <f t="shared" si="59"/>
        <v>2013</v>
      </c>
    </row>
    <row r="739" spans="1:21" ht="48" hidden="1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8316</v>
      </c>
      <c r="R739" t="s">
        <v>8338</v>
      </c>
      <c r="S739" s="16">
        <f t="shared" si="57"/>
        <v>41667.275312500002</v>
      </c>
      <c r="T739" s="9">
        <f t="shared" si="58"/>
        <v>41684.833333333336</v>
      </c>
      <c r="U739" s="15">
        <f t="shared" si="59"/>
        <v>2014</v>
      </c>
    </row>
    <row r="740" spans="1:21" ht="32" hidden="1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8316</v>
      </c>
      <c r="R740" t="s">
        <v>8338</v>
      </c>
      <c r="S740" s="16">
        <f t="shared" si="57"/>
        <v>41943.604097222218</v>
      </c>
      <c r="T740" s="9">
        <f t="shared" si="58"/>
        <v>41974.207638888889</v>
      </c>
      <c r="U740" s="15">
        <f t="shared" si="59"/>
        <v>2014</v>
      </c>
    </row>
    <row r="741" spans="1:21" ht="48" hidden="1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8316</v>
      </c>
      <c r="R741" t="s">
        <v>8338</v>
      </c>
      <c r="S741" s="16">
        <f t="shared" si="57"/>
        <v>41829.502650462964</v>
      </c>
      <c r="T741" s="9">
        <f t="shared" si="58"/>
        <v>41862.502650462964</v>
      </c>
      <c r="U741" s="15">
        <f t="shared" si="59"/>
        <v>2014</v>
      </c>
    </row>
    <row r="742" spans="1:21" ht="48" hidden="1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8316</v>
      </c>
      <c r="R742" t="s">
        <v>8338</v>
      </c>
      <c r="S742" s="16">
        <f t="shared" si="57"/>
        <v>42162.146782407406</v>
      </c>
      <c r="T742" s="9">
        <f t="shared" si="58"/>
        <v>42176.146782407406</v>
      </c>
      <c r="U742" s="15">
        <f t="shared" si="59"/>
        <v>2015</v>
      </c>
    </row>
    <row r="743" spans="1:21" ht="32" hidden="1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8316</v>
      </c>
      <c r="R743" t="s">
        <v>8338</v>
      </c>
      <c r="S743" s="16">
        <f t="shared" si="57"/>
        <v>41401.648217592592</v>
      </c>
      <c r="T743" s="9">
        <f t="shared" si="58"/>
        <v>41436.648217592592</v>
      </c>
      <c r="U743" s="15">
        <f t="shared" si="59"/>
        <v>2013</v>
      </c>
    </row>
    <row r="744" spans="1:21" ht="48" hidden="1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8316</v>
      </c>
      <c r="R744" t="s">
        <v>8338</v>
      </c>
      <c r="S744" s="16">
        <f t="shared" si="57"/>
        <v>41689.917962962965</v>
      </c>
      <c r="T744" s="9">
        <f t="shared" si="58"/>
        <v>41719.876296296294</v>
      </c>
      <c r="U744" s="15">
        <f t="shared" si="59"/>
        <v>2014</v>
      </c>
    </row>
    <row r="745" spans="1:21" ht="48" hidden="1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8316</v>
      </c>
      <c r="R745" t="s">
        <v>8338</v>
      </c>
      <c r="S745" s="16">
        <f t="shared" si="57"/>
        <v>40990.709317129629</v>
      </c>
      <c r="T745" s="9">
        <f t="shared" si="58"/>
        <v>41015.875</v>
      </c>
      <c r="U745" s="15">
        <f t="shared" si="59"/>
        <v>2012</v>
      </c>
    </row>
    <row r="746" spans="1:21" ht="32" hidden="1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8316</v>
      </c>
      <c r="R746" t="s">
        <v>8338</v>
      </c>
      <c r="S746" s="16">
        <f t="shared" si="57"/>
        <v>41226.95721064815</v>
      </c>
      <c r="T746" s="9">
        <f t="shared" si="58"/>
        <v>41256.95721064815</v>
      </c>
      <c r="U746" s="15">
        <f t="shared" si="59"/>
        <v>2012</v>
      </c>
    </row>
    <row r="747" spans="1:21" ht="48" hidden="1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8316</v>
      </c>
      <c r="R747" t="s">
        <v>8338</v>
      </c>
      <c r="S747" s="16">
        <f t="shared" si="57"/>
        <v>41367.572280092594</v>
      </c>
      <c r="T747" s="9">
        <f t="shared" si="58"/>
        <v>41397.572280092594</v>
      </c>
      <c r="U747" s="15">
        <f t="shared" si="59"/>
        <v>2013</v>
      </c>
    </row>
    <row r="748" spans="1:21" ht="16" hidden="1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8316</v>
      </c>
      <c r="R748" t="s">
        <v>8338</v>
      </c>
      <c r="S748" s="16">
        <f t="shared" si="57"/>
        <v>41157.042928240742</v>
      </c>
      <c r="T748" s="9">
        <f t="shared" si="58"/>
        <v>41175.165972222225</v>
      </c>
      <c r="U748" s="15">
        <f t="shared" si="59"/>
        <v>2012</v>
      </c>
    </row>
    <row r="749" spans="1:21" ht="48" hidden="1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8316</v>
      </c>
      <c r="R749" t="s">
        <v>8338</v>
      </c>
      <c r="S749" s="16">
        <f t="shared" si="57"/>
        <v>41988.548831018517</v>
      </c>
      <c r="T749" s="9">
        <f t="shared" si="58"/>
        <v>42019.454166666663</v>
      </c>
      <c r="U749" s="15">
        <f t="shared" si="59"/>
        <v>2014</v>
      </c>
    </row>
    <row r="750" spans="1:21" ht="48" hidden="1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8316</v>
      </c>
      <c r="R750" t="s">
        <v>8338</v>
      </c>
      <c r="S750" s="16">
        <f t="shared" si="57"/>
        <v>41831.846828703703</v>
      </c>
      <c r="T750" s="9">
        <f t="shared" si="58"/>
        <v>41861.846828703703</v>
      </c>
      <c r="U750" s="15">
        <f t="shared" si="59"/>
        <v>2014</v>
      </c>
    </row>
    <row r="751" spans="1:21" ht="48" hidden="1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8316</v>
      </c>
      <c r="R751" t="s">
        <v>8338</v>
      </c>
      <c r="S751" s="16">
        <f t="shared" si="57"/>
        <v>42733.94131944445</v>
      </c>
      <c r="T751" s="9">
        <f t="shared" si="58"/>
        <v>42763.94131944445</v>
      </c>
      <c r="U751" s="15">
        <f t="shared" si="59"/>
        <v>2016</v>
      </c>
    </row>
    <row r="752" spans="1:21" ht="48" hidden="1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8316</v>
      </c>
      <c r="R752" t="s">
        <v>8338</v>
      </c>
      <c r="S752" s="16">
        <f t="shared" si="57"/>
        <v>41299.878148148149</v>
      </c>
      <c r="T752" s="9">
        <f t="shared" si="58"/>
        <v>41329.878148148149</v>
      </c>
      <c r="U752" s="15">
        <f t="shared" si="59"/>
        <v>2013</v>
      </c>
    </row>
    <row r="753" spans="1:21" ht="48" hidden="1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8316</v>
      </c>
      <c r="R753" t="s">
        <v>8338</v>
      </c>
      <c r="S753" s="16">
        <f t="shared" si="57"/>
        <v>40713.630497685182</v>
      </c>
      <c r="T753" s="9">
        <f t="shared" si="58"/>
        <v>40759.630497685182</v>
      </c>
      <c r="U753" s="15">
        <f t="shared" si="59"/>
        <v>2011</v>
      </c>
    </row>
    <row r="754" spans="1:21" ht="48" hidden="1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8316</v>
      </c>
      <c r="R754" t="s">
        <v>8338</v>
      </c>
      <c r="S754" s="16">
        <f t="shared" si="57"/>
        <v>42639.421493055561</v>
      </c>
      <c r="T754" s="9">
        <f t="shared" si="58"/>
        <v>42659.458333333328</v>
      </c>
      <c r="U754" s="15">
        <f t="shared" si="59"/>
        <v>2016</v>
      </c>
    </row>
    <row r="755" spans="1:21" ht="48" hidden="1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8316</v>
      </c>
      <c r="R755" t="s">
        <v>8338</v>
      </c>
      <c r="S755" s="16">
        <f t="shared" si="57"/>
        <v>42019.590173611112</v>
      </c>
      <c r="T755" s="9">
        <f t="shared" si="58"/>
        <v>42049.590173611112</v>
      </c>
      <c r="U755" s="15">
        <f t="shared" si="59"/>
        <v>2015</v>
      </c>
    </row>
    <row r="756" spans="1:21" ht="48" hidden="1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8316</v>
      </c>
      <c r="R756" t="s">
        <v>8338</v>
      </c>
      <c r="S756" s="16">
        <f t="shared" si="57"/>
        <v>41249.749085648145</v>
      </c>
      <c r="T756" s="9">
        <f t="shared" si="58"/>
        <v>41279.749085648145</v>
      </c>
      <c r="U756" s="15">
        <f t="shared" si="59"/>
        <v>2012</v>
      </c>
    </row>
    <row r="757" spans="1:21" ht="48" hidden="1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8316</v>
      </c>
      <c r="R757" t="s">
        <v>8338</v>
      </c>
      <c r="S757" s="16">
        <f t="shared" si="57"/>
        <v>41383.605057870373</v>
      </c>
      <c r="T757" s="9">
        <f t="shared" si="58"/>
        <v>41414.02847222222</v>
      </c>
      <c r="U757" s="15">
        <f t="shared" si="59"/>
        <v>2013</v>
      </c>
    </row>
    <row r="758" spans="1:21" ht="48" hidden="1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8316</v>
      </c>
      <c r="R758" t="s">
        <v>8338</v>
      </c>
      <c r="S758" s="16">
        <f t="shared" si="57"/>
        <v>40590.766886574071</v>
      </c>
      <c r="T758" s="9">
        <f t="shared" si="58"/>
        <v>40651.725219907406</v>
      </c>
      <c r="U758" s="15">
        <f t="shared" si="59"/>
        <v>2011</v>
      </c>
    </row>
    <row r="759" spans="1:21" ht="48" hidden="1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8316</v>
      </c>
      <c r="R759" t="s">
        <v>8338</v>
      </c>
      <c r="S759" s="16">
        <f t="shared" si="57"/>
        <v>41235.054560185185</v>
      </c>
      <c r="T759" s="9">
        <f t="shared" si="58"/>
        <v>41249.054560185185</v>
      </c>
      <c r="U759" s="15">
        <f t="shared" si="59"/>
        <v>2012</v>
      </c>
    </row>
    <row r="760" spans="1:21" ht="32" hidden="1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8316</v>
      </c>
      <c r="R760" t="s">
        <v>8338</v>
      </c>
      <c r="S760" s="16">
        <f t="shared" si="57"/>
        <v>40429.836435185185</v>
      </c>
      <c r="T760" s="9">
        <f t="shared" si="58"/>
        <v>40459.836435185185</v>
      </c>
      <c r="U760" s="15">
        <f t="shared" si="59"/>
        <v>2010</v>
      </c>
    </row>
    <row r="761" spans="1:21" ht="48" hidden="1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8316</v>
      </c>
      <c r="R761" t="s">
        <v>8338</v>
      </c>
      <c r="S761" s="16">
        <f t="shared" si="57"/>
        <v>41789.330312500002</v>
      </c>
      <c r="T761" s="9">
        <f t="shared" si="58"/>
        <v>41829.330312500002</v>
      </c>
      <c r="U761" s="15">
        <f t="shared" si="59"/>
        <v>2014</v>
      </c>
    </row>
    <row r="762" spans="1:21" ht="48" hidden="1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 t="e">
        <f t="shared" si="56"/>
        <v>#DIV/0!</v>
      </c>
      <c r="Q762" s="12" t="s">
        <v>8316</v>
      </c>
      <c r="R762" t="s">
        <v>8357</v>
      </c>
      <c r="S762" s="16">
        <f t="shared" si="57"/>
        <v>42670.764039351852</v>
      </c>
      <c r="T762" s="9">
        <f t="shared" si="58"/>
        <v>42700.805706018517</v>
      </c>
      <c r="U762" s="15">
        <f t="shared" si="59"/>
        <v>2016</v>
      </c>
    </row>
    <row r="763" spans="1:21" ht="48" hidden="1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8316</v>
      </c>
      <c r="R763" t="s">
        <v>8357</v>
      </c>
      <c r="S763" s="16">
        <f t="shared" si="57"/>
        <v>41642.751458333332</v>
      </c>
      <c r="T763" s="9">
        <f t="shared" si="58"/>
        <v>41672.751458333332</v>
      </c>
      <c r="U763" s="15">
        <f t="shared" si="59"/>
        <v>2014</v>
      </c>
    </row>
    <row r="764" spans="1:21" ht="48" hidden="1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 t="e">
        <f t="shared" si="56"/>
        <v>#DIV/0!</v>
      </c>
      <c r="Q764" s="12" t="s">
        <v>8316</v>
      </c>
      <c r="R764" t="s">
        <v>8357</v>
      </c>
      <c r="S764" s="16">
        <f t="shared" si="57"/>
        <v>42690.858449074076</v>
      </c>
      <c r="T764" s="9">
        <f t="shared" si="58"/>
        <v>42708.25</v>
      </c>
      <c r="U764" s="15">
        <f t="shared" si="59"/>
        <v>2016</v>
      </c>
    </row>
    <row r="765" spans="1:21" ht="48" hidden="1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8316</v>
      </c>
      <c r="R765" t="s">
        <v>8357</v>
      </c>
      <c r="S765" s="16">
        <f t="shared" si="57"/>
        <v>41471.446851851848</v>
      </c>
      <c r="T765" s="9">
        <f t="shared" si="58"/>
        <v>41501.446851851848</v>
      </c>
      <c r="U765" s="15">
        <f t="shared" si="59"/>
        <v>2013</v>
      </c>
    </row>
    <row r="766" spans="1:21" ht="48" hidden="1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 t="e">
        <f t="shared" si="56"/>
        <v>#DIV/0!</v>
      </c>
      <c r="Q766" s="12" t="s">
        <v>8316</v>
      </c>
      <c r="R766" t="s">
        <v>8357</v>
      </c>
      <c r="S766" s="16">
        <f t="shared" si="57"/>
        <v>42227.173159722224</v>
      </c>
      <c r="T766" s="9">
        <f t="shared" si="58"/>
        <v>42257.173159722224</v>
      </c>
      <c r="U766" s="15">
        <f t="shared" si="59"/>
        <v>2015</v>
      </c>
    </row>
    <row r="767" spans="1:21" ht="48" hidden="1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8316</v>
      </c>
      <c r="R767" t="s">
        <v>8357</v>
      </c>
      <c r="S767" s="16">
        <f t="shared" si="57"/>
        <v>41901.542638888888</v>
      </c>
      <c r="T767" s="9">
        <f t="shared" si="58"/>
        <v>41931.542638888888</v>
      </c>
      <c r="U767" s="15">
        <f t="shared" si="59"/>
        <v>2014</v>
      </c>
    </row>
    <row r="768" spans="1:21" ht="48" hidden="1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 t="e">
        <f t="shared" si="56"/>
        <v>#DIV/0!</v>
      </c>
      <c r="Q768" s="12" t="s">
        <v>8316</v>
      </c>
      <c r="R768" t="s">
        <v>8357</v>
      </c>
      <c r="S768" s="16">
        <f t="shared" si="57"/>
        <v>42021.783368055556</v>
      </c>
      <c r="T768" s="9">
        <f t="shared" si="58"/>
        <v>42051.783368055556</v>
      </c>
      <c r="U768" s="15">
        <f t="shared" si="59"/>
        <v>2015</v>
      </c>
    </row>
    <row r="769" spans="1:21" ht="64" hidden="1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8316</v>
      </c>
      <c r="R769" t="s">
        <v>8357</v>
      </c>
      <c r="S769" s="16">
        <f t="shared" si="57"/>
        <v>42115.143634259264</v>
      </c>
      <c r="T769" s="9">
        <f t="shared" si="58"/>
        <v>42145.143634259264</v>
      </c>
      <c r="U769" s="15">
        <f t="shared" si="59"/>
        <v>2015</v>
      </c>
    </row>
    <row r="770" spans="1:21" ht="48" hidden="1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ROUND(E770/D770*100,0)</f>
        <v>0</v>
      </c>
      <c r="P770" t="e">
        <f t="shared" ref="P770:P833" si="61">ROUND(E770/L770,2)</f>
        <v>#DIV/0!</v>
      </c>
      <c r="Q770" s="12" t="s">
        <v>8316</v>
      </c>
      <c r="R770" t="s">
        <v>8357</v>
      </c>
      <c r="S770" s="16">
        <f t="shared" si="57"/>
        <v>41594.207060185188</v>
      </c>
      <c r="T770" s="9">
        <f t="shared" si="58"/>
        <v>41624.207060185188</v>
      </c>
      <c r="U770" s="15">
        <f t="shared" si="59"/>
        <v>2013</v>
      </c>
    </row>
    <row r="771" spans="1:21" ht="48" hidden="1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si="61"/>
        <v>31.85</v>
      </c>
      <c r="Q771" s="12" t="s">
        <v>8316</v>
      </c>
      <c r="R771" t="s">
        <v>8357</v>
      </c>
      <c r="S771" s="16">
        <f t="shared" ref="S771:S834" si="62">(((J771/60)/60)/24)+DATE(1970,1,1)</f>
        <v>41604.996458333335</v>
      </c>
      <c r="T771" s="9">
        <f t="shared" ref="T771:T834" si="63">(((I771/60)/60)/24)+DATE(1970,1,1)</f>
        <v>41634.996458333335</v>
      </c>
      <c r="U771" s="15">
        <f t="shared" ref="U771:U834" si="64">YEAR(S771)</f>
        <v>2013</v>
      </c>
    </row>
    <row r="772" spans="1:21" ht="48" hidden="1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 t="e">
        <f t="shared" si="61"/>
        <v>#DIV/0!</v>
      </c>
      <c r="Q772" s="12" t="s">
        <v>8316</v>
      </c>
      <c r="R772" t="s">
        <v>8357</v>
      </c>
      <c r="S772" s="16">
        <f t="shared" si="62"/>
        <v>41289.999641203707</v>
      </c>
      <c r="T772" s="9">
        <f t="shared" si="63"/>
        <v>41329.999641203707</v>
      </c>
      <c r="U772" s="15">
        <f t="shared" si="64"/>
        <v>2013</v>
      </c>
    </row>
    <row r="773" spans="1:21" ht="48" hidden="1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8316</v>
      </c>
      <c r="R773" t="s">
        <v>8357</v>
      </c>
      <c r="S773" s="16">
        <f t="shared" si="62"/>
        <v>42349.824097222227</v>
      </c>
      <c r="T773" s="9">
        <f t="shared" si="63"/>
        <v>42399.824097222227</v>
      </c>
      <c r="U773" s="15">
        <f t="shared" si="64"/>
        <v>2015</v>
      </c>
    </row>
    <row r="774" spans="1:21" ht="64" hidden="1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8316</v>
      </c>
      <c r="R774" t="s">
        <v>8357</v>
      </c>
      <c r="S774" s="16">
        <f t="shared" si="62"/>
        <v>40068.056932870371</v>
      </c>
      <c r="T774" s="9">
        <f t="shared" si="63"/>
        <v>40118.165972222225</v>
      </c>
      <c r="U774" s="15">
        <f t="shared" si="64"/>
        <v>2009</v>
      </c>
    </row>
    <row r="775" spans="1:21" ht="48" hidden="1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8316</v>
      </c>
      <c r="R775" t="s">
        <v>8357</v>
      </c>
      <c r="S775" s="16">
        <f t="shared" si="62"/>
        <v>42100.735937499994</v>
      </c>
      <c r="T775" s="9">
        <f t="shared" si="63"/>
        <v>42134.959027777775</v>
      </c>
      <c r="U775" s="15">
        <f t="shared" si="64"/>
        <v>2015</v>
      </c>
    </row>
    <row r="776" spans="1:21" ht="48" hidden="1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8316</v>
      </c>
      <c r="R776" t="s">
        <v>8357</v>
      </c>
      <c r="S776" s="16">
        <f t="shared" si="62"/>
        <v>41663.780300925922</v>
      </c>
      <c r="T776" s="9">
        <f t="shared" si="63"/>
        <v>41693.780300925922</v>
      </c>
      <c r="U776" s="15">
        <f t="shared" si="64"/>
        <v>2014</v>
      </c>
    </row>
    <row r="777" spans="1:21" ht="48" hidden="1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8316</v>
      </c>
      <c r="R777" t="s">
        <v>8357</v>
      </c>
      <c r="S777" s="16">
        <f t="shared" si="62"/>
        <v>40863.060127314813</v>
      </c>
      <c r="T777" s="9">
        <f t="shared" si="63"/>
        <v>40893.060127314813</v>
      </c>
      <c r="U777" s="15">
        <f t="shared" si="64"/>
        <v>2011</v>
      </c>
    </row>
    <row r="778" spans="1:21" ht="48" hidden="1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8316</v>
      </c>
      <c r="R778" t="s">
        <v>8357</v>
      </c>
      <c r="S778" s="16">
        <f t="shared" si="62"/>
        <v>42250.685706018514</v>
      </c>
      <c r="T778" s="9">
        <f t="shared" si="63"/>
        <v>42288.208333333328</v>
      </c>
      <c r="U778" s="15">
        <f t="shared" si="64"/>
        <v>2015</v>
      </c>
    </row>
    <row r="779" spans="1:21" ht="48" hidden="1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8316</v>
      </c>
      <c r="R779" t="s">
        <v>8357</v>
      </c>
      <c r="S779" s="16">
        <f t="shared" si="62"/>
        <v>41456.981215277774</v>
      </c>
      <c r="T779" s="9">
        <f t="shared" si="63"/>
        <v>41486.981215277774</v>
      </c>
      <c r="U779" s="15">
        <f t="shared" si="64"/>
        <v>2013</v>
      </c>
    </row>
    <row r="780" spans="1:21" ht="48" hidden="1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8316</v>
      </c>
      <c r="R780" t="s">
        <v>8357</v>
      </c>
      <c r="S780" s="16">
        <f t="shared" si="62"/>
        <v>41729.702314814815</v>
      </c>
      <c r="T780" s="9">
        <f t="shared" si="63"/>
        <v>41759.702314814815</v>
      </c>
      <c r="U780" s="15">
        <f t="shared" si="64"/>
        <v>2014</v>
      </c>
    </row>
    <row r="781" spans="1:21" ht="48" hidden="1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8316</v>
      </c>
      <c r="R781" t="s">
        <v>8357</v>
      </c>
      <c r="S781" s="16">
        <f t="shared" si="62"/>
        <v>40436.68408564815</v>
      </c>
      <c r="T781" s="9">
        <f t="shared" si="63"/>
        <v>40466.166666666664</v>
      </c>
      <c r="U781" s="15">
        <f t="shared" si="64"/>
        <v>2010</v>
      </c>
    </row>
    <row r="782" spans="1:21" ht="32" hidden="1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8332</v>
      </c>
      <c r="R782" t="s">
        <v>8336</v>
      </c>
      <c r="S782" s="16">
        <f t="shared" si="62"/>
        <v>40636.673900462964</v>
      </c>
      <c r="T782" s="9">
        <f t="shared" si="63"/>
        <v>40666.673900462964</v>
      </c>
      <c r="U782" s="15">
        <f t="shared" si="64"/>
        <v>2011</v>
      </c>
    </row>
    <row r="783" spans="1:21" ht="48" hidden="1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8332</v>
      </c>
      <c r="R783" t="s">
        <v>8336</v>
      </c>
      <c r="S783" s="16">
        <f t="shared" si="62"/>
        <v>41403.000856481485</v>
      </c>
      <c r="T783" s="9">
        <f t="shared" si="63"/>
        <v>41433.000856481485</v>
      </c>
      <c r="U783" s="15">
        <f t="shared" si="64"/>
        <v>2013</v>
      </c>
    </row>
    <row r="784" spans="1:21" ht="48" hidden="1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8332</v>
      </c>
      <c r="R784" t="s">
        <v>8336</v>
      </c>
      <c r="S784" s="16">
        <f t="shared" si="62"/>
        <v>41116.758125</v>
      </c>
      <c r="T784" s="9">
        <f t="shared" si="63"/>
        <v>41146.758125</v>
      </c>
      <c r="U784" s="15">
        <f t="shared" si="64"/>
        <v>2012</v>
      </c>
    </row>
    <row r="785" spans="1:21" ht="48" hidden="1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8332</v>
      </c>
      <c r="R785" t="s">
        <v>8336</v>
      </c>
      <c r="S785" s="16">
        <f t="shared" si="62"/>
        <v>40987.773715277777</v>
      </c>
      <c r="T785" s="9">
        <f t="shared" si="63"/>
        <v>41026.916666666664</v>
      </c>
      <c r="U785" s="15">
        <f t="shared" si="64"/>
        <v>2012</v>
      </c>
    </row>
    <row r="786" spans="1:21" ht="48" hidden="1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8332</v>
      </c>
      <c r="R786" t="s">
        <v>8336</v>
      </c>
      <c r="S786" s="16">
        <f t="shared" si="62"/>
        <v>41675.149525462963</v>
      </c>
      <c r="T786" s="9">
        <f t="shared" si="63"/>
        <v>41715.107858796298</v>
      </c>
      <c r="U786" s="15">
        <f t="shared" si="64"/>
        <v>2014</v>
      </c>
    </row>
    <row r="787" spans="1:21" ht="48" hidden="1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8332</v>
      </c>
      <c r="R787" t="s">
        <v>8336</v>
      </c>
      <c r="S787" s="16">
        <f t="shared" si="62"/>
        <v>41303.593923611108</v>
      </c>
      <c r="T787" s="9">
        <f t="shared" si="63"/>
        <v>41333.593923611108</v>
      </c>
      <c r="U787" s="15">
        <f t="shared" si="64"/>
        <v>2013</v>
      </c>
    </row>
    <row r="788" spans="1:21" ht="48" hidden="1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8332</v>
      </c>
      <c r="R788" t="s">
        <v>8336</v>
      </c>
      <c r="S788" s="16">
        <f t="shared" si="62"/>
        <v>40983.055949074071</v>
      </c>
      <c r="T788" s="9">
        <f t="shared" si="63"/>
        <v>41040.657638888886</v>
      </c>
      <c r="U788" s="15">
        <f t="shared" si="64"/>
        <v>2012</v>
      </c>
    </row>
    <row r="789" spans="1:21" ht="48" hidden="1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8332</v>
      </c>
      <c r="R789" t="s">
        <v>8336</v>
      </c>
      <c r="S789" s="16">
        <f t="shared" si="62"/>
        <v>41549.627615740741</v>
      </c>
      <c r="T789" s="9">
        <f t="shared" si="63"/>
        <v>41579.627615740741</v>
      </c>
      <c r="U789" s="15">
        <f t="shared" si="64"/>
        <v>2013</v>
      </c>
    </row>
    <row r="790" spans="1:21" ht="48" hidden="1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8332</v>
      </c>
      <c r="R790" t="s">
        <v>8336</v>
      </c>
      <c r="S790" s="16">
        <f t="shared" si="62"/>
        <v>41059.006805555553</v>
      </c>
      <c r="T790" s="9">
        <f t="shared" si="63"/>
        <v>41097.165972222225</v>
      </c>
      <c r="U790" s="15">
        <f t="shared" si="64"/>
        <v>2012</v>
      </c>
    </row>
    <row r="791" spans="1:21" ht="48" hidden="1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8332</v>
      </c>
      <c r="R791" t="s">
        <v>8336</v>
      </c>
      <c r="S791" s="16">
        <f t="shared" si="62"/>
        <v>41277.186111111114</v>
      </c>
      <c r="T791" s="9">
        <f t="shared" si="63"/>
        <v>41295.332638888889</v>
      </c>
      <c r="U791" s="15">
        <f t="shared" si="64"/>
        <v>2013</v>
      </c>
    </row>
    <row r="792" spans="1:21" ht="48" hidden="1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8332</v>
      </c>
      <c r="R792" t="s">
        <v>8336</v>
      </c>
      <c r="S792" s="16">
        <f t="shared" si="62"/>
        <v>41276.047905092593</v>
      </c>
      <c r="T792" s="9">
        <f t="shared" si="63"/>
        <v>41306.047905092593</v>
      </c>
      <c r="U792" s="15">
        <f t="shared" si="64"/>
        <v>2013</v>
      </c>
    </row>
    <row r="793" spans="1:21" ht="48" hidden="1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8332</v>
      </c>
      <c r="R793" t="s">
        <v>8336</v>
      </c>
      <c r="S793" s="16">
        <f t="shared" si="62"/>
        <v>41557.780624999999</v>
      </c>
      <c r="T793" s="9">
        <f t="shared" si="63"/>
        <v>41591.249305555553</v>
      </c>
      <c r="U793" s="15">
        <f t="shared" si="64"/>
        <v>2013</v>
      </c>
    </row>
    <row r="794" spans="1:21" ht="32" hidden="1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8332</v>
      </c>
      <c r="R794" t="s">
        <v>8336</v>
      </c>
      <c r="S794" s="16">
        <f t="shared" si="62"/>
        <v>41555.873645833337</v>
      </c>
      <c r="T794" s="9">
        <f t="shared" si="63"/>
        <v>41585.915312500001</v>
      </c>
      <c r="U794" s="15">
        <f t="shared" si="64"/>
        <v>2013</v>
      </c>
    </row>
    <row r="795" spans="1:21" ht="48" hidden="1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8332</v>
      </c>
      <c r="R795" t="s">
        <v>8336</v>
      </c>
      <c r="S795" s="16">
        <f t="shared" si="62"/>
        <v>41442.741249999999</v>
      </c>
      <c r="T795" s="9">
        <f t="shared" si="63"/>
        <v>41458.207638888889</v>
      </c>
      <c r="U795" s="15">
        <f t="shared" si="64"/>
        <v>2013</v>
      </c>
    </row>
    <row r="796" spans="1:21" ht="48" hidden="1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8332</v>
      </c>
      <c r="R796" t="s">
        <v>8336</v>
      </c>
      <c r="S796" s="16">
        <f t="shared" si="62"/>
        <v>40736.115011574075</v>
      </c>
      <c r="T796" s="9">
        <f t="shared" si="63"/>
        <v>40791.712500000001</v>
      </c>
      <c r="U796" s="15">
        <f t="shared" si="64"/>
        <v>2011</v>
      </c>
    </row>
    <row r="797" spans="1:21" ht="48" hidden="1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8332</v>
      </c>
      <c r="R797" t="s">
        <v>8336</v>
      </c>
      <c r="S797" s="16">
        <f t="shared" si="62"/>
        <v>40963.613032407404</v>
      </c>
      <c r="T797" s="9">
        <f t="shared" si="63"/>
        <v>41006.207638888889</v>
      </c>
      <c r="U797" s="15">
        <f t="shared" si="64"/>
        <v>2012</v>
      </c>
    </row>
    <row r="798" spans="1:21" ht="64" hidden="1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8332</v>
      </c>
      <c r="R798" t="s">
        <v>8336</v>
      </c>
      <c r="S798" s="16">
        <f t="shared" si="62"/>
        <v>41502.882928240739</v>
      </c>
      <c r="T798" s="9">
        <f t="shared" si="63"/>
        <v>41532.881944444445</v>
      </c>
      <c r="U798" s="15">
        <f t="shared" si="64"/>
        <v>2013</v>
      </c>
    </row>
    <row r="799" spans="1:21" ht="48" hidden="1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8332</v>
      </c>
      <c r="R799" t="s">
        <v>8336</v>
      </c>
      <c r="S799" s="16">
        <f t="shared" si="62"/>
        <v>40996.994074074071</v>
      </c>
      <c r="T799" s="9">
        <f t="shared" si="63"/>
        <v>41028.166666666664</v>
      </c>
      <c r="U799" s="15">
        <f t="shared" si="64"/>
        <v>2012</v>
      </c>
    </row>
    <row r="800" spans="1:21" ht="48" hidden="1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8332</v>
      </c>
      <c r="R800" t="s">
        <v>8336</v>
      </c>
      <c r="S800" s="16">
        <f t="shared" si="62"/>
        <v>41882.590127314819</v>
      </c>
      <c r="T800" s="9">
        <f t="shared" si="63"/>
        <v>41912.590127314819</v>
      </c>
      <c r="U800" s="15">
        <f t="shared" si="64"/>
        <v>2014</v>
      </c>
    </row>
    <row r="801" spans="1:21" ht="48" hidden="1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8332</v>
      </c>
      <c r="R801" t="s">
        <v>8336</v>
      </c>
      <c r="S801" s="16">
        <f t="shared" si="62"/>
        <v>40996.667199074072</v>
      </c>
      <c r="T801" s="9">
        <f t="shared" si="63"/>
        <v>41026.667199074072</v>
      </c>
      <c r="U801" s="15">
        <f t="shared" si="64"/>
        <v>2012</v>
      </c>
    </row>
    <row r="802" spans="1:21" ht="48" hidden="1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8332</v>
      </c>
      <c r="R802" t="s">
        <v>8336</v>
      </c>
      <c r="S802" s="16">
        <f t="shared" si="62"/>
        <v>41863.433495370373</v>
      </c>
      <c r="T802" s="9">
        <f t="shared" si="63"/>
        <v>41893.433495370373</v>
      </c>
      <c r="U802" s="15">
        <f t="shared" si="64"/>
        <v>2014</v>
      </c>
    </row>
    <row r="803" spans="1:21" ht="48" hidden="1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8332</v>
      </c>
      <c r="R803" t="s">
        <v>8336</v>
      </c>
      <c r="S803" s="16">
        <f t="shared" si="62"/>
        <v>40695.795370370368</v>
      </c>
      <c r="T803" s="9">
        <f t="shared" si="63"/>
        <v>40725.795370370368</v>
      </c>
      <c r="U803" s="15">
        <f t="shared" si="64"/>
        <v>2011</v>
      </c>
    </row>
    <row r="804" spans="1:21" ht="48" hidden="1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8332</v>
      </c>
      <c r="R804" t="s">
        <v>8336</v>
      </c>
      <c r="S804" s="16">
        <f t="shared" si="62"/>
        <v>41123.022268518522</v>
      </c>
      <c r="T804" s="9">
        <f t="shared" si="63"/>
        <v>41169.170138888891</v>
      </c>
      <c r="U804" s="15">
        <f t="shared" si="64"/>
        <v>2012</v>
      </c>
    </row>
    <row r="805" spans="1:21" ht="48" hidden="1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8332</v>
      </c>
      <c r="R805" t="s">
        <v>8336</v>
      </c>
      <c r="S805" s="16">
        <f t="shared" si="62"/>
        <v>40665.949976851851</v>
      </c>
      <c r="T805" s="9">
        <f t="shared" si="63"/>
        <v>40692.041666666664</v>
      </c>
      <c r="U805" s="15">
        <f t="shared" si="64"/>
        <v>2011</v>
      </c>
    </row>
    <row r="806" spans="1:21" ht="48" hidden="1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8332</v>
      </c>
      <c r="R806" t="s">
        <v>8336</v>
      </c>
      <c r="S806" s="16">
        <f t="shared" si="62"/>
        <v>40730.105625000004</v>
      </c>
      <c r="T806" s="9">
        <f t="shared" si="63"/>
        <v>40747.165972222225</v>
      </c>
      <c r="U806" s="15">
        <f t="shared" si="64"/>
        <v>2011</v>
      </c>
    </row>
    <row r="807" spans="1:21" ht="48" hidden="1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8332</v>
      </c>
      <c r="R807" t="s">
        <v>8336</v>
      </c>
      <c r="S807" s="16">
        <f t="shared" si="62"/>
        <v>40690.823055555556</v>
      </c>
      <c r="T807" s="9">
        <f t="shared" si="63"/>
        <v>40740.958333333336</v>
      </c>
      <c r="U807" s="15">
        <f t="shared" si="64"/>
        <v>2011</v>
      </c>
    </row>
    <row r="808" spans="1:21" ht="16" hidden="1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8332</v>
      </c>
      <c r="R808" t="s">
        <v>8336</v>
      </c>
      <c r="S808" s="16">
        <f t="shared" si="62"/>
        <v>40763.691423611112</v>
      </c>
      <c r="T808" s="9">
        <f t="shared" si="63"/>
        <v>40793.691423611112</v>
      </c>
      <c r="U808" s="15">
        <f t="shared" si="64"/>
        <v>2011</v>
      </c>
    </row>
    <row r="809" spans="1:21" ht="32" hidden="1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8332</v>
      </c>
      <c r="R809" t="s">
        <v>8336</v>
      </c>
      <c r="S809" s="16">
        <f t="shared" si="62"/>
        <v>42759.628599537042</v>
      </c>
      <c r="T809" s="9">
        <f t="shared" si="63"/>
        <v>42795.083333333328</v>
      </c>
      <c r="U809" s="15">
        <f t="shared" si="64"/>
        <v>2017</v>
      </c>
    </row>
    <row r="810" spans="1:21" ht="48" hidden="1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8332</v>
      </c>
      <c r="R810" t="s">
        <v>8336</v>
      </c>
      <c r="S810" s="16">
        <f t="shared" si="62"/>
        <v>41962.100532407407</v>
      </c>
      <c r="T810" s="9">
        <f t="shared" si="63"/>
        <v>41995.207638888889</v>
      </c>
      <c r="U810" s="15">
        <f t="shared" si="64"/>
        <v>2014</v>
      </c>
    </row>
    <row r="811" spans="1:21" ht="32" hidden="1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8332</v>
      </c>
      <c r="R811" t="s">
        <v>8336</v>
      </c>
      <c r="S811" s="16">
        <f t="shared" si="62"/>
        <v>41628.833680555559</v>
      </c>
      <c r="T811" s="9">
        <f t="shared" si="63"/>
        <v>41658.833680555559</v>
      </c>
      <c r="U811" s="15">
        <f t="shared" si="64"/>
        <v>2013</v>
      </c>
    </row>
    <row r="812" spans="1:21" ht="48" hidden="1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8332</v>
      </c>
      <c r="R812" t="s">
        <v>8336</v>
      </c>
      <c r="S812" s="16">
        <f t="shared" si="62"/>
        <v>41123.056273148148</v>
      </c>
      <c r="T812" s="9">
        <f t="shared" si="63"/>
        <v>41153.056273148148</v>
      </c>
      <c r="U812" s="15">
        <f t="shared" si="64"/>
        <v>2012</v>
      </c>
    </row>
    <row r="813" spans="1:21" ht="32" hidden="1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8332</v>
      </c>
      <c r="R813" t="s">
        <v>8336</v>
      </c>
      <c r="S813" s="16">
        <f t="shared" si="62"/>
        <v>41443.643541666665</v>
      </c>
      <c r="T813" s="9">
        <f t="shared" si="63"/>
        <v>41465.702777777777</v>
      </c>
      <c r="U813" s="15">
        <f t="shared" si="64"/>
        <v>2013</v>
      </c>
    </row>
    <row r="814" spans="1:21" ht="48" hidden="1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8332</v>
      </c>
      <c r="R814" t="s">
        <v>8336</v>
      </c>
      <c r="S814" s="16">
        <f t="shared" si="62"/>
        <v>41282.017962962964</v>
      </c>
      <c r="T814" s="9">
        <f t="shared" si="63"/>
        <v>41334.581944444442</v>
      </c>
      <c r="U814" s="15">
        <f t="shared" si="64"/>
        <v>2013</v>
      </c>
    </row>
    <row r="815" spans="1:21" ht="32" hidden="1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8332</v>
      </c>
      <c r="R815" t="s">
        <v>8336</v>
      </c>
      <c r="S815" s="16">
        <f t="shared" si="62"/>
        <v>41080.960243055553</v>
      </c>
      <c r="T815" s="9">
        <f t="shared" si="63"/>
        <v>41110.960243055553</v>
      </c>
      <c r="U815" s="15">
        <f t="shared" si="64"/>
        <v>2012</v>
      </c>
    </row>
    <row r="816" spans="1:21" ht="48" hidden="1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8332</v>
      </c>
      <c r="R816" t="s">
        <v>8336</v>
      </c>
      <c r="S816" s="16">
        <f t="shared" si="62"/>
        <v>40679.743067129632</v>
      </c>
      <c r="T816" s="9">
        <f t="shared" si="63"/>
        <v>40694.75277777778</v>
      </c>
      <c r="U816" s="15">
        <f t="shared" si="64"/>
        <v>2011</v>
      </c>
    </row>
    <row r="817" spans="1:21" ht="32" hidden="1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8332</v>
      </c>
      <c r="R817" t="s">
        <v>8336</v>
      </c>
      <c r="S817" s="16">
        <f t="shared" si="62"/>
        <v>41914.917858796296</v>
      </c>
      <c r="T817" s="9">
        <f t="shared" si="63"/>
        <v>41944.917858796296</v>
      </c>
      <c r="U817" s="15">
        <f t="shared" si="64"/>
        <v>2014</v>
      </c>
    </row>
    <row r="818" spans="1:21" ht="32" hidden="1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8332</v>
      </c>
      <c r="R818" t="s">
        <v>8336</v>
      </c>
      <c r="S818" s="16">
        <f t="shared" si="62"/>
        <v>41341.870868055557</v>
      </c>
      <c r="T818" s="9">
        <f t="shared" si="63"/>
        <v>41373.270833333336</v>
      </c>
      <c r="U818" s="15">
        <f t="shared" si="64"/>
        <v>2013</v>
      </c>
    </row>
    <row r="819" spans="1:21" ht="48" hidden="1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8332</v>
      </c>
      <c r="R819" t="s">
        <v>8336</v>
      </c>
      <c r="S819" s="16">
        <f t="shared" si="62"/>
        <v>40925.599664351852</v>
      </c>
      <c r="T819" s="9">
        <f t="shared" si="63"/>
        <v>40979.207638888889</v>
      </c>
      <c r="U819" s="15">
        <f t="shared" si="64"/>
        <v>2012</v>
      </c>
    </row>
    <row r="820" spans="1:21" ht="48" hidden="1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8332</v>
      </c>
      <c r="R820" t="s">
        <v>8336</v>
      </c>
      <c r="S820" s="16">
        <f t="shared" si="62"/>
        <v>41120.882881944446</v>
      </c>
      <c r="T820" s="9">
        <f t="shared" si="63"/>
        <v>41128.709027777775</v>
      </c>
      <c r="U820" s="15">
        <f t="shared" si="64"/>
        <v>2012</v>
      </c>
    </row>
    <row r="821" spans="1:21" ht="32" hidden="1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8332</v>
      </c>
      <c r="R821" t="s">
        <v>8336</v>
      </c>
      <c r="S821" s="16">
        <f t="shared" si="62"/>
        <v>41619.998310185183</v>
      </c>
      <c r="T821" s="9">
        <f t="shared" si="63"/>
        <v>41629.197222222225</v>
      </c>
      <c r="U821" s="15">
        <f t="shared" si="64"/>
        <v>2013</v>
      </c>
    </row>
    <row r="822" spans="1:21" ht="48" hidden="1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8332</v>
      </c>
      <c r="R822" t="s">
        <v>8336</v>
      </c>
      <c r="S822" s="16">
        <f t="shared" si="62"/>
        <v>41768.841921296298</v>
      </c>
      <c r="T822" s="9">
        <f t="shared" si="63"/>
        <v>41799.208333333336</v>
      </c>
      <c r="U822" s="15">
        <f t="shared" si="64"/>
        <v>2014</v>
      </c>
    </row>
    <row r="823" spans="1:21" ht="48" hidden="1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8332</v>
      </c>
      <c r="R823" t="s">
        <v>8336</v>
      </c>
      <c r="S823" s="16">
        <f t="shared" si="62"/>
        <v>42093.922048611115</v>
      </c>
      <c r="T823" s="9">
        <f t="shared" si="63"/>
        <v>42128.167361111111</v>
      </c>
      <c r="U823" s="15">
        <f t="shared" si="64"/>
        <v>2015</v>
      </c>
    </row>
    <row r="824" spans="1:21" ht="32" hidden="1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8332</v>
      </c>
      <c r="R824" t="s">
        <v>8336</v>
      </c>
      <c r="S824" s="16">
        <f t="shared" si="62"/>
        <v>41157.947337962964</v>
      </c>
      <c r="T824" s="9">
        <f t="shared" si="63"/>
        <v>41187.947337962964</v>
      </c>
      <c r="U824" s="15">
        <f t="shared" si="64"/>
        <v>2012</v>
      </c>
    </row>
    <row r="825" spans="1:21" ht="48" hidden="1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8332</v>
      </c>
      <c r="R825" t="s">
        <v>8336</v>
      </c>
      <c r="S825" s="16">
        <f t="shared" si="62"/>
        <v>42055.972824074073</v>
      </c>
      <c r="T825" s="9">
        <f t="shared" si="63"/>
        <v>42085.931157407409</v>
      </c>
      <c r="U825" s="15">
        <f t="shared" si="64"/>
        <v>2015</v>
      </c>
    </row>
    <row r="826" spans="1:21" ht="48" hidden="1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8332</v>
      </c>
      <c r="R826" t="s">
        <v>8336</v>
      </c>
      <c r="S826" s="16">
        <f t="shared" si="62"/>
        <v>40250.242106481484</v>
      </c>
      <c r="T826" s="9">
        <f t="shared" si="63"/>
        <v>40286.290972222225</v>
      </c>
      <c r="U826" s="15">
        <f t="shared" si="64"/>
        <v>2010</v>
      </c>
    </row>
    <row r="827" spans="1:21" ht="32" hidden="1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8332</v>
      </c>
      <c r="R827" t="s">
        <v>8336</v>
      </c>
      <c r="S827" s="16">
        <f t="shared" si="62"/>
        <v>41186.306527777779</v>
      </c>
      <c r="T827" s="9">
        <f t="shared" si="63"/>
        <v>41211.306527777779</v>
      </c>
      <c r="U827" s="15">
        <f t="shared" si="64"/>
        <v>2012</v>
      </c>
    </row>
    <row r="828" spans="1:21" ht="48" hidden="1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8332</v>
      </c>
      <c r="R828" t="s">
        <v>8336</v>
      </c>
      <c r="S828" s="16">
        <f t="shared" si="62"/>
        <v>40973.038541666669</v>
      </c>
      <c r="T828" s="9">
        <f t="shared" si="63"/>
        <v>40993.996874999997</v>
      </c>
      <c r="U828" s="15">
        <f t="shared" si="64"/>
        <v>2012</v>
      </c>
    </row>
    <row r="829" spans="1:21" ht="48" hidden="1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8332</v>
      </c>
      <c r="R829" t="s">
        <v>8336</v>
      </c>
      <c r="S829" s="16">
        <f t="shared" si="62"/>
        <v>40927.473460648151</v>
      </c>
      <c r="T829" s="9">
        <f t="shared" si="63"/>
        <v>40953.825694444444</v>
      </c>
      <c r="U829" s="15">
        <f t="shared" si="64"/>
        <v>2012</v>
      </c>
    </row>
    <row r="830" spans="1:21" ht="48" hidden="1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8332</v>
      </c>
      <c r="R830" t="s">
        <v>8336</v>
      </c>
      <c r="S830" s="16">
        <f t="shared" si="62"/>
        <v>41073.050717592596</v>
      </c>
      <c r="T830" s="9">
        <f t="shared" si="63"/>
        <v>41085.683333333334</v>
      </c>
      <c r="U830" s="15">
        <f t="shared" si="64"/>
        <v>2012</v>
      </c>
    </row>
    <row r="831" spans="1:21" ht="48" hidden="1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8332</v>
      </c>
      <c r="R831" t="s">
        <v>8336</v>
      </c>
      <c r="S831" s="16">
        <f t="shared" si="62"/>
        <v>42504.801388888889</v>
      </c>
      <c r="T831" s="9">
        <f t="shared" si="63"/>
        <v>42564.801388888889</v>
      </c>
      <c r="U831" s="15">
        <f t="shared" si="64"/>
        <v>2016</v>
      </c>
    </row>
    <row r="832" spans="1:21" ht="48" hidden="1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8332</v>
      </c>
      <c r="R832" t="s">
        <v>8336</v>
      </c>
      <c r="S832" s="16">
        <f t="shared" si="62"/>
        <v>41325.525752314818</v>
      </c>
      <c r="T832" s="9">
        <f t="shared" si="63"/>
        <v>41355.484085648146</v>
      </c>
      <c r="U832" s="15">
        <f t="shared" si="64"/>
        <v>2013</v>
      </c>
    </row>
    <row r="833" spans="1:21" ht="32" hidden="1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8332</v>
      </c>
      <c r="R833" t="s">
        <v>8336</v>
      </c>
      <c r="S833" s="16">
        <f t="shared" si="62"/>
        <v>40996.646921296298</v>
      </c>
      <c r="T833" s="9">
        <f t="shared" si="63"/>
        <v>41026.646921296298</v>
      </c>
      <c r="U833" s="15">
        <f t="shared" si="64"/>
        <v>2012</v>
      </c>
    </row>
    <row r="834" spans="1:21" ht="48" hidden="1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ROUND(E834/D834*100,0)</f>
        <v>101</v>
      </c>
      <c r="P834">
        <f t="shared" ref="P834:P897" si="66">ROUND(E834/L834,2)</f>
        <v>97.99</v>
      </c>
      <c r="Q834" s="12" t="s">
        <v>8332</v>
      </c>
      <c r="R834" t="s">
        <v>8336</v>
      </c>
      <c r="S834" s="16">
        <f t="shared" si="62"/>
        <v>40869.675173611111</v>
      </c>
      <c r="T834" s="9">
        <f t="shared" si="63"/>
        <v>40929.342361111114</v>
      </c>
      <c r="U834" s="15">
        <f t="shared" si="64"/>
        <v>2011</v>
      </c>
    </row>
    <row r="835" spans="1:21" ht="16" hidden="1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si="66"/>
        <v>148.78</v>
      </c>
      <c r="Q835" s="12" t="s">
        <v>8332</v>
      </c>
      <c r="R835" t="s">
        <v>8336</v>
      </c>
      <c r="S835" s="16">
        <f t="shared" ref="S835:S898" si="67">(((J835/60)/60)/24)+DATE(1970,1,1)</f>
        <v>41718.878182870372</v>
      </c>
      <c r="T835" s="9">
        <f t="shared" ref="T835:T898" si="68">(((I835/60)/60)/24)+DATE(1970,1,1)</f>
        <v>41748.878182870372</v>
      </c>
      <c r="U835" s="15">
        <f t="shared" ref="U835:U898" si="69">YEAR(S835)</f>
        <v>2014</v>
      </c>
    </row>
    <row r="836" spans="1:21" ht="48" hidden="1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8332</v>
      </c>
      <c r="R836" t="s">
        <v>8336</v>
      </c>
      <c r="S836" s="16">
        <f t="shared" si="67"/>
        <v>41422.822824074072</v>
      </c>
      <c r="T836" s="9">
        <f t="shared" si="68"/>
        <v>41456.165972222225</v>
      </c>
      <c r="U836" s="15">
        <f t="shared" si="69"/>
        <v>2013</v>
      </c>
    </row>
    <row r="837" spans="1:21" ht="48" hidden="1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8332</v>
      </c>
      <c r="R837" t="s">
        <v>8336</v>
      </c>
      <c r="S837" s="16">
        <f t="shared" si="67"/>
        <v>41005.45784722222</v>
      </c>
      <c r="T837" s="9">
        <f t="shared" si="68"/>
        <v>41048.125</v>
      </c>
      <c r="U837" s="15">
        <f t="shared" si="69"/>
        <v>2012</v>
      </c>
    </row>
    <row r="838" spans="1:21" ht="16" hidden="1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8332</v>
      </c>
      <c r="R838" t="s">
        <v>8336</v>
      </c>
      <c r="S838" s="16">
        <f t="shared" si="67"/>
        <v>41524.056921296295</v>
      </c>
      <c r="T838" s="9">
        <f t="shared" si="68"/>
        <v>41554.056921296295</v>
      </c>
      <c r="U838" s="15">
        <f t="shared" si="69"/>
        <v>2013</v>
      </c>
    </row>
    <row r="839" spans="1:21" ht="32" hidden="1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8332</v>
      </c>
      <c r="R839" t="s">
        <v>8336</v>
      </c>
      <c r="S839" s="16">
        <f t="shared" si="67"/>
        <v>41730.998402777775</v>
      </c>
      <c r="T839" s="9">
        <f t="shared" si="68"/>
        <v>41760.998402777775</v>
      </c>
      <c r="U839" s="15">
        <f t="shared" si="69"/>
        <v>2014</v>
      </c>
    </row>
    <row r="840" spans="1:21" ht="48" hidden="1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8332</v>
      </c>
      <c r="R840" t="s">
        <v>8336</v>
      </c>
      <c r="S840" s="16">
        <f t="shared" si="67"/>
        <v>40895.897974537038</v>
      </c>
      <c r="T840" s="9">
        <f t="shared" si="68"/>
        <v>40925.897974537038</v>
      </c>
      <c r="U840" s="15">
        <f t="shared" si="69"/>
        <v>2011</v>
      </c>
    </row>
    <row r="841" spans="1:21" ht="48" hidden="1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8332</v>
      </c>
      <c r="R841" t="s">
        <v>8336</v>
      </c>
      <c r="S841" s="16">
        <f t="shared" si="67"/>
        <v>41144.763379629629</v>
      </c>
      <c r="T841" s="9">
        <f t="shared" si="68"/>
        <v>41174.763379629629</v>
      </c>
      <c r="U841" s="15">
        <f t="shared" si="69"/>
        <v>2012</v>
      </c>
    </row>
    <row r="842" spans="1:21" ht="32" hidden="1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8332</v>
      </c>
      <c r="R842" t="s">
        <v>8341</v>
      </c>
      <c r="S842" s="16">
        <f t="shared" si="67"/>
        <v>42607.226701388892</v>
      </c>
      <c r="T842" s="9">
        <f t="shared" si="68"/>
        <v>42637.226701388892</v>
      </c>
      <c r="U842" s="15">
        <f t="shared" si="69"/>
        <v>2016</v>
      </c>
    </row>
    <row r="843" spans="1:21" ht="48" hidden="1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8332</v>
      </c>
      <c r="R843" t="s">
        <v>8341</v>
      </c>
      <c r="S843" s="16">
        <f t="shared" si="67"/>
        <v>41923.838692129626</v>
      </c>
      <c r="T843" s="9">
        <f t="shared" si="68"/>
        <v>41953.88035879629</v>
      </c>
      <c r="U843" s="15">
        <f t="shared" si="69"/>
        <v>2014</v>
      </c>
    </row>
    <row r="844" spans="1:21" ht="48" hidden="1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8332</v>
      </c>
      <c r="R844" t="s">
        <v>8341</v>
      </c>
      <c r="S844" s="16">
        <f t="shared" si="67"/>
        <v>41526.592395833337</v>
      </c>
      <c r="T844" s="9">
        <f t="shared" si="68"/>
        <v>41561.165972222225</v>
      </c>
      <c r="U844" s="15">
        <f t="shared" si="69"/>
        <v>2013</v>
      </c>
    </row>
    <row r="845" spans="1:21" ht="48" hidden="1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8332</v>
      </c>
      <c r="R845" t="s">
        <v>8341</v>
      </c>
      <c r="S845" s="16">
        <f t="shared" si="67"/>
        <v>42695.257870370369</v>
      </c>
      <c r="T845" s="9">
        <f t="shared" si="68"/>
        <v>42712.333333333328</v>
      </c>
      <c r="U845" s="15">
        <f t="shared" si="69"/>
        <v>2016</v>
      </c>
    </row>
    <row r="846" spans="1:21" ht="48" hidden="1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8332</v>
      </c>
      <c r="R846" t="s">
        <v>8341</v>
      </c>
      <c r="S846" s="16">
        <f t="shared" si="67"/>
        <v>41905.684629629628</v>
      </c>
      <c r="T846" s="9">
        <f t="shared" si="68"/>
        <v>41944.207638888889</v>
      </c>
      <c r="U846" s="15">
        <f t="shared" si="69"/>
        <v>2014</v>
      </c>
    </row>
    <row r="847" spans="1:21" ht="48" hidden="1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8332</v>
      </c>
      <c r="R847" t="s">
        <v>8341</v>
      </c>
      <c r="S847" s="16">
        <f t="shared" si="67"/>
        <v>42578.205972222218</v>
      </c>
      <c r="T847" s="9">
        <f t="shared" si="68"/>
        <v>42618.165972222225</v>
      </c>
      <c r="U847" s="15">
        <f t="shared" si="69"/>
        <v>2016</v>
      </c>
    </row>
    <row r="848" spans="1:21" ht="32" hidden="1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8332</v>
      </c>
      <c r="R848" t="s">
        <v>8341</v>
      </c>
      <c r="S848" s="16">
        <f t="shared" si="67"/>
        <v>41694.391840277778</v>
      </c>
      <c r="T848" s="9">
        <f t="shared" si="68"/>
        <v>41708.583333333336</v>
      </c>
      <c r="U848" s="15">
        <f t="shared" si="69"/>
        <v>2014</v>
      </c>
    </row>
    <row r="849" spans="1:21" ht="16" hidden="1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8332</v>
      </c>
      <c r="R849" t="s">
        <v>8341</v>
      </c>
      <c r="S849" s="16">
        <f t="shared" si="67"/>
        <v>42165.79833333334</v>
      </c>
      <c r="T849" s="9">
        <f t="shared" si="68"/>
        <v>42195.79833333334</v>
      </c>
      <c r="U849" s="15">
        <f t="shared" si="69"/>
        <v>2015</v>
      </c>
    </row>
    <row r="850" spans="1:21" ht="48" hidden="1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8332</v>
      </c>
      <c r="R850" t="s">
        <v>8341</v>
      </c>
      <c r="S850" s="16">
        <f t="shared" si="67"/>
        <v>42078.792048611111</v>
      </c>
      <c r="T850" s="9">
        <f t="shared" si="68"/>
        <v>42108.792048611111</v>
      </c>
      <c r="U850" s="15">
        <f t="shared" si="69"/>
        <v>2015</v>
      </c>
    </row>
    <row r="851" spans="1:21" ht="64" hidden="1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8332</v>
      </c>
      <c r="R851" t="s">
        <v>8341</v>
      </c>
      <c r="S851" s="16">
        <f t="shared" si="67"/>
        <v>42051.148888888885</v>
      </c>
      <c r="T851" s="9">
        <f t="shared" si="68"/>
        <v>42079.107222222221</v>
      </c>
      <c r="U851" s="15">
        <f t="shared" si="69"/>
        <v>2015</v>
      </c>
    </row>
    <row r="852" spans="1:21" ht="48" hidden="1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8332</v>
      </c>
      <c r="R852" t="s">
        <v>8341</v>
      </c>
      <c r="S852" s="16">
        <f t="shared" si="67"/>
        <v>42452.827743055561</v>
      </c>
      <c r="T852" s="9">
        <f t="shared" si="68"/>
        <v>42485.207638888889</v>
      </c>
      <c r="U852" s="15">
        <f t="shared" si="69"/>
        <v>2016</v>
      </c>
    </row>
    <row r="853" spans="1:21" ht="32" hidden="1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8332</v>
      </c>
      <c r="R853" t="s">
        <v>8341</v>
      </c>
      <c r="S853" s="16">
        <f t="shared" si="67"/>
        <v>42522.880243055552</v>
      </c>
      <c r="T853" s="9">
        <f t="shared" si="68"/>
        <v>42582.822916666672</v>
      </c>
      <c r="U853" s="15">
        <f t="shared" si="69"/>
        <v>2016</v>
      </c>
    </row>
    <row r="854" spans="1:21" ht="32" hidden="1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8332</v>
      </c>
      <c r="R854" t="s">
        <v>8341</v>
      </c>
      <c r="S854" s="16">
        <f t="shared" si="67"/>
        <v>42656.805497685185</v>
      </c>
      <c r="T854" s="9">
        <f t="shared" si="68"/>
        <v>42667.875</v>
      </c>
      <c r="U854" s="15">
        <f t="shared" si="69"/>
        <v>2016</v>
      </c>
    </row>
    <row r="855" spans="1:21" ht="48" hidden="1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8332</v>
      </c>
      <c r="R855" t="s">
        <v>8341</v>
      </c>
      <c r="S855" s="16">
        <f t="shared" si="67"/>
        <v>42021.832280092596</v>
      </c>
      <c r="T855" s="9">
        <f t="shared" si="68"/>
        <v>42051.832280092596</v>
      </c>
      <c r="U855" s="15">
        <f t="shared" si="69"/>
        <v>2015</v>
      </c>
    </row>
    <row r="856" spans="1:21" ht="48" hidden="1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8332</v>
      </c>
      <c r="R856" t="s">
        <v>8341</v>
      </c>
      <c r="S856" s="16">
        <f t="shared" si="67"/>
        <v>42702.212337962963</v>
      </c>
      <c r="T856" s="9">
        <f t="shared" si="68"/>
        <v>42732.212337962963</v>
      </c>
      <c r="U856" s="15">
        <f t="shared" si="69"/>
        <v>2016</v>
      </c>
    </row>
    <row r="857" spans="1:21" ht="32" hidden="1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8332</v>
      </c>
      <c r="R857" t="s">
        <v>8341</v>
      </c>
      <c r="S857" s="16">
        <f t="shared" si="67"/>
        <v>42545.125196759262</v>
      </c>
      <c r="T857" s="9">
        <f t="shared" si="68"/>
        <v>42575.125196759262</v>
      </c>
      <c r="U857" s="15">
        <f t="shared" si="69"/>
        <v>2016</v>
      </c>
    </row>
    <row r="858" spans="1:21" ht="48" hidden="1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8332</v>
      </c>
      <c r="R858" t="s">
        <v>8341</v>
      </c>
      <c r="S858" s="16">
        <f t="shared" si="67"/>
        <v>42609.311990740738</v>
      </c>
      <c r="T858" s="9">
        <f t="shared" si="68"/>
        <v>42668.791666666672</v>
      </c>
      <c r="U858" s="15">
        <f t="shared" si="69"/>
        <v>2016</v>
      </c>
    </row>
    <row r="859" spans="1:21" ht="32" hidden="1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8332</v>
      </c>
      <c r="R859" t="s">
        <v>8341</v>
      </c>
      <c r="S859" s="16">
        <f t="shared" si="67"/>
        <v>42291.581377314811</v>
      </c>
      <c r="T859" s="9">
        <f t="shared" si="68"/>
        <v>42333.623043981483</v>
      </c>
      <c r="U859" s="15">
        <f t="shared" si="69"/>
        <v>2015</v>
      </c>
    </row>
    <row r="860" spans="1:21" ht="48" hidden="1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8332</v>
      </c>
      <c r="R860" t="s">
        <v>8341</v>
      </c>
      <c r="S860" s="16">
        <f t="shared" si="67"/>
        <v>42079.745578703703</v>
      </c>
      <c r="T860" s="9">
        <f t="shared" si="68"/>
        <v>42109.957638888889</v>
      </c>
      <c r="U860" s="15">
        <f t="shared" si="69"/>
        <v>2015</v>
      </c>
    </row>
    <row r="861" spans="1:21" ht="32" hidden="1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8332</v>
      </c>
      <c r="R861" t="s">
        <v>8341</v>
      </c>
      <c r="S861" s="16">
        <f t="shared" si="67"/>
        <v>42128.820231481484</v>
      </c>
      <c r="T861" s="9">
        <f t="shared" si="68"/>
        <v>42159</v>
      </c>
      <c r="U861" s="15">
        <f t="shared" si="69"/>
        <v>2015</v>
      </c>
    </row>
    <row r="862" spans="1:21" ht="48" hidden="1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8332</v>
      </c>
      <c r="R862" t="s">
        <v>8355</v>
      </c>
      <c r="S862" s="16">
        <f t="shared" si="67"/>
        <v>41570.482789351852</v>
      </c>
      <c r="T862" s="9">
        <f t="shared" si="68"/>
        <v>41600.524456018517</v>
      </c>
      <c r="U862" s="15">
        <f t="shared" si="69"/>
        <v>2013</v>
      </c>
    </row>
    <row r="863" spans="1:21" ht="48" hidden="1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8332</v>
      </c>
      <c r="R863" t="s">
        <v>8355</v>
      </c>
      <c r="S863" s="16">
        <f t="shared" si="67"/>
        <v>42599.965324074074</v>
      </c>
      <c r="T863" s="9">
        <f t="shared" si="68"/>
        <v>42629.965324074074</v>
      </c>
      <c r="U863" s="15">
        <f t="shared" si="69"/>
        <v>2016</v>
      </c>
    </row>
    <row r="864" spans="1:21" ht="48" hidden="1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8332</v>
      </c>
      <c r="R864" t="s">
        <v>8355</v>
      </c>
      <c r="S864" s="16">
        <f t="shared" si="67"/>
        <v>41559.5549537037</v>
      </c>
      <c r="T864" s="9">
        <f t="shared" si="68"/>
        <v>41589.596620370372</v>
      </c>
      <c r="U864" s="15">
        <f t="shared" si="69"/>
        <v>2013</v>
      </c>
    </row>
    <row r="865" spans="1:21" ht="48" hidden="1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8332</v>
      </c>
      <c r="R865" t="s">
        <v>8355</v>
      </c>
      <c r="S865" s="16">
        <f t="shared" si="67"/>
        <v>40921.117662037039</v>
      </c>
      <c r="T865" s="9">
        <f t="shared" si="68"/>
        <v>40951.117662037039</v>
      </c>
      <c r="U865" s="15">
        <f t="shared" si="69"/>
        <v>2012</v>
      </c>
    </row>
    <row r="866" spans="1:21" ht="48" hidden="1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8332</v>
      </c>
      <c r="R866" t="s">
        <v>8355</v>
      </c>
      <c r="S866" s="16">
        <f t="shared" si="67"/>
        <v>41541.106921296298</v>
      </c>
      <c r="T866" s="9">
        <f t="shared" si="68"/>
        <v>41563.415972222225</v>
      </c>
      <c r="U866" s="15">
        <f t="shared" si="69"/>
        <v>2013</v>
      </c>
    </row>
    <row r="867" spans="1:21" ht="48" hidden="1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8332</v>
      </c>
      <c r="R867" t="s">
        <v>8355</v>
      </c>
      <c r="S867" s="16">
        <f t="shared" si="67"/>
        <v>41230.77311342593</v>
      </c>
      <c r="T867" s="9">
        <f t="shared" si="68"/>
        <v>41290.77311342593</v>
      </c>
      <c r="U867" s="15">
        <f t="shared" si="69"/>
        <v>2012</v>
      </c>
    </row>
    <row r="868" spans="1:21" ht="48" hidden="1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8332</v>
      </c>
      <c r="R868" t="s">
        <v>8355</v>
      </c>
      <c r="S868" s="16">
        <f t="shared" si="67"/>
        <v>42025.637939814813</v>
      </c>
      <c r="T868" s="9">
        <f t="shared" si="68"/>
        <v>42063.631944444445</v>
      </c>
      <c r="U868" s="15">
        <f t="shared" si="69"/>
        <v>2015</v>
      </c>
    </row>
    <row r="869" spans="1:21" ht="48" hidden="1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8332</v>
      </c>
      <c r="R869" t="s">
        <v>8355</v>
      </c>
      <c r="S869" s="16">
        <f t="shared" si="67"/>
        <v>40088.105393518519</v>
      </c>
      <c r="T869" s="9">
        <f t="shared" si="68"/>
        <v>40148.207638888889</v>
      </c>
      <c r="U869" s="15">
        <f t="shared" si="69"/>
        <v>2009</v>
      </c>
    </row>
    <row r="870" spans="1:21" ht="64" hidden="1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8332</v>
      </c>
      <c r="R870" t="s">
        <v>8355</v>
      </c>
      <c r="S870" s="16">
        <f t="shared" si="67"/>
        <v>41616.027754629627</v>
      </c>
      <c r="T870" s="9">
        <f t="shared" si="68"/>
        <v>41646.027754629627</v>
      </c>
      <c r="U870" s="15">
        <f t="shared" si="69"/>
        <v>2013</v>
      </c>
    </row>
    <row r="871" spans="1:21" ht="48" hidden="1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8332</v>
      </c>
      <c r="R871" t="s">
        <v>8355</v>
      </c>
      <c r="S871" s="16">
        <f t="shared" si="67"/>
        <v>41342.845567129632</v>
      </c>
      <c r="T871" s="9">
        <f t="shared" si="68"/>
        <v>41372.803900462961</v>
      </c>
      <c r="U871" s="15">
        <f t="shared" si="69"/>
        <v>2013</v>
      </c>
    </row>
    <row r="872" spans="1:21" ht="48" hidden="1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8332</v>
      </c>
      <c r="R872" t="s">
        <v>8355</v>
      </c>
      <c r="S872" s="16">
        <f t="shared" si="67"/>
        <v>41488.022256944445</v>
      </c>
      <c r="T872" s="9">
        <f t="shared" si="68"/>
        <v>41518.022256944445</v>
      </c>
      <c r="U872" s="15">
        <f t="shared" si="69"/>
        <v>2013</v>
      </c>
    </row>
    <row r="873" spans="1:21" ht="48" hidden="1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8332</v>
      </c>
      <c r="R873" t="s">
        <v>8355</v>
      </c>
      <c r="S873" s="16">
        <f t="shared" si="67"/>
        <v>41577.561284722222</v>
      </c>
      <c r="T873" s="9">
        <f t="shared" si="68"/>
        <v>41607.602951388886</v>
      </c>
      <c r="U873" s="15">
        <f t="shared" si="69"/>
        <v>2013</v>
      </c>
    </row>
    <row r="874" spans="1:21" ht="48" hidden="1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8332</v>
      </c>
      <c r="R874" t="s">
        <v>8355</v>
      </c>
      <c r="S874" s="16">
        <f t="shared" si="67"/>
        <v>40567.825543981482</v>
      </c>
      <c r="T874" s="9">
        <f t="shared" si="68"/>
        <v>40612.825543981482</v>
      </c>
      <c r="U874" s="15">
        <f t="shared" si="69"/>
        <v>2011</v>
      </c>
    </row>
    <row r="875" spans="1:21" ht="32" hidden="1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8332</v>
      </c>
      <c r="R875" t="s">
        <v>8355</v>
      </c>
      <c r="S875" s="16">
        <f t="shared" si="67"/>
        <v>41184.167129629634</v>
      </c>
      <c r="T875" s="9">
        <f t="shared" si="68"/>
        <v>41224.208796296298</v>
      </c>
      <c r="U875" s="15">
        <f t="shared" si="69"/>
        <v>2012</v>
      </c>
    </row>
    <row r="876" spans="1:21" ht="48" hidden="1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8332</v>
      </c>
      <c r="R876" t="s">
        <v>8355</v>
      </c>
      <c r="S876" s="16">
        <f t="shared" si="67"/>
        <v>41368.583726851852</v>
      </c>
      <c r="T876" s="9">
        <f t="shared" si="68"/>
        <v>41398.583726851852</v>
      </c>
      <c r="U876" s="15">
        <f t="shared" si="69"/>
        <v>2013</v>
      </c>
    </row>
    <row r="877" spans="1:21" ht="64" hidden="1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 t="e">
        <f t="shared" si="66"/>
        <v>#DIV/0!</v>
      </c>
      <c r="Q877" s="12" t="s">
        <v>8332</v>
      </c>
      <c r="R877" t="s">
        <v>8355</v>
      </c>
      <c r="S877" s="16">
        <f t="shared" si="67"/>
        <v>42248.723738425921</v>
      </c>
      <c r="T877" s="9">
        <f t="shared" si="68"/>
        <v>42268.723738425921</v>
      </c>
      <c r="U877" s="15">
        <f t="shared" si="69"/>
        <v>2015</v>
      </c>
    </row>
    <row r="878" spans="1:21" ht="16" hidden="1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8332</v>
      </c>
      <c r="R878" t="s">
        <v>8355</v>
      </c>
      <c r="S878" s="16">
        <f t="shared" si="67"/>
        <v>41276.496840277774</v>
      </c>
      <c r="T878" s="9">
        <f t="shared" si="68"/>
        <v>41309.496840277774</v>
      </c>
      <c r="U878" s="15">
        <f t="shared" si="69"/>
        <v>2013</v>
      </c>
    </row>
    <row r="879" spans="1:21" ht="48" hidden="1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8332</v>
      </c>
      <c r="R879" t="s">
        <v>8355</v>
      </c>
      <c r="S879" s="16">
        <f t="shared" si="67"/>
        <v>41597.788888888892</v>
      </c>
      <c r="T879" s="9">
        <f t="shared" si="68"/>
        <v>41627.788888888892</v>
      </c>
      <c r="U879" s="15">
        <f t="shared" si="69"/>
        <v>2013</v>
      </c>
    </row>
    <row r="880" spans="1:21" ht="48" hidden="1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8332</v>
      </c>
      <c r="R880" t="s">
        <v>8355</v>
      </c>
      <c r="S880" s="16">
        <f t="shared" si="67"/>
        <v>40505.232916666668</v>
      </c>
      <c r="T880" s="9">
        <f t="shared" si="68"/>
        <v>40535.232916666668</v>
      </c>
      <c r="U880" s="15">
        <f t="shared" si="69"/>
        <v>2010</v>
      </c>
    </row>
    <row r="881" spans="1:21" ht="48" hidden="1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8332</v>
      </c>
      <c r="R881" t="s">
        <v>8355</v>
      </c>
      <c r="S881" s="16">
        <f t="shared" si="67"/>
        <v>41037.829918981479</v>
      </c>
      <c r="T881" s="9">
        <f t="shared" si="68"/>
        <v>41058.829918981479</v>
      </c>
      <c r="U881" s="15">
        <f t="shared" si="69"/>
        <v>2012</v>
      </c>
    </row>
    <row r="882" spans="1:21" ht="48" hidden="1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8332</v>
      </c>
      <c r="R882" t="s">
        <v>8333</v>
      </c>
      <c r="S882" s="16">
        <f t="shared" si="67"/>
        <v>41179.32104166667</v>
      </c>
      <c r="T882" s="9">
        <f t="shared" si="68"/>
        <v>41212.32104166667</v>
      </c>
      <c r="U882" s="15">
        <f t="shared" si="69"/>
        <v>2012</v>
      </c>
    </row>
    <row r="883" spans="1:21" ht="48" hidden="1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8332</v>
      </c>
      <c r="R883" t="s">
        <v>8333</v>
      </c>
      <c r="S883" s="16">
        <f t="shared" si="67"/>
        <v>40877.25099537037</v>
      </c>
      <c r="T883" s="9">
        <f t="shared" si="68"/>
        <v>40922.25099537037</v>
      </c>
      <c r="U883" s="15">
        <f t="shared" si="69"/>
        <v>2011</v>
      </c>
    </row>
    <row r="884" spans="1:21" ht="48" hidden="1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8332</v>
      </c>
      <c r="R884" t="s">
        <v>8333</v>
      </c>
      <c r="S884" s="16">
        <f t="shared" si="67"/>
        <v>40759.860532407409</v>
      </c>
      <c r="T884" s="9">
        <f t="shared" si="68"/>
        <v>40792.860532407409</v>
      </c>
      <c r="U884" s="15">
        <f t="shared" si="69"/>
        <v>2011</v>
      </c>
    </row>
    <row r="885" spans="1:21" ht="48" hidden="1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8332</v>
      </c>
      <c r="R885" t="s">
        <v>8333</v>
      </c>
      <c r="S885" s="16">
        <f t="shared" si="67"/>
        <v>42371.935590277775</v>
      </c>
      <c r="T885" s="9">
        <f t="shared" si="68"/>
        <v>42431.935590277775</v>
      </c>
      <c r="U885" s="15">
        <f t="shared" si="69"/>
        <v>2016</v>
      </c>
    </row>
    <row r="886" spans="1:21" ht="48" hidden="1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8332</v>
      </c>
      <c r="R886" t="s">
        <v>8333</v>
      </c>
      <c r="S886" s="16">
        <f t="shared" si="67"/>
        <v>40981.802615740737</v>
      </c>
      <c r="T886" s="9">
        <f t="shared" si="68"/>
        <v>41041.104861111111</v>
      </c>
      <c r="U886" s="15">
        <f t="shared" si="69"/>
        <v>2012</v>
      </c>
    </row>
    <row r="887" spans="1:21" ht="48" hidden="1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8332</v>
      </c>
      <c r="R887" t="s">
        <v>8333</v>
      </c>
      <c r="S887" s="16">
        <f t="shared" si="67"/>
        <v>42713.941099537042</v>
      </c>
      <c r="T887" s="9">
        <f t="shared" si="68"/>
        <v>42734.941099537042</v>
      </c>
      <c r="U887" s="15">
        <f t="shared" si="69"/>
        <v>2016</v>
      </c>
    </row>
    <row r="888" spans="1:21" ht="48" hidden="1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8332</v>
      </c>
      <c r="R888" t="s">
        <v>8333</v>
      </c>
      <c r="S888" s="16">
        <f t="shared" si="67"/>
        <v>42603.870520833334</v>
      </c>
      <c r="T888" s="9">
        <f t="shared" si="68"/>
        <v>42628.870520833334</v>
      </c>
      <c r="U888" s="15">
        <f t="shared" si="69"/>
        <v>2016</v>
      </c>
    </row>
    <row r="889" spans="1:21" ht="48" hidden="1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 t="e">
        <f t="shared" si="66"/>
        <v>#DIV/0!</v>
      </c>
      <c r="Q889" s="12" t="s">
        <v>8332</v>
      </c>
      <c r="R889" t="s">
        <v>8333</v>
      </c>
      <c r="S889" s="16">
        <f t="shared" si="67"/>
        <v>41026.958969907406</v>
      </c>
      <c r="T889" s="9">
        <f t="shared" si="68"/>
        <v>41056.958969907406</v>
      </c>
      <c r="U889" s="15">
        <f t="shared" si="69"/>
        <v>2012</v>
      </c>
    </row>
    <row r="890" spans="1:21" ht="48" hidden="1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8332</v>
      </c>
      <c r="R890" t="s">
        <v>8333</v>
      </c>
      <c r="S890" s="16">
        <f t="shared" si="67"/>
        <v>40751.753298611111</v>
      </c>
      <c r="T890" s="9">
        <f t="shared" si="68"/>
        <v>40787.25</v>
      </c>
      <c r="U890" s="15">
        <f t="shared" si="69"/>
        <v>2011</v>
      </c>
    </row>
    <row r="891" spans="1:21" ht="48" hidden="1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8332</v>
      </c>
      <c r="R891" t="s">
        <v>8333</v>
      </c>
      <c r="S891" s="16">
        <f t="shared" si="67"/>
        <v>41887.784062500003</v>
      </c>
      <c r="T891" s="9">
        <f t="shared" si="68"/>
        <v>41917.784062500003</v>
      </c>
      <c r="U891" s="15">
        <f t="shared" si="69"/>
        <v>2014</v>
      </c>
    </row>
    <row r="892" spans="1:21" ht="48" hidden="1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8332</v>
      </c>
      <c r="R892" t="s">
        <v>8333</v>
      </c>
      <c r="S892" s="16">
        <f t="shared" si="67"/>
        <v>41569.698831018519</v>
      </c>
      <c r="T892" s="9">
        <f t="shared" si="68"/>
        <v>41599.740497685183</v>
      </c>
      <c r="U892" s="15">
        <f t="shared" si="69"/>
        <v>2013</v>
      </c>
    </row>
    <row r="893" spans="1:21" ht="48" hidden="1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8332</v>
      </c>
      <c r="R893" t="s">
        <v>8333</v>
      </c>
      <c r="S893" s="16">
        <f t="shared" si="67"/>
        <v>41842.031597222223</v>
      </c>
      <c r="T893" s="9">
        <f t="shared" si="68"/>
        <v>41872.031597222223</v>
      </c>
      <c r="U893" s="15">
        <f t="shared" si="69"/>
        <v>2014</v>
      </c>
    </row>
    <row r="894" spans="1:21" ht="48" hidden="1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8332</v>
      </c>
      <c r="R894" t="s">
        <v>8333</v>
      </c>
      <c r="S894" s="16">
        <f t="shared" si="67"/>
        <v>40304.20003472222</v>
      </c>
      <c r="T894" s="9">
        <f t="shared" si="68"/>
        <v>40391.166666666664</v>
      </c>
      <c r="U894" s="15">
        <f t="shared" si="69"/>
        <v>2010</v>
      </c>
    </row>
    <row r="895" spans="1:21" ht="48" hidden="1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8332</v>
      </c>
      <c r="R895" t="s">
        <v>8333</v>
      </c>
      <c r="S895" s="16">
        <f t="shared" si="67"/>
        <v>42065.897719907407</v>
      </c>
      <c r="T895" s="9">
        <f t="shared" si="68"/>
        <v>42095.856053240743</v>
      </c>
      <c r="U895" s="15">
        <f t="shared" si="69"/>
        <v>2015</v>
      </c>
    </row>
    <row r="896" spans="1:21" ht="48" hidden="1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8332</v>
      </c>
      <c r="R896" t="s">
        <v>8333</v>
      </c>
      <c r="S896" s="16">
        <f t="shared" si="67"/>
        <v>42496.981597222228</v>
      </c>
      <c r="T896" s="9">
        <f t="shared" si="68"/>
        <v>42526.981597222228</v>
      </c>
      <c r="U896" s="15">
        <f t="shared" si="69"/>
        <v>2016</v>
      </c>
    </row>
    <row r="897" spans="1:21" ht="48" hidden="1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8332</v>
      </c>
      <c r="R897" t="s">
        <v>8333</v>
      </c>
      <c r="S897" s="16">
        <f t="shared" si="67"/>
        <v>40431.127650462964</v>
      </c>
      <c r="T897" s="9">
        <f t="shared" si="68"/>
        <v>40476.127650462964</v>
      </c>
      <c r="U897" s="15">
        <f t="shared" si="69"/>
        <v>2010</v>
      </c>
    </row>
    <row r="898" spans="1:21" ht="48" hidden="1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ROUND(E898/D898*100,0)</f>
        <v>40</v>
      </c>
      <c r="P898">
        <f t="shared" ref="P898:P961" si="71">ROUND(E898/L898,2)</f>
        <v>44.44</v>
      </c>
      <c r="Q898" s="12" t="s">
        <v>8332</v>
      </c>
      <c r="R898" t="s">
        <v>8333</v>
      </c>
      <c r="S898" s="16">
        <f t="shared" si="67"/>
        <v>42218.872986111113</v>
      </c>
      <c r="T898" s="9">
        <f t="shared" si="68"/>
        <v>42244.166666666672</v>
      </c>
      <c r="U898" s="15">
        <f t="shared" si="69"/>
        <v>2015</v>
      </c>
    </row>
    <row r="899" spans="1:21" ht="48" hidden="1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 t="e">
        <f t="shared" si="71"/>
        <v>#DIV/0!</v>
      </c>
      <c r="Q899" s="12" t="s">
        <v>8332</v>
      </c>
      <c r="R899" t="s">
        <v>8333</v>
      </c>
      <c r="S899" s="16">
        <f t="shared" ref="S899:S962" si="72">(((J899/60)/60)/24)+DATE(1970,1,1)</f>
        <v>41211.688750000001</v>
      </c>
      <c r="T899" s="9">
        <f t="shared" ref="T899:T962" si="73">(((I899/60)/60)/24)+DATE(1970,1,1)</f>
        <v>41241.730416666665</v>
      </c>
      <c r="U899" s="15">
        <f t="shared" ref="U899:U962" si="74">YEAR(S899)</f>
        <v>2012</v>
      </c>
    </row>
    <row r="900" spans="1:21" ht="48" hidden="1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8332</v>
      </c>
      <c r="R900" t="s">
        <v>8333</v>
      </c>
      <c r="S900" s="16">
        <f t="shared" si="72"/>
        <v>40878.758217592593</v>
      </c>
      <c r="T900" s="9">
        <f t="shared" si="73"/>
        <v>40923.758217592593</v>
      </c>
      <c r="U900" s="15">
        <f t="shared" si="74"/>
        <v>2011</v>
      </c>
    </row>
    <row r="901" spans="1:21" ht="48" hidden="1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8332</v>
      </c>
      <c r="R901" t="s">
        <v>8333</v>
      </c>
      <c r="S901" s="16">
        <f t="shared" si="72"/>
        <v>40646.099097222221</v>
      </c>
      <c r="T901" s="9">
        <f t="shared" si="73"/>
        <v>40691.099097222221</v>
      </c>
      <c r="U901" s="15">
        <f t="shared" si="74"/>
        <v>2011</v>
      </c>
    </row>
    <row r="902" spans="1:21" ht="32" hidden="1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8332</v>
      </c>
      <c r="R902" t="s">
        <v>8355</v>
      </c>
      <c r="S902" s="16">
        <f t="shared" si="72"/>
        <v>42429.84956018519</v>
      </c>
      <c r="T902" s="9">
        <f t="shared" si="73"/>
        <v>42459.807893518519</v>
      </c>
      <c r="U902" s="15">
        <f t="shared" si="74"/>
        <v>2016</v>
      </c>
    </row>
    <row r="903" spans="1:21" ht="64" hidden="1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 t="e">
        <f t="shared" si="71"/>
        <v>#DIV/0!</v>
      </c>
      <c r="Q903" s="12" t="s">
        <v>8332</v>
      </c>
      <c r="R903" t="s">
        <v>8355</v>
      </c>
      <c r="S903" s="16">
        <f t="shared" si="72"/>
        <v>40291.81150462963</v>
      </c>
      <c r="T903" s="9">
        <f t="shared" si="73"/>
        <v>40337.799305555556</v>
      </c>
      <c r="U903" s="15">
        <f t="shared" si="74"/>
        <v>2010</v>
      </c>
    </row>
    <row r="904" spans="1:21" ht="48" hidden="1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8332</v>
      </c>
      <c r="R904" t="s">
        <v>8355</v>
      </c>
      <c r="S904" s="16">
        <f t="shared" si="72"/>
        <v>41829.965532407405</v>
      </c>
      <c r="T904" s="9">
        <f t="shared" si="73"/>
        <v>41881.645833333336</v>
      </c>
      <c r="U904" s="15">
        <f t="shared" si="74"/>
        <v>2014</v>
      </c>
    </row>
    <row r="905" spans="1:21" ht="48" hidden="1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8332</v>
      </c>
      <c r="R905" t="s">
        <v>8355</v>
      </c>
      <c r="S905" s="16">
        <f t="shared" si="72"/>
        <v>41149.796064814815</v>
      </c>
      <c r="T905" s="9">
        <f t="shared" si="73"/>
        <v>41175.100694444445</v>
      </c>
      <c r="U905" s="15">
        <f t="shared" si="74"/>
        <v>2012</v>
      </c>
    </row>
    <row r="906" spans="1:21" ht="48" hidden="1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8332</v>
      </c>
      <c r="R906" t="s">
        <v>8355</v>
      </c>
      <c r="S906" s="16">
        <f t="shared" si="72"/>
        <v>42342.080289351856</v>
      </c>
      <c r="T906" s="9">
        <f t="shared" si="73"/>
        <v>42372.080289351856</v>
      </c>
      <c r="U906" s="15">
        <f t="shared" si="74"/>
        <v>2015</v>
      </c>
    </row>
    <row r="907" spans="1:21" ht="48" hidden="1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8332</v>
      </c>
      <c r="R907" t="s">
        <v>8355</v>
      </c>
      <c r="S907" s="16">
        <f t="shared" si="72"/>
        <v>40507.239884259259</v>
      </c>
      <c r="T907" s="9">
        <f t="shared" si="73"/>
        <v>40567.239884259259</v>
      </c>
      <c r="U907" s="15">
        <f t="shared" si="74"/>
        <v>2010</v>
      </c>
    </row>
    <row r="908" spans="1:21" ht="32" hidden="1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 t="e">
        <f t="shared" si="71"/>
        <v>#DIV/0!</v>
      </c>
      <c r="Q908" s="12" t="s">
        <v>8332</v>
      </c>
      <c r="R908" t="s">
        <v>8355</v>
      </c>
      <c r="S908" s="16">
        <f t="shared" si="72"/>
        <v>41681.189699074072</v>
      </c>
      <c r="T908" s="9">
        <f t="shared" si="73"/>
        <v>41711.148032407407</v>
      </c>
      <c r="U908" s="15">
        <f t="shared" si="74"/>
        <v>2014</v>
      </c>
    </row>
    <row r="909" spans="1:21" ht="32" hidden="1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 t="e">
        <f t="shared" si="71"/>
        <v>#DIV/0!</v>
      </c>
      <c r="Q909" s="12" t="s">
        <v>8332</v>
      </c>
      <c r="R909" t="s">
        <v>8355</v>
      </c>
      <c r="S909" s="16">
        <f t="shared" si="72"/>
        <v>40767.192395833335</v>
      </c>
      <c r="T909" s="9">
        <f t="shared" si="73"/>
        <v>40797.192395833335</v>
      </c>
      <c r="U909" s="15">
        <f t="shared" si="74"/>
        <v>2011</v>
      </c>
    </row>
    <row r="910" spans="1:21" ht="48" hidden="1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 t="e">
        <f t="shared" si="71"/>
        <v>#DIV/0!</v>
      </c>
      <c r="Q910" s="12" t="s">
        <v>8332</v>
      </c>
      <c r="R910" t="s">
        <v>8355</v>
      </c>
      <c r="S910" s="16">
        <f t="shared" si="72"/>
        <v>40340.801562499997</v>
      </c>
      <c r="T910" s="9">
        <f t="shared" si="73"/>
        <v>40386.207638888889</v>
      </c>
      <c r="U910" s="15">
        <f t="shared" si="74"/>
        <v>2010</v>
      </c>
    </row>
    <row r="911" spans="1:21" ht="48" hidden="1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8332</v>
      </c>
      <c r="R911" t="s">
        <v>8355</v>
      </c>
      <c r="S911" s="16">
        <f t="shared" si="72"/>
        <v>41081.69027777778</v>
      </c>
      <c r="T911" s="9">
        <f t="shared" si="73"/>
        <v>41113.166666666664</v>
      </c>
      <c r="U911" s="15">
        <f t="shared" si="74"/>
        <v>2012</v>
      </c>
    </row>
    <row r="912" spans="1:21" ht="48" hidden="1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8332</v>
      </c>
      <c r="R912" t="s">
        <v>8355</v>
      </c>
      <c r="S912" s="16">
        <f t="shared" si="72"/>
        <v>42737.545358796298</v>
      </c>
      <c r="T912" s="9">
        <f t="shared" si="73"/>
        <v>42797.545358796298</v>
      </c>
      <c r="U912" s="15">
        <f t="shared" si="74"/>
        <v>2017</v>
      </c>
    </row>
    <row r="913" spans="1:21" ht="48" hidden="1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 t="e">
        <f t="shared" si="71"/>
        <v>#DIV/0!</v>
      </c>
      <c r="Q913" s="12" t="s">
        <v>8332</v>
      </c>
      <c r="R913" t="s">
        <v>8355</v>
      </c>
      <c r="S913" s="16">
        <f t="shared" si="72"/>
        <v>41642.005150462966</v>
      </c>
      <c r="T913" s="9">
        <f t="shared" si="73"/>
        <v>41663.005150462966</v>
      </c>
      <c r="U913" s="15">
        <f t="shared" si="74"/>
        <v>2014</v>
      </c>
    </row>
    <row r="914" spans="1:21" ht="48" hidden="1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8332</v>
      </c>
      <c r="R914" t="s">
        <v>8355</v>
      </c>
      <c r="S914" s="16">
        <f t="shared" si="72"/>
        <v>41194.109340277777</v>
      </c>
      <c r="T914" s="9">
        <f t="shared" si="73"/>
        <v>41254.151006944441</v>
      </c>
      <c r="U914" s="15">
        <f t="shared" si="74"/>
        <v>2012</v>
      </c>
    </row>
    <row r="915" spans="1:21" ht="48" hidden="1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8332</v>
      </c>
      <c r="R915" t="s">
        <v>8355</v>
      </c>
      <c r="S915" s="16">
        <f t="shared" si="72"/>
        <v>41004.139108796298</v>
      </c>
      <c r="T915" s="9">
        <f t="shared" si="73"/>
        <v>41034.139108796298</v>
      </c>
      <c r="U915" s="15">
        <f t="shared" si="74"/>
        <v>2012</v>
      </c>
    </row>
    <row r="916" spans="1:21" ht="48" hidden="1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 t="e">
        <f t="shared" si="71"/>
        <v>#DIV/0!</v>
      </c>
      <c r="Q916" s="12" t="s">
        <v>8332</v>
      </c>
      <c r="R916" t="s">
        <v>8355</v>
      </c>
      <c r="S916" s="16">
        <f t="shared" si="72"/>
        <v>41116.763275462967</v>
      </c>
      <c r="T916" s="9">
        <f t="shared" si="73"/>
        <v>41146.763275462967</v>
      </c>
      <c r="U916" s="15">
        <f t="shared" si="74"/>
        <v>2012</v>
      </c>
    </row>
    <row r="917" spans="1:21" ht="48" hidden="1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8332</v>
      </c>
      <c r="R917" t="s">
        <v>8355</v>
      </c>
      <c r="S917" s="16">
        <f t="shared" si="72"/>
        <v>40937.679560185185</v>
      </c>
      <c r="T917" s="9">
        <f t="shared" si="73"/>
        <v>40969.207638888889</v>
      </c>
      <c r="U917" s="15">
        <f t="shared" si="74"/>
        <v>2012</v>
      </c>
    </row>
    <row r="918" spans="1:21" ht="48" hidden="1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 t="e">
        <f t="shared" si="71"/>
        <v>#DIV/0!</v>
      </c>
      <c r="Q918" s="12" t="s">
        <v>8332</v>
      </c>
      <c r="R918" t="s">
        <v>8355</v>
      </c>
      <c r="S918" s="16">
        <f t="shared" si="72"/>
        <v>40434.853402777779</v>
      </c>
      <c r="T918" s="9">
        <f t="shared" si="73"/>
        <v>40473.208333333336</v>
      </c>
      <c r="U918" s="15">
        <f t="shared" si="74"/>
        <v>2010</v>
      </c>
    </row>
    <row r="919" spans="1:21" ht="48" hidden="1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8332</v>
      </c>
      <c r="R919" t="s">
        <v>8355</v>
      </c>
      <c r="S919" s="16">
        <f t="shared" si="72"/>
        <v>41802.94363425926</v>
      </c>
      <c r="T919" s="9">
        <f t="shared" si="73"/>
        <v>41834.104166666664</v>
      </c>
      <c r="U919" s="15">
        <f t="shared" si="74"/>
        <v>2014</v>
      </c>
    </row>
    <row r="920" spans="1:21" ht="48" hidden="1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8332</v>
      </c>
      <c r="R920" t="s">
        <v>8355</v>
      </c>
      <c r="S920" s="16">
        <f t="shared" si="72"/>
        <v>41944.916215277779</v>
      </c>
      <c r="T920" s="9">
        <f t="shared" si="73"/>
        <v>41974.957881944443</v>
      </c>
      <c r="U920" s="15">
        <f t="shared" si="74"/>
        <v>2014</v>
      </c>
    </row>
    <row r="921" spans="1:21" ht="16" hidden="1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8332</v>
      </c>
      <c r="R921" t="s">
        <v>8355</v>
      </c>
      <c r="S921" s="16">
        <f t="shared" si="72"/>
        <v>41227.641724537039</v>
      </c>
      <c r="T921" s="9">
        <f t="shared" si="73"/>
        <v>41262.641724537039</v>
      </c>
      <c r="U921" s="15">
        <f t="shared" si="74"/>
        <v>2012</v>
      </c>
    </row>
    <row r="922" spans="1:21" ht="48" hidden="1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 t="e">
        <f t="shared" si="71"/>
        <v>#DIV/0!</v>
      </c>
      <c r="Q922" s="12" t="s">
        <v>8332</v>
      </c>
      <c r="R922" t="s">
        <v>8355</v>
      </c>
      <c r="S922" s="16">
        <f t="shared" si="72"/>
        <v>41562.67155092593</v>
      </c>
      <c r="T922" s="9">
        <f t="shared" si="73"/>
        <v>41592.713217592594</v>
      </c>
      <c r="U922" s="15">
        <f t="shared" si="74"/>
        <v>2013</v>
      </c>
    </row>
    <row r="923" spans="1:21" ht="48" hidden="1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8332</v>
      </c>
      <c r="R923" t="s">
        <v>8355</v>
      </c>
      <c r="S923" s="16">
        <f t="shared" si="72"/>
        <v>40847.171018518515</v>
      </c>
      <c r="T923" s="9">
        <f t="shared" si="73"/>
        <v>40889.212685185186</v>
      </c>
      <c r="U923" s="15">
        <f t="shared" si="74"/>
        <v>2011</v>
      </c>
    </row>
    <row r="924" spans="1:21" ht="48" hidden="1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8332</v>
      </c>
      <c r="R924" t="s">
        <v>8355</v>
      </c>
      <c r="S924" s="16">
        <f t="shared" si="72"/>
        <v>41878.530011574076</v>
      </c>
      <c r="T924" s="9">
        <f t="shared" si="73"/>
        <v>41913.530011574076</v>
      </c>
      <c r="U924" s="15">
        <f t="shared" si="74"/>
        <v>2014</v>
      </c>
    </row>
    <row r="925" spans="1:21" ht="48" hidden="1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8332</v>
      </c>
      <c r="R925" t="s">
        <v>8355</v>
      </c>
      <c r="S925" s="16">
        <f t="shared" si="72"/>
        <v>41934.959756944445</v>
      </c>
      <c r="T925" s="9">
        <f t="shared" si="73"/>
        <v>41965.001423611116</v>
      </c>
      <c r="U925" s="15">
        <f t="shared" si="74"/>
        <v>2014</v>
      </c>
    </row>
    <row r="926" spans="1:21" ht="48" hidden="1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8332</v>
      </c>
      <c r="R926" t="s">
        <v>8355</v>
      </c>
      <c r="S926" s="16">
        <f t="shared" si="72"/>
        <v>41288.942928240744</v>
      </c>
      <c r="T926" s="9">
        <f t="shared" si="73"/>
        <v>41318.942928240744</v>
      </c>
      <c r="U926" s="15">
        <f t="shared" si="74"/>
        <v>2013</v>
      </c>
    </row>
    <row r="927" spans="1:21" ht="48" hidden="1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8332</v>
      </c>
      <c r="R927" t="s">
        <v>8355</v>
      </c>
      <c r="S927" s="16">
        <f t="shared" si="72"/>
        <v>41575.880914351852</v>
      </c>
      <c r="T927" s="9">
        <f t="shared" si="73"/>
        <v>41605.922581018516</v>
      </c>
      <c r="U927" s="15">
        <f t="shared" si="74"/>
        <v>2013</v>
      </c>
    </row>
    <row r="928" spans="1:21" ht="64" hidden="1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 t="e">
        <f t="shared" si="71"/>
        <v>#DIV/0!</v>
      </c>
      <c r="Q928" s="12" t="s">
        <v>8332</v>
      </c>
      <c r="R928" t="s">
        <v>8355</v>
      </c>
      <c r="S928" s="16">
        <f t="shared" si="72"/>
        <v>40338.02002314815</v>
      </c>
      <c r="T928" s="9">
        <f t="shared" si="73"/>
        <v>40367.944444444445</v>
      </c>
      <c r="U928" s="15">
        <f t="shared" si="74"/>
        <v>2010</v>
      </c>
    </row>
    <row r="929" spans="1:21" ht="32" hidden="1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 t="e">
        <f t="shared" si="71"/>
        <v>#DIV/0!</v>
      </c>
      <c r="Q929" s="12" t="s">
        <v>8332</v>
      </c>
      <c r="R929" t="s">
        <v>8355</v>
      </c>
      <c r="S929" s="16">
        <f t="shared" si="72"/>
        <v>41013.822858796295</v>
      </c>
      <c r="T929" s="9">
        <f t="shared" si="73"/>
        <v>41043.822858796295</v>
      </c>
      <c r="U929" s="15">
        <f t="shared" si="74"/>
        <v>2012</v>
      </c>
    </row>
    <row r="930" spans="1:21" ht="48" hidden="1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8332</v>
      </c>
      <c r="R930" t="s">
        <v>8355</v>
      </c>
      <c r="S930" s="16">
        <f t="shared" si="72"/>
        <v>41180.86241898148</v>
      </c>
      <c r="T930" s="9">
        <f t="shared" si="73"/>
        <v>41231</v>
      </c>
      <c r="U930" s="15">
        <f t="shared" si="74"/>
        <v>2012</v>
      </c>
    </row>
    <row r="931" spans="1:21" ht="48" hidden="1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 t="e">
        <f t="shared" si="71"/>
        <v>#DIV/0!</v>
      </c>
      <c r="Q931" s="12" t="s">
        <v>8332</v>
      </c>
      <c r="R931" t="s">
        <v>8355</v>
      </c>
      <c r="S931" s="16">
        <f t="shared" si="72"/>
        <v>40978.238067129627</v>
      </c>
      <c r="T931" s="9">
        <f t="shared" si="73"/>
        <v>41008.196400462963</v>
      </c>
      <c r="U931" s="15">
        <f t="shared" si="74"/>
        <v>2012</v>
      </c>
    </row>
    <row r="932" spans="1:21" ht="48" hidden="1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8332</v>
      </c>
      <c r="R932" t="s">
        <v>8355</v>
      </c>
      <c r="S932" s="16">
        <f t="shared" si="72"/>
        <v>40312.915578703702</v>
      </c>
      <c r="T932" s="9">
        <f t="shared" si="73"/>
        <v>40354.897222222222</v>
      </c>
      <c r="U932" s="15">
        <f t="shared" si="74"/>
        <v>2010</v>
      </c>
    </row>
    <row r="933" spans="1:21" ht="48" hidden="1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8332</v>
      </c>
      <c r="R933" t="s">
        <v>8355</v>
      </c>
      <c r="S933" s="16">
        <f t="shared" si="72"/>
        <v>41680.359976851854</v>
      </c>
      <c r="T933" s="9">
        <f t="shared" si="73"/>
        <v>41714.916666666664</v>
      </c>
      <c r="U933" s="15">
        <f t="shared" si="74"/>
        <v>2014</v>
      </c>
    </row>
    <row r="934" spans="1:21" ht="32" hidden="1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8332</v>
      </c>
      <c r="R934" t="s">
        <v>8355</v>
      </c>
      <c r="S934" s="16">
        <f t="shared" si="72"/>
        <v>41310.969270833331</v>
      </c>
      <c r="T934" s="9">
        <f t="shared" si="73"/>
        <v>41355.927604166667</v>
      </c>
      <c r="U934" s="15">
        <f t="shared" si="74"/>
        <v>2013</v>
      </c>
    </row>
    <row r="935" spans="1:21" ht="48" hidden="1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8332</v>
      </c>
      <c r="R935" t="s">
        <v>8355</v>
      </c>
      <c r="S935" s="16">
        <f t="shared" si="72"/>
        <v>41711.169085648151</v>
      </c>
      <c r="T935" s="9">
        <f t="shared" si="73"/>
        <v>41771.169085648151</v>
      </c>
      <c r="U935" s="15">
        <f t="shared" si="74"/>
        <v>2014</v>
      </c>
    </row>
    <row r="936" spans="1:21" ht="48" hidden="1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8332</v>
      </c>
      <c r="R936" t="s">
        <v>8355</v>
      </c>
      <c r="S936" s="16">
        <f t="shared" si="72"/>
        <v>41733.737083333333</v>
      </c>
      <c r="T936" s="9">
        <f t="shared" si="73"/>
        <v>41763.25</v>
      </c>
      <c r="U936" s="15">
        <f t="shared" si="74"/>
        <v>2014</v>
      </c>
    </row>
    <row r="937" spans="1:21" ht="48" hidden="1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8332</v>
      </c>
      <c r="R937" t="s">
        <v>8355</v>
      </c>
      <c r="S937" s="16">
        <f t="shared" si="72"/>
        <v>42368.333668981482</v>
      </c>
      <c r="T937" s="9">
        <f t="shared" si="73"/>
        <v>42398.333668981482</v>
      </c>
      <c r="U937" s="15">
        <f t="shared" si="74"/>
        <v>2015</v>
      </c>
    </row>
    <row r="938" spans="1:21" ht="48" hidden="1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 t="e">
        <f t="shared" si="71"/>
        <v>#DIV/0!</v>
      </c>
      <c r="Q938" s="12" t="s">
        <v>8332</v>
      </c>
      <c r="R938" t="s">
        <v>8355</v>
      </c>
      <c r="S938" s="16">
        <f t="shared" si="72"/>
        <v>40883.024178240739</v>
      </c>
      <c r="T938" s="9">
        <f t="shared" si="73"/>
        <v>40926.833333333336</v>
      </c>
      <c r="U938" s="15">
        <f t="shared" si="74"/>
        <v>2011</v>
      </c>
    </row>
    <row r="939" spans="1:21" ht="48" hidden="1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8332</v>
      </c>
      <c r="R939" t="s">
        <v>8355</v>
      </c>
      <c r="S939" s="16">
        <f t="shared" si="72"/>
        <v>41551.798113425924</v>
      </c>
      <c r="T939" s="9">
        <f t="shared" si="73"/>
        <v>41581.839780092596</v>
      </c>
      <c r="U939" s="15">
        <f t="shared" si="74"/>
        <v>2013</v>
      </c>
    </row>
    <row r="940" spans="1:21" ht="48" hidden="1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8332</v>
      </c>
      <c r="R940" t="s">
        <v>8355</v>
      </c>
      <c r="S940" s="16">
        <f t="shared" si="72"/>
        <v>41124.479722222226</v>
      </c>
      <c r="T940" s="9">
        <f t="shared" si="73"/>
        <v>41154.479722222226</v>
      </c>
      <c r="U940" s="15">
        <f t="shared" si="74"/>
        <v>2012</v>
      </c>
    </row>
    <row r="941" spans="1:21" ht="48" hidden="1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8332</v>
      </c>
      <c r="R941" t="s">
        <v>8355</v>
      </c>
      <c r="S941" s="16">
        <f t="shared" si="72"/>
        <v>41416.763171296298</v>
      </c>
      <c r="T941" s="9">
        <f t="shared" si="73"/>
        <v>41455.831944444442</v>
      </c>
      <c r="U941" s="15">
        <f t="shared" si="74"/>
        <v>2013</v>
      </c>
    </row>
    <row r="942" spans="1:21" ht="48" hidden="1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8313</v>
      </c>
      <c r="R942" t="s">
        <v>8315</v>
      </c>
      <c r="S942" s="16">
        <f t="shared" si="72"/>
        <v>42182.008402777778</v>
      </c>
      <c r="T942" s="9">
        <f t="shared" si="73"/>
        <v>42227.008402777778</v>
      </c>
      <c r="U942" s="15">
        <f t="shared" si="74"/>
        <v>2015</v>
      </c>
    </row>
    <row r="943" spans="1:21" ht="48" hidden="1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8313</v>
      </c>
      <c r="R943" t="s">
        <v>8315</v>
      </c>
      <c r="S943" s="16">
        <f t="shared" si="72"/>
        <v>42746.096585648149</v>
      </c>
      <c r="T943" s="9">
        <f t="shared" si="73"/>
        <v>42776.096585648149</v>
      </c>
      <c r="U943" s="15">
        <f t="shared" si="74"/>
        <v>2017</v>
      </c>
    </row>
    <row r="944" spans="1:21" ht="48" hidden="1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8313</v>
      </c>
      <c r="R944" t="s">
        <v>8315</v>
      </c>
      <c r="S944" s="16">
        <f t="shared" si="72"/>
        <v>42382.843287037031</v>
      </c>
      <c r="T944" s="9">
        <f t="shared" si="73"/>
        <v>42418.843287037031</v>
      </c>
      <c r="U944" s="15">
        <f t="shared" si="74"/>
        <v>2016</v>
      </c>
    </row>
    <row r="945" spans="1:21" ht="32" hidden="1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8313</v>
      </c>
      <c r="R945" t="s">
        <v>8315</v>
      </c>
      <c r="S945" s="16">
        <f t="shared" si="72"/>
        <v>42673.66788194445</v>
      </c>
      <c r="T945" s="9">
        <f t="shared" si="73"/>
        <v>42703.709548611107</v>
      </c>
      <c r="U945" s="15">
        <f t="shared" si="74"/>
        <v>2016</v>
      </c>
    </row>
    <row r="946" spans="1:21" ht="48" hidden="1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8313</v>
      </c>
      <c r="R946" t="s">
        <v>8315</v>
      </c>
      <c r="S946" s="16">
        <f t="shared" si="72"/>
        <v>42444.583912037036</v>
      </c>
      <c r="T946" s="9">
        <f t="shared" si="73"/>
        <v>42478.583333333328</v>
      </c>
      <c r="U946" s="15">
        <f t="shared" si="74"/>
        <v>2016</v>
      </c>
    </row>
    <row r="947" spans="1:21" ht="48" hidden="1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8313</v>
      </c>
      <c r="R947" t="s">
        <v>8315</v>
      </c>
      <c r="S947" s="16">
        <f t="shared" si="72"/>
        <v>42732.872986111113</v>
      </c>
      <c r="T947" s="9">
        <f t="shared" si="73"/>
        <v>42784.999305555553</v>
      </c>
      <c r="U947" s="15">
        <f t="shared" si="74"/>
        <v>2016</v>
      </c>
    </row>
    <row r="948" spans="1:21" ht="32" hidden="1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8313</v>
      </c>
      <c r="R948" t="s">
        <v>8315</v>
      </c>
      <c r="S948" s="16">
        <f t="shared" si="72"/>
        <v>42592.750555555554</v>
      </c>
      <c r="T948" s="9">
        <f t="shared" si="73"/>
        <v>42622.750555555554</v>
      </c>
      <c r="U948" s="15">
        <f t="shared" si="74"/>
        <v>2016</v>
      </c>
    </row>
    <row r="949" spans="1:21" ht="48" hidden="1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 t="e">
        <f t="shared" si="71"/>
        <v>#DIV/0!</v>
      </c>
      <c r="Q949" s="12" t="s">
        <v>8313</v>
      </c>
      <c r="R949" t="s">
        <v>8315</v>
      </c>
      <c r="S949" s="16">
        <f t="shared" si="72"/>
        <v>42491.781319444446</v>
      </c>
      <c r="T949" s="9">
        <f t="shared" si="73"/>
        <v>42551.781319444446</v>
      </c>
      <c r="U949" s="15">
        <f t="shared" si="74"/>
        <v>2016</v>
      </c>
    </row>
    <row r="950" spans="1:21" ht="48" hidden="1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8313</v>
      </c>
      <c r="R950" t="s">
        <v>8315</v>
      </c>
      <c r="S950" s="16">
        <f t="shared" si="72"/>
        <v>42411.828287037039</v>
      </c>
      <c r="T950" s="9">
        <f t="shared" si="73"/>
        <v>42441.828287037039</v>
      </c>
      <c r="U950" s="15">
        <f t="shared" si="74"/>
        <v>2016</v>
      </c>
    </row>
    <row r="951" spans="1:21" ht="48" hidden="1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8313</v>
      </c>
      <c r="R951" t="s">
        <v>8315</v>
      </c>
      <c r="S951" s="16">
        <f t="shared" si="72"/>
        <v>42361.043703703705</v>
      </c>
      <c r="T951" s="9">
        <f t="shared" si="73"/>
        <v>42421.043703703705</v>
      </c>
      <c r="U951" s="15">
        <f t="shared" si="74"/>
        <v>2015</v>
      </c>
    </row>
    <row r="952" spans="1:21" ht="48" hidden="1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8313</v>
      </c>
      <c r="R952" t="s">
        <v>8315</v>
      </c>
      <c r="S952" s="16">
        <f t="shared" si="72"/>
        <v>42356.750706018516</v>
      </c>
      <c r="T952" s="9">
        <f t="shared" si="73"/>
        <v>42386.750706018516</v>
      </c>
      <c r="U952" s="15">
        <f t="shared" si="74"/>
        <v>2015</v>
      </c>
    </row>
    <row r="953" spans="1:21" ht="16" hidden="1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8313</v>
      </c>
      <c r="R953" t="s">
        <v>8315</v>
      </c>
      <c r="S953" s="16">
        <f t="shared" si="72"/>
        <v>42480.653611111105</v>
      </c>
      <c r="T953" s="9">
        <f t="shared" si="73"/>
        <v>42525.653611111105</v>
      </c>
      <c r="U953" s="15">
        <f t="shared" si="74"/>
        <v>2016</v>
      </c>
    </row>
    <row r="954" spans="1:21" ht="32" hidden="1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8313</v>
      </c>
      <c r="R954" t="s">
        <v>8315</v>
      </c>
      <c r="S954" s="16">
        <f t="shared" si="72"/>
        <v>42662.613564814819</v>
      </c>
      <c r="T954" s="9">
        <f t="shared" si="73"/>
        <v>42692.655231481483</v>
      </c>
      <c r="U954" s="15">
        <f t="shared" si="74"/>
        <v>2016</v>
      </c>
    </row>
    <row r="955" spans="1:21" ht="48" hidden="1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8313</v>
      </c>
      <c r="R955" t="s">
        <v>8315</v>
      </c>
      <c r="S955" s="16">
        <f t="shared" si="72"/>
        <v>41999.164340277777</v>
      </c>
      <c r="T955" s="9">
        <f t="shared" si="73"/>
        <v>42029.164340277777</v>
      </c>
      <c r="U955" s="15">
        <f t="shared" si="74"/>
        <v>2014</v>
      </c>
    </row>
    <row r="956" spans="1:21" ht="48" hidden="1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8313</v>
      </c>
      <c r="R956" t="s">
        <v>8315</v>
      </c>
      <c r="S956" s="16">
        <f t="shared" si="72"/>
        <v>42194.833784722221</v>
      </c>
      <c r="T956" s="9">
        <f t="shared" si="73"/>
        <v>42236.833784722221</v>
      </c>
      <c r="U956" s="15">
        <f t="shared" si="74"/>
        <v>2015</v>
      </c>
    </row>
    <row r="957" spans="1:21" ht="48" hidden="1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8313</v>
      </c>
      <c r="R957" t="s">
        <v>8315</v>
      </c>
      <c r="S957" s="16">
        <f t="shared" si="72"/>
        <v>42586.295138888891</v>
      </c>
      <c r="T957" s="9">
        <f t="shared" si="73"/>
        <v>42626.295138888891</v>
      </c>
      <c r="U957" s="15">
        <f t="shared" si="74"/>
        <v>2016</v>
      </c>
    </row>
    <row r="958" spans="1:21" ht="64" hidden="1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8313</v>
      </c>
      <c r="R958" t="s">
        <v>8315</v>
      </c>
      <c r="S958" s="16">
        <f t="shared" si="72"/>
        <v>42060.913877314815</v>
      </c>
      <c r="T958" s="9">
        <f t="shared" si="73"/>
        <v>42120.872210648144</v>
      </c>
      <c r="U958" s="15">
        <f t="shared" si="74"/>
        <v>2015</v>
      </c>
    </row>
    <row r="959" spans="1:21" ht="32" hidden="1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8313</v>
      </c>
      <c r="R959" t="s">
        <v>8315</v>
      </c>
      <c r="S959" s="16">
        <f t="shared" si="72"/>
        <v>42660.552465277782</v>
      </c>
      <c r="T959" s="9">
        <f t="shared" si="73"/>
        <v>42691.594131944439</v>
      </c>
      <c r="U959" s="15">
        <f t="shared" si="74"/>
        <v>2016</v>
      </c>
    </row>
    <row r="960" spans="1:21" ht="48" hidden="1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8313</v>
      </c>
      <c r="R960" t="s">
        <v>8315</v>
      </c>
      <c r="S960" s="16">
        <f t="shared" si="72"/>
        <v>42082.802812499998</v>
      </c>
      <c r="T960" s="9">
        <f t="shared" si="73"/>
        <v>42104.207638888889</v>
      </c>
      <c r="U960" s="15">
        <f t="shared" si="74"/>
        <v>2015</v>
      </c>
    </row>
    <row r="961" spans="1:21" ht="48" hidden="1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8313</v>
      </c>
      <c r="R961" t="s">
        <v>8315</v>
      </c>
      <c r="S961" s="16">
        <f t="shared" si="72"/>
        <v>41993.174363425926</v>
      </c>
      <c r="T961" s="9">
        <f t="shared" si="73"/>
        <v>42023.174363425926</v>
      </c>
      <c r="U961" s="15">
        <f t="shared" si="74"/>
        <v>2014</v>
      </c>
    </row>
    <row r="962" spans="1:21" ht="48" hidden="1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ROUND(E962/D962*100,0)</f>
        <v>46</v>
      </c>
      <c r="P962">
        <f t="shared" ref="P962:P1025" si="76">ROUND(E962/L962,2)</f>
        <v>136.46</v>
      </c>
      <c r="Q962" s="12" t="s">
        <v>8313</v>
      </c>
      <c r="R962" t="s">
        <v>8315</v>
      </c>
      <c r="S962" s="16">
        <f t="shared" si="72"/>
        <v>42766.626793981486</v>
      </c>
      <c r="T962" s="9">
        <f t="shared" si="73"/>
        <v>42808.585127314815</v>
      </c>
      <c r="U962" s="15">
        <f t="shared" si="74"/>
        <v>2017</v>
      </c>
    </row>
    <row r="963" spans="1:21" ht="48" hidden="1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si="76"/>
        <v>364.35</v>
      </c>
      <c r="Q963" s="12" t="s">
        <v>8313</v>
      </c>
      <c r="R963" t="s">
        <v>8315</v>
      </c>
      <c r="S963" s="16">
        <f t="shared" ref="S963:S1026" si="77">(((J963/60)/60)/24)+DATE(1970,1,1)</f>
        <v>42740.693692129629</v>
      </c>
      <c r="T963" s="9">
        <f t="shared" ref="T963:T1026" si="78">(((I963/60)/60)/24)+DATE(1970,1,1)</f>
        <v>42786.791666666672</v>
      </c>
      <c r="U963" s="15">
        <f t="shared" ref="U963:U1026" si="79">YEAR(S963)</f>
        <v>2017</v>
      </c>
    </row>
    <row r="964" spans="1:21" ht="48" hidden="1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8313</v>
      </c>
      <c r="R964" t="s">
        <v>8315</v>
      </c>
      <c r="S964" s="16">
        <f t="shared" si="77"/>
        <v>42373.712418981479</v>
      </c>
      <c r="T964" s="9">
        <f t="shared" si="78"/>
        <v>42411.712418981479</v>
      </c>
      <c r="U964" s="15">
        <f t="shared" si="79"/>
        <v>2016</v>
      </c>
    </row>
    <row r="965" spans="1:21" ht="32" hidden="1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8313</v>
      </c>
      <c r="R965" t="s">
        <v>8315</v>
      </c>
      <c r="S965" s="16">
        <f t="shared" si="77"/>
        <v>42625.635636574079</v>
      </c>
      <c r="T965" s="9">
        <f t="shared" si="78"/>
        <v>42660.635636574079</v>
      </c>
      <c r="U965" s="15">
        <f t="shared" si="79"/>
        <v>2016</v>
      </c>
    </row>
    <row r="966" spans="1:21" ht="48" hidden="1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8313</v>
      </c>
      <c r="R966" t="s">
        <v>8315</v>
      </c>
      <c r="S966" s="16">
        <f t="shared" si="77"/>
        <v>42208.628692129627</v>
      </c>
      <c r="T966" s="9">
        <f t="shared" si="78"/>
        <v>42248.628692129627</v>
      </c>
      <c r="U966" s="15">
        <f t="shared" si="79"/>
        <v>2015</v>
      </c>
    </row>
    <row r="967" spans="1:21" ht="48" hidden="1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8313</v>
      </c>
      <c r="R967" t="s">
        <v>8315</v>
      </c>
      <c r="S967" s="16">
        <f t="shared" si="77"/>
        <v>42637.016736111109</v>
      </c>
      <c r="T967" s="9">
        <f t="shared" si="78"/>
        <v>42669.165972222225</v>
      </c>
      <c r="U967" s="15">
        <f t="shared" si="79"/>
        <v>2016</v>
      </c>
    </row>
    <row r="968" spans="1:21" ht="48" hidden="1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8313</v>
      </c>
      <c r="R968" t="s">
        <v>8315</v>
      </c>
      <c r="S968" s="16">
        <f t="shared" si="77"/>
        <v>42619.635787037041</v>
      </c>
      <c r="T968" s="9">
        <f t="shared" si="78"/>
        <v>42649.635787037041</v>
      </c>
      <c r="U968" s="15">
        <f t="shared" si="79"/>
        <v>2016</v>
      </c>
    </row>
    <row r="969" spans="1:21" ht="48" hidden="1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8313</v>
      </c>
      <c r="R969" t="s">
        <v>8315</v>
      </c>
      <c r="S969" s="16">
        <f t="shared" si="77"/>
        <v>42422.254328703704</v>
      </c>
      <c r="T969" s="9">
        <f t="shared" si="78"/>
        <v>42482.21266203704</v>
      </c>
      <c r="U969" s="15">
        <f t="shared" si="79"/>
        <v>2016</v>
      </c>
    </row>
    <row r="970" spans="1:21" ht="48" hidden="1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8313</v>
      </c>
      <c r="R970" t="s">
        <v>8315</v>
      </c>
      <c r="S970" s="16">
        <f t="shared" si="77"/>
        <v>41836.847615740742</v>
      </c>
      <c r="T970" s="9">
        <f t="shared" si="78"/>
        <v>41866.847615740742</v>
      </c>
      <c r="U970" s="15">
        <f t="shared" si="79"/>
        <v>2014</v>
      </c>
    </row>
    <row r="971" spans="1:21" ht="32" hidden="1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8313</v>
      </c>
      <c r="R971" t="s">
        <v>8315</v>
      </c>
      <c r="S971" s="16">
        <f t="shared" si="77"/>
        <v>42742.30332175926</v>
      </c>
      <c r="T971" s="9">
        <f t="shared" si="78"/>
        <v>42775.30332175926</v>
      </c>
      <c r="U971" s="15">
        <f t="shared" si="79"/>
        <v>2017</v>
      </c>
    </row>
    <row r="972" spans="1:21" ht="48" hidden="1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8313</v>
      </c>
      <c r="R972" t="s">
        <v>8315</v>
      </c>
      <c r="S972" s="16">
        <f t="shared" si="77"/>
        <v>42721.220520833333</v>
      </c>
      <c r="T972" s="9">
        <f t="shared" si="78"/>
        <v>42758.207638888889</v>
      </c>
      <c r="U972" s="15">
        <f t="shared" si="79"/>
        <v>2016</v>
      </c>
    </row>
    <row r="973" spans="1:21" ht="48" hidden="1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8313</v>
      </c>
      <c r="R973" t="s">
        <v>8315</v>
      </c>
      <c r="S973" s="16">
        <f t="shared" si="77"/>
        <v>42111.709027777775</v>
      </c>
      <c r="T973" s="9">
        <f t="shared" si="78"/>
        <v>42156.709027777775</v>
      </c>
      <c r="U973" s="15">
        <f t="shared" si="79"/>
        <v>2015</v>
      </c>
    </row>
    <row r="974" spans="1:21" ht="48" hidden="1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8313</v>
      </c>
      <c r="R974" t="s">
        <v>8315</v>
      </c>
      <c r="S974" s="16">
        <f t="shared" si="77"/>
        <v>41856.865717592591</v>
      </c>
      <c r="T974" s="9">
        <f t="shared" si="78"/>
        <v>41886.290972222225</v>
      </c>
      <c r="U974" s="15">
        <f t="shared" si="79"/>
        <v>2014</v>
      </c>
    </row>
    <row r="975" spans="1:21" ht="48" hidden="1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8313</v>
      </c>
      <c r="R975" t="s">
        <v>8315</v>
      </c>
      <c r="S975" s="16">
        <f t="shared" si="77"/>
        <v>42257.014965277776</v>
      </c>
      <c r="T975" s="9">
        <f t="shared" si="78"/>
        <v>42317.056631944448</v>
      </c>
      <c r="U975" s="15">
        <f t="shared" si="79"/>
        <v>2015</v>
      </c>
    </row>
    <row r="976" spans="1:21" ht="48" hidden="1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8313</v>
      </c>
      <c r="R976" t="s">
        <v>8315</v>
      </c>
      <c r="S976" s="16">
        <f t="shared" si="77"/>
        <v>42424.749490740738</v>
      </c>
      <c r="T976" s="9">
        <f t="shared" si="78"/>
        <v>42454.707824074074</v>
      </c>
      <c r="U976" s="15">
        <f t="shared" si="79"/>
        <v>2016</v>
      </c>
    </row>
    <row r="977" spans="1:21" ht="48" hidden="1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8313</v>
      </c>
      <c r="R977" t="s">
        <v>8315</v>
      </c>
      <c r="S977" s="16">
        <f t="shared" si="77"/>
        <v>42489.696585648147</v>
      </c>
      <c r="T977" s="9">
        <f t="shared" si="78"/>
        <v>42549.696585648147</v>
      </c>
      <c r="U977" s="15">
        <f t="shared" si="79"/>
        <v>2016</v>
      </c>
    </row>
    <row r="978" spans="1:21" ht="48" hidden="1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8313</v>
      </c>
      <c r="R978" t="s">
        <v>8315</v>
      </c>
      <c r="S978" s="16">
        <f t="shared" si="77"/>
        <v>42185.058993055558</v>
      </c>
      <c r="T978" s="9">
        <f t="shared" si="78"/>
        <v>42230.058993055558</v>
      </c>
      <c r="U978" s="15">
        <f t="shared" si="79"/>
        <v>2015</v>
      </c>
    </row>
    <row r="979" spans="1:21" ht="48" hidden="1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8313</v>
      </c>
      <c r="R979" t="s">
        <v>8315</v>
      </c>
      <c r="S979" s="16">
        <f t="shared" si="77"/>
        <v>42391.942094907412</v>
      </c>
      <c r="T979" s="9">
        <f t="shared" si="78"/>
        <v>42421.942094907412</v>
      </c>
      <c r="U979" s="15">
        <f t="shared" si="79"/>
        <v>2016</v>
      </c>
    </row>
    <row r="980" spans="1:21" ht="48" hidden="1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8313</v>
      </c>
      <c r="R980" t="s">
        <v>8315</v>
      </c>
      <c r="S980" s="16">
        <f t="shared" si="77"/>
        <v>42395.309039351851</v>
      </c>
      <c r="T980" s="9">
        <f t="shared" si="78"/>
        <v>42425.309039351851</v>
      </c>
      <c r="U980" s="15">
        <f t="shared" si="79"/>
        <v>2016</v>
      </c>
    </row>
    <row r="981" spans="1:21" ht="48" hidden="1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8313</v>
      </c>
      <c r="R981" t="s">
        <v>8315</v>
      </c>
      <c r="S981" s="16">
        <f t="shared" si="77"/>
        <v>42506.416990740734</v>
      </c>
      <c r="T981" s="9">
        <f t="shared" si="78"/>
        <v>42541.790972222225</v>
      </c>
      <c r="U981" s="15">
        <f t="shared" si="79"/>
        <v>2016</v>
      </c>
    </row>
    <row r="982" spans="1:21" ht="48" hidden="1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8313</v>
      </c>
      <c r="R982" t="s">
        <v>8315</v>
      </c>
      <c r="S982" s="16">
        <f t="shared" si="77"/>
        <v>41928.904189814813</v>
      </c>
      <c r="T982" s="9">
        <f t="shared" si="78"/>
        <v>41973.945856481485</v>
      </c>
      <c r="U982" s="15">
        <f t="shared" si="79"/>
        <v>2014</v>
      </c>
    </row>
    <row r="983" spans="1:21" ht="48" hidden="1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8313</v>
      </c>
      <c r="R983" t="s">
        <v>8315</v>
      </c>
      <c r="S983" s="16">
        <f t="shared" si="77"/>
        <v>41830.947013888886</v>
      </c>
      <c r="T983" s="9">
        <f t="shared" si="78"/>
        <v>41860.947013888886</v>
      </c>
      <c r="U983" s="15">
        <f t="shared" si="79"/>
        <v>2014</v>
      </c>
    </row>
    <row r="984" spans="1:21" ht="32" hidden="1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8313</v>
      </c>
      <c r="R984" t="s">
        <v>8315</v>
      </c>
      <c r="S984" s="16">
        <f t="shared" si="77"/>
        <v>42615.753310185188</v>
      </c>
      <c r="T984" s="9">
        <f t="shared" si="78"/>
        <v>42645.753310185188</v>
      </c>
      <c r="U984" s="15">
        <f t="shared" si="79"/>
        <v>2016</v>
      </c>
    </row>
    <row r="985" spans="1:21" ht="48" hidden="1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8313</v>
      </c>
      <c r="R985" t="s">
        <v>8315</v>
      </c>
      <c r="S985" s="16">
        <f t="shared" si="77"/>
        <v>42574.667650462965</v>
      </c>
      <c r="T985" s="9">
        <f t="shared" si="78"/>
        <v>42605.870833333334</v>
      </c>
      <c r="U985" s="15">
        <f t="shared" si="79"/>
        <v>2016</v>
      </c>
    </row>
    <row r="986" spans="1:21" ht="80" hidden="1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8313</v>
      </c>
      <c r="R986" t="s">
        <v>8315</v>
      </c>
      <c r="S986" s="16">
        <f t="shared" si="77"/>
        <v>42061.11583333333</v>
      </c>
      <c r="T986" s="9">
        <f t="shared" si="78"/>
        <v>42091.074166666673</v>
      </c>
      <c r="U986" s="15">
        <f t="shared" si="79"/>
        <v>2015</v>
      </c>
    </row>
    <row r="987" spans="1:21" ht="48" hidden="1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8313</v>
      </c>
      <c r="R987" t="s">
        <v>8315</v>
      </c>
      <c r="S987" s="16">
        <f t="shared" si="77"/>
        <v>42339.967708333337</v>
      </c>
      <c r="T987" s="9">
        <f t="shared" si="78"/>
        <v>42369.958333333328</v>
      </c>
      <c r="U987" s="15">
        <f t="shared" si="79"/>
        <v>2015</v>
      </c>
    </row>
    <row r="988" spans="1:21" ht="48" hidden="1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8313</v>
      </c>
      <c r="R988" t="s">
        <v>8315</v>
      </c>
      <c r="S988" s="16">
        <f t="shared" si="77"/>
        <v>42324.767361111109</v>
      </c>
      <c r="T988" s="9">
        <f t="shared" si="78"/>
        <v>42379</v>
      </c>
      <c r="U988" s="15">
        <f t="shared" si="79"/>
        <v>2015</v>
      </c>
    </row>
    <row r="989" spans="1:21" ht="48" hidden="1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8313</v>
      </c>
      <c r="R989" t="s">
        <v>8315</v>
      </c>
      <c r="S989" s="16">
        <f t="shared" si="77"/>
        <v>41773.294560185182</v>
      </c>
      <c r="T989" s="9">
        <f t="shared" si="78"/>
        <v>41813.294560185182</v>
      </c>
      <c r="U989" s="15">
        <f t="shared" si="79"/>
        <v>2014</v>
      </c>
    </row>
    <row r="990" spans="1:21" ht="48" hidden="1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 t="e">
        <f t="shared" si="76"/>
        <v>#DIV/0!</v>
      </c>
      <c r="Q990" s="12" t="s">
        <v>8313</v>
      </c>
      <c r="R990" t="s">
        <v>8315</v>
      </c>
      <c r="S990" s="16">
        <f t="shared" si="77"/>
        <v>42614.356770833328</v>
      </c>
      <c r="T990" s="9">
        <f t="shared" si="78"/>
        <v>42644.356770833328</v>
      </c>
      <c r="U990" s="15">
        <f t="shared" si="79"/>
        <v>2016</v>
      </c>
    </row>
    <row r="991" spans="1:21" ht="16" hidden="1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8313</v>
      </c>
      <c r="R991" t="s">
        <v>8315</v>
      </c>
      <c r="S991" s="16">
        <f t="shared" si="77"/>
        <v>42611.933969907404</v>
      </c>
      <c r="T991" s="9">
        <f t="shared" si="78"/>
        <v>42641.933969907404</v>
      </c>
      <c r="U991" s="15">
        <f t="shared" si="79"/>
        <v>2016</v>
      </c>
    </row>
    <row r="992" spans="1:21" ht="48" hidden="1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8313</v>
      </c>
      <c r="R992" t="s">
        <v>8315</v>
      </c>
      <c r="S992" s="16">
        <f t="shared" si="77"/>
        <v>41855.784305555557</v>
      </c>
      <c r="T992" s="9">
        <f t="shared" si="78"/>
        <v>41885.784305555557</v>
      </c>
      <c r="U992" s="15">
        <f t="shared" si="79"/>
        <v>2014</v>
      </c>
    </row>
    <row r="993" spans="1:21" ht="80" hidden="1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8313</v>
      </c>
      <c r="R993" t="s">
        <v>8315</v>
      </c>
      <c r="S993" s="16">
        <f t="shared" si="77"/>
        <v>42538.75680555556</v>
      </c>
      <c r="T993" s="9">
        <f t="shared" si="78"/>
        <v>42563.785416666666</v>
      </c>
      <c r="U993" s="15">
        <f t="shared" si="79"/>
        <v>2016</v>
      </c>
    </row>
    <row r="994" spans="1:21" ht="48" hidden="1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8313</v>
      </c>
      <c r="R994" t="s">
        <v>8315</v>
      </c>
      <c r="S994" s="16">
        <f t="shared" si="77"/>
        <v>42437.924988425926</v>
      </c>
      <c r="T994" s="9">
        <f t="shared" si="78"/>
        <v>42497.883321759262</v>
      </c>
      <c r="U994" s="15">
        <f t="shared" si="79"/>
        <v>2016</v>
      </c>
    </row>
    <row r="995" spans="1:21" ht="48" hidden="1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8313</v>
      </c>
      <c r="R995" t="s">
        <v>8315</v>
      </c>
      <c r="S995" s="16">
        <f t="shared" si="77"/>
        <v>42652.964907407411</v>
      </c>
      <c r="T995" s="9">
        <f t="shared" si="78"/>
        <v>42686.208333333328</v>
      </c>
      <c r="U995" s="15">
        <f t="shared" si="79"/>
        <v>2016</v>
      </c>
    </row>
    <row r="996" spans="1:21" ht="64" hidden="1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8313</v>
      </c>
      <c r="R996" t="s">
        <v>8315</v>
      </c>
      <c r="S996" s="16">
        <f t="shared" si="77"/>
        <v>41921.263078703705</v>
      </c>
      <c r="T996" s="9">
        <f t="shared" si="78"/>
        <v>41973.957638888889</v>
      </c>
      <c r="U996" s="15">
        <f t="shared" si="79"/>
        <v>2014</v>
      </c>
    </row>
    <row r="997" spans="1:21" ht="48" hidden="1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8313</v>
      </c>
      <c r="R997" t="s">
        <v>8315</v>
      </c>
      <c r="S997" s="16">
        <f t="shared" si="77"/>
        <v>41947.940740740742</v>
      </c>
      <c r="T997" s="9">
        <f t="shared" si="78"/>
        <v>41972.666666666672</v>
      </c>
      <c r="U997" s="15">
        <f t="shared" si="79"/>
        <v>2014</v>
      </c>
    </row>
    <row r="998" spans="1:21" ht="32" hidden="1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8313</v>
      </c>
      <c r="R998" t="s">
        <v>8315</v>
      </c>
      <c r="S998" s="16">
        <f t="shared" si="77"/>
        <v>41817.866435185184</v>
      </c>
      <c r="T998" s="9">
        <f t="shared" si="78"/>
        <v>41847.643750000003</v>
      </c>
      <c r="U998" s="15">
        <f t="shared" si="79"/>
        <v>2014</v>
      </c>
    </row>
    <row r="999" spans="1:21" ht="32" hidden="1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8313</v>
      </c>
      <c r="R999" t="s">
        <v>8315</v>
      </c>
      <c r="S999" s="16">
        <f t="shared" si="77"/>
        <v>41941.10297453704</v>
      </c>
      <c r="T999" s="9">
        <f t="shared" si="78"/>
        <v>41971.144641203704</v>
      </c>
      <c r="U999" s="15">
        <f t="shared" si="79"/>
        <v>2014</v>
      </c>
    </row>
    <row r="1000" spans="1:21" ht="32" hidden="1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8313</v>
      </c>
      <c r="R1000" t="s">
        <v>8315</v>
      </c>
      <c r="S1000" s="16">
        <f t="shared" si="77"/>
        <v>42282.168993055559</v>
      </c>
      <c r="T1000" s="9">
        <f t="shared" si="78"/>
        <v>42327.210659722223</v>
      </c>
      <c r="U1000" s="15">
        <f t="shared" si="79"/>
        <v>2015</v>
      </c>
    </row>
    <row r="1001" spans="1:21" ht="48" hidden="1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8313</v>
      </c>
      <c r="R1001" t="s">
        <v>8315</v>
      </c>
      <c r="S1001" s="16">
        <f t="shared" si="77"/>
        <v>41926.29965277778</v>
      </c>
      <c r="T1001" s="9">
        <f t="shared" si="78"/>
        <v>41956.334722222222</v>
      </c>
      <c r="U1001" s="15">
        <f t="shared" si="79"/>
        <v>2014</v>
      </c>
    </row>
    <row r="1002" spans="1:21" ht="48" hidden="1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8313</v>
      </c>
      <c r="R1002" t="s">
        <v>8315</v>
      </c>
      <c r="S1002" s="16">
        <f t="shared" si="77"/>
        <v>42749.059722222228</v>
      </c>
      <c r="T1002" s="9">
        <f t="shared" si="78"/>
        <v>42809.018055555556</v>
      </c>
      <c r="U1002" s="15">
        <f t="shared" si="79"/>
        <v>2017</v>
      </c>
    </row>
    <row r="1003" spans="1:21" ht="48" hidden="1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8313</v>
      </c>
      <c r="R1003" t="s">
        <v>8315</v>
      </c>
      <c r="S1003" s="16">
        <f t="shared" si="77"/>
        <v>42720.720057870371</v>
      </c>
      <c r="T1003" s="9">
        <f t="shared" si="78"/>
        <v>42765.720057870371</v>
      </c>
      <c r="U1003" s="15">
        <f t="shared" si="79"/>
        <v>2016</v>
      </c>
    </row>
    <row r="1004" spans="1:21" ht="48" hidden="1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8313</v>
      </c>
      <c r="R1004" t="s">
        <v>8315</v>
      </c>
      <c r="S1004" s="16">
        <f t="shared" si="77"/>
        <v>42325.684189814812</v>
      </c>
      <c r="T1004" s="9">
        <f t="shared" si="78"/>
        <v>42355.249305555553</v>
      </c>
      <c r="U1004" s="15">
        <f t="shared" si="79"/>
        <v>2015</v>
      </c>
    </row>
    <row r="1005" spans="1:21" ht="48" hidden="1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8313</v>
      </c>
      <c r="R1005" t="s">
        <v>8315</v>
      </c>
      <c r="S1005" s="16">
        <f t="shared" si="77"/>
        <v>42780.709039351852</v>
      </c>
      <c r="T1005" s="9">
        <f t="shared" si="78"/>
        <v>42810.667372685188</v>
      </c>
      <c r="U1005" s="15">
        <f t="shared" si="79"/>
        <v>2017</v>
      </c>
    </row>
    <row r="1006" spans="1:21" ht="32" hidden="1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8313</v>
      </c>
      <c r="R1006" t="s">
        <v>8315</v>
      </c>
      <c r="S1006" s="16">
        <f t="shared" si="77"/>
        <v>42388.708645833336</v>
      </c>
      <c r="T1006" s="9">
        <f t="shared" si="78"/>
        <v>42418.708645833336</v>
      </c>
      <c r="U1006" s="15">
        <f t="shared" si="79"/>
        <v>2016</v>
      </c>
    </row>
    <row r="1007" spans="1:21" ht="32" hidden="1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8313</v>
      </c>
      <c r="R1007" t="s">
        <v>8315</v>
      </c>
      <c r="S1007" s="16">
        <f t="shared" si="77"/>
        <v>42276.624803240738</v>
      </c>
      <c r="T1007" s="9">
        <f t="shared" si="78"/>
        <v>42307.624803240738</v>
      </c>
      <c r="U1007" s="15">
        <f t="shared" si="79"/>
        <v>2015</v>
      </c>
    </row>
    <row r="1008" spans="1:21" ht="48" hidden="1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8313</v>
      </c>
      <c r="R1008" t="s">
        <v>8315</v>
      </c>
      <c r="S1008" s="16">
        <f t="shared" si="77"/>
        <v>41977.040185185186</v>
      </c>
      <c r="T1008" s="9">
        <f t="shared" si="78"/>
        <v>41985.299305555556</v>
      </c>
      <c r="U1008" s="15">
        <f t="shared" si="79"/>
        <v>2014</v>
      </c>
    </row>
    <row r="1009" spans="1:21" ht="48" hidden="1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8313</v>
      </c>
      <c r="R1009" t="s">
        <v>8315</v>
      </c>
      <c r="S1009" s="16">
        <f t="shared" si="77"/>
        <v>42676.583599537036</v>
      </c>
      <c r="T1009" s="9">
        <f t="shared" si="78"/>
        <v>42718.6252662037</v>
      </c>
      <c r="U1009" s="15">
        <f t="shared" si="79"/>
        <v>2016</v>
      </c>
    </row>
    <row r="1010" spans="1:21" ht="48" hidden="1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8313</v>
      </c>
      <c r="R1010" t="s">
        <v>8315</v>
      </c>
      <c r="S1010" s="16">
        <f t="shared" si="77"/>
        <v>42702.809201388889</v>
      </c>
      <c r="T1010" s="9">
        <f t="shared" si="78"/>
        <v>42732.809201388889</v>
      </c>
      <c r="U1010" s="15">
        <f t="shared" si="79"/>
        <v>2016</v>
      </c>
    </row>
    <row r="1011" spans="1:21" ht="48" hidden="1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8313</v>
      </c>
      <c r="R1011" t="s">
        <v>8315</v>
      </c>
      <c r="S1011" s="16">
        <f t="shared" si="77"/>
        <v>42510.604699074072</v>
      </c>
      <c r="T1011" s="9">
        <f t="shared" si="78"/>
        <v>42540.604699074072</v>
      </c>
      <c r="U1011" s="15">
        <f t="shared" si="79"/>
        <v>2016</v>
      </c>
    </row>
    <row r="1012" spans="1:21" ht="48" hidden="1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8313</v>
      </c>
      <c r="R1012" t="s">
        <v>8315</v>
      </c>
      <c r="S1012" s="16">
        <f t="shared" si="77"/>
        <v>42561.829421296294</v>
      </c>
      <c r="T1012" s="9">
        <f t="shared" si="78"/>
        <v>42618.124305555553</v>
      </c>
      <c r="U1012" s="15">
        <f t="shared" si="79"/>
        <v>2016</v>
      </c>
    </row>
    <row r="1013" spans="1:21" ht="48" hidden="1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8313</v>
      </c>
      <c r="R1013" t="s">
        <v>8315</v>
      </c>
      <c r="S1013" s="16">
        <f t="shared" si="77"/>
        <v>41946.898090277777</v>
      </c>
      <c r="T1013" s="9">
        <f t="shared" si="78"/>
        <v>41991.898090277777</v>
      </c>
      <c r="U1013" s="15">
        <f t="shared" si="79"/>
        <v>2014</v>
      </c>
    </row>
    <row r="1014" spans="1:21" ht="48" hidden="1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8313</v>
      </c>
      <c r="R1014" t="s">
        <v>8315</v>
      </c>
      <c r="S1014" s="16">
        <f t="shared" si="77"/>
        <v>42714.440416666665</v>
      </c>
      <c r="T1014" s="9">
        <f t="shared" si="78"/>
        <v>42759.440416666665</v>
      </c>
      <c r="U1014" s="15">
        <f t="shared" si="79"/>
        <v>2016</v>
      </c>
    </row>
    <row r="1015" spans="1:21" ht="48" hidden="1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8313</v>
      </c>
      <c r="R1015" t="s">
        <v>8315</v>
      </c>
      <c r="S1015" s="16">
        <f t="shared" si="77"/>
        <v>42339.833981481483</v>
      </c>
      <c r="T1015" s="9">
        <f t="shared" si="78"/>
        <v>42367.833333333328</v>
      </c>
      <c r="U1015" s="15">
        <f t="shared" si="79"/>
        <v>2015</v>
      </c>
    </row>
    <row r="1016" spans="1:21" ht="32" hidden="1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8313</v>
      </c>
      <c r="R1016" t="s">
        <v>8315</v>
      </c>
      <c r="S1016" s="16">
        <f t="shared" si="77"/>
        <v>41955.002488425926</v>
      </c>
      <c r="T1016" s="9">
        <f t="shared" si="78"/>
        <v>42005.002488425926</v>
      </c>
      <c r="U1016" s="15">
        <f t="shared" si="79"/>
        <v>2014</v>
      </c>
    </row>
    <row r="1017" spans="1:21" ht="32" hidden="1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8313</v>
      </c>
      <c r="R1017" t="s">
        <v>8315</v>
      </c>
      <c r="S1017" s="16">
        <f t="shared" si="77"/>
        <v>42303.878414351857</v>
      </c>
      <c r="T1017" s="9">
        <f t="shared" si="78"/>
        <v>42333.920081018514</v>
      </c>
      <c r="U1017" s="15">
        <f t="shared" si="79"/>
        <v>2015</v>
      </c>
    </row>
    <row r="1018" spans="1:21" ht="48" hidden="1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8313</v>
      </c>
      <c r="R1018" t="s">
        <v>8315</v>
      </c>
      <c r="S1018" s="16">
        <f t="shared" si="77"/>
        <v>42422.107129629629</v>
      </c>
      <c r="T1018" s="9">
        <f t="shared" si="78"/>
        <v>42467.065462962957</v>
      </c>
      <c r="U1018" s="15">
        <f t="shared" si="79"/>
        <v>2016</v>
      </c>
    </row>
    <row r="1019" spans="1:21" ht="48" hidden="1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8313</v>
      </c>
      <c r="R1019" t="s">
        <v>8315</v>
      </c>
      <c r="S1019" s="16">
        <f t="shared" si="77"/>
        <v>42289.675173611111</v>
      </c>
      <c r="T1019" s="9">
        <f t="shared" si="78"/>
        <v>42329.716840277775</v>
      </c>
      <c r="U1019" s="15">
        <f t="shared" si="79"/>
        <v>2015</v>
      </c>
    </row>
    <row r="1020" spans="1:21" ht="48" hidden="1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8313</v>
      </c>
      <c r="R1020" t="s">
        <v>8315</v>
      </c>
      <c r="S1020" s="16">
        <f t="shared" si="77"/>
        <v>42535.492280092592</v>
      </c>
      <c r="T1020" s="9">
        <f t="shared" si="78"/>
        <v>42565.492280092592</v>
      </c>
      <c r="U1020" s="15">
        <f t="shared" si="79"/>
        <v>2016</v>
      </c>
    </row>
    <row r="1021" spans="1:21" ht="32" hidden="1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8313</v>
      </c>
      <c r="R1021" t="s">
        <v>8315</v>
      </c>
      <c r="S1021" s="16">
        <f t="shared" si="77"/>
        <v>42009.973946759259</v>
      </c>
      <c r="T1021" s="9">
        <f t="shared" si="78"/>
        <v>42039.973946759259</v>
      </c>
      <c r="U1021" s="15">
        <f t="shared" si="79"/>
        <v>2015</v>
      </c>
    </row>
    <row r="1022" spans="1:21" ht="48" hidden="1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8332</v>
      </c>
      <c r="R1022" t="s">
        <v>8334</v>
      </c>
      <c r="S1022" s="16">
        <f t="shared" si="77"/>
        <v>42127.069548611107</v>
      </c>
      <c r="T1022" s="9">
        <f t="shared" si="78"/>
        <v>42157.032638888893</v>
      </c>
      <c r="U1022" s="15">
        <f t="shared" si="79"/>
        <v>2015</v>
      </c>
    </row>
    <row r="1023" spans="1:21" ht="48" hidden="1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8332</v>
      </c>
      <c r="R1023" t="s">
        <v>8334</v>
      </c>
      <c r="S1023" s="16">
        <f t="shared" si="77"/>
        <v>42271.251979166671</v>
      </c>
      <c r="T1023" s="9">
        <f t="shared" si="78"/>
        <v>42294.166666666672</v>
      </c>
      <c r="U1023" s="15">
        <f t="shared" si="79"/>
        <v>2015</v>
      </c>
    </row>
    <row r="1024" spans="1:21" ht="32" hidden="1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8332</v>
      </c>
      <c r="R1024" t="s">
        <v>8334</v>
      </c>
      <c r="S1024" s="16">
        <f t="shared" si="77"/>
        <v>42111.646724537044</v>
      </c>
      <c r="T1024" s="9">
        <f t="shared" si="78"/>
        <v>42141.646724537044</v>
      </c>
      <c r="U1024" s="15">
        <f t="shared" si="79"/>
        <v>2015</v>
      </c>
    </row>
    <row r="1025" spans="1:21" ht="48" hidden="1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8332</v>
      </c>
      <c r="R1025" t="s">
        <v>8334</v>
      </c>
      <c r="S1025" s="16">
        <f t="shared" si="77"/>
        <v>42145.919687500005</v>
      </c>
      <c r="T1025" s="9">
        <f t="shared" si="78"/>
        <v>42175.919687500005</v>
      </c>
      <c r="U1025" s="15">
        <f t="shared" si="79"/>
        <v>2015</v>
      </c>
    </row>
    <row r="1026" spans="1:21" ht="48" hidden="1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ROUND(E1026/D1026*100,0)</f>
        <v>119</v>
      </c>
      <c r="P1026">
        <f t="shared" ref="P1026:P1089" si="81">ROUND(E1026/L1026,2)</f>
        <v>388.98</v>
      </c>
      <c r="Q1026" s="12" t="s">
        <v>8332</v>
      </c>
      <c r="R1026" t="s">
        <v>8334</v>
      </c>
      <c r="S1026" s="16">
        <f t="shared" si="77"/>
        <v>42370.580590277779</v>
      </c>
      <c r="T1026" s="9">
        <f t="shared" si="78"/>
        <v>42400.580590277779</v>
      </c>
      <c r="U1026" s="15">
        <f t="shared" si="79"/>
        <v>2016</v>
      </c>
    </row>
    <row r="1027" spans="1:21" ht="32" hidden="1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si="81"/>
        <v>71.849999999999994</v>
      </c>
      <c r="Q1027" s="12" t="s">
        <v>8332</v>
      </c>
      <c r="R1027" t="s">
        <v>8334</v>
      </c>
      <c r="S1027" s="16">
        <f t="shared" ref="S1027:S1090" si="82">(((J1027/60)/60)/24)+DATE(1970,1,1)</f>
        <v>42049.833761574075</v>
      </c>
      <c r="T1027" s="9">
        <f t="shared" ref="T1027:T1090" si="83">(((I1027/60)/60)/24)+DATE(1970,1,1)</f>
        <v>42079.792094907403</v>
      </c>
      <c r="U1027" s="15">
        <f t="shared" ref="U1027:U1090" si="84">YEAR(S1027)</f>
        <v>2015</v>
      </c>
    </row>
    <row r="1028" spans="1:21" ht="48" hidden="1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8332</v>
      </c>
      <c r="R1028" t="s">
        <v>8334</v>
      </c>
      <c r="S1028" s="16">
        <f t="shared" si="82"/>
        <v>42426.407592592594</v>
      </c>
      <c r="T1028" s="9">
        <f t="shared" si="83"/>
        <v>42460.365925925929</v>
      </c>
      <c r="U1028" s="15">
        <f t="shared" si="84"/>
        <v>2016</v>
      </c>
    </row>
    <row r="1029" spans="1:21" ht="48" hidden="1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8332</v>
      </c>
      <c r="R1029" t="s">
        <v>8334</v>
      </c>
      <c r="S1029" s="16">
        <f t="shared" si="82"/>
        <v>41905.034108796295</v>
      </c>
      <c r="T1029" s="9">
        <f t="shared" si="83"/>
        <v>41935.034108796295</v>
      </c>
      <c r="U1029" s="15">
        <f t="shared" si="84"/>
        <v>2014</v>
      </c>
    </row>
    <row r="1030" spans="1:21" ht="48" hidden="1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8332</v>
      </c>
      <c r="R1030" t="s">
        <v>8334</v>
      </c>
      <c r="S1030" s="16">
        <f t="shared" si="82"/>
        <v>42755.627372685187</v>
      </c>
      <c r="T1030" s="9">
        <f t="shared" si="83"/>
        <v>42800.833333333328</v>
      </c>
      <c r="U1030" s="15">
        <f t="shared" si="84"/>
        <v>2017</v>
      </c>
    </row>
    <row r="1031" spans="1:21" ht="32" hidden="1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8332</v>
      </c>
      <c r="R1031" t="s">
        <v>8334</v>
      </c>
      <c r="S1031" s="16">
        <f t="shared" si="82"/>
        <v>42044.711886574078</v>
      </c>
      <c r="T1031" s="9">
        <f t="shared" si="83"/>
        <v>42098.915972222225</v>
      </c>
      <c r="U1031" s="15">
        <f t="shared" si="84"/>
        <v>2015</v>
      </c>
    </row>
    <row r="1032" spans="1:21" ht="32" hidden="1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8332</v>
      </c>
      <c r="R1032" t="s">
        <v>8334</v>
      </c>
      <c r="S1032" s="16">
        <f t="shared" si="82"/>
        <v>42611.483206018514</v>
      </c>
      <c r="T1032" s="9">
        <f t="shared" si="83"/>
        <v>42625.483206018514</v>
      </c>
      <c r="U1032" s="15">
        <f t="shared" si="84"/>
        <v>2016</v>
      </c>
    </row>
    <row r="1033" spans="1:21" ht="48" hidden="1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8332</v>
      </c>
      <c r="R1033" t="s">
        <v>8334</v>
      </c>
      <c r="S1033" s="16">
        <f t="shared" si="82"/>
        <v>42324.764004629629</v>
      </c>
      <c r="T1033" s="9">
        <f t="shared" si="83"/>
        <v>42354.764004629629</v>
      </c>
      <c r="U1033" s="15">
        <f t="shared" si="84"/>
        <v>2015</v>
      </c>
    </row>
    <row r="1034" spans="1:21" ht="16" hidden="1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8332</v>
      </c>
      <c r="R1034" t="s">
        <v>8334</v>
      </c>
      <c r="S1034" s="16">
        <f t="shared" si="82"/>
        <v>42514.666956018518</v>
      </c>
      <c r="T1034" s="9">
        <f t="shared" si="83"/>
        <v>42544.666956018518</v>
      </c>
      <c r="U1034" s="15">
        <f t="shared" si="84"/>
        <v>2016</v>
      </c>
    </row>
    <row r="1035" spans="1:21" ht="48" hidden="1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8332</v>
      </c>
      <c r="R1035" t="s">
        <v>8334</v>
      </c>
      <c r="S1035" s="16">
        <f t="shared" si="82"/>
        <v>42688.732407407413</v>
      </c>
      <c r="T1035" s="9">
        <f t="shared" si="83"/>
        <v>42716.732407407413</v>
      </c>
      <c r="U1035" s="15">
        <f t="shared" si="84"/>
        <v>2016</v>
      </c>
    </row>
    <row r="1036" spans="1:21" ht="48" hidden="1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8332</v>
      </c>
      <c r="R1036" t="s">
        <v>8334</v>
      </c>
      <c r="S1036" s="16">
        <f t="shared" si="82"/>
        <v>42555.166712962964</v>
      </c>
      <c r="T1036" s="9">
        <f t="shared" si="83"/>
        <v>42587.165972222225</v>
      </c>
      <c r="U1036" s="15">
        <f t="shared" si="84"/>
        <v>2016</v>
      </c>
    </row>
    <row r="1037" spans="1:21" ht="48" hidden="1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8332</v>
      </c>
      <c r="R1037" t="s">
        <v>8334</v>
      </c>
      <c r="S1037" s="16">
        <f t="shared" si="82"/>
        <v>42016.641435185185</v>
      </c>
      <c r="T1037" s="9">
        <f t="shared" si="83"/>
        <v>42046.641435185185</v>
      </c>
      <c r="U1037" s="15">
        <f t="shared" si="84"/>
        <v>2015</v>
      </c>
    </row>
    <row r="1038" spans="1:21" ht="48" hidden="1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8332</v>
      </c>
      <c r="R1038" t="s">
        <v>8334</v>
      </c>
      <c r="S1038" s="16">
        <f t="shared" si="82"/>
        <v>41249.448958333334</v>
      </c>
      <c r="T1038" s="9">
        <f t="shared" si="83"/>
        <v>41281.333333333336</v>
      </c>
      <c r="U1038" s="15">
        <f t="shared" si="84"/>
        <v>2012</v>
      </c>
    </row>
    <row r="1039" spans="1:21" ht="48" hidden="1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8332</v>
      </c>
      <c r="R1039" t="s">
        <v>8334</v>
      </c>
      <c r="S1039" s="16">
        <f t="shared" si="82"/>
        <v>42119.822476851856</v>
      </c>
      <c r="T1039" s="9">
        <f t="shared" si="83"/>
        <v>42142.208333333328</v>
      </c>
      <c r="U1039" s="15">
        <f t="shared" si="84"/>
        <v>2015</v>
      </c>
    </row>
    <row r="1040" spans="1:21" ht="48" hidden="1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8332</v>
      </c>
      <c r="R1040" t="s">
        <v>8334</v>
      </c>
      <c r="S1040" s="16">
        <f t="shared" si="82"/>
        <v>42418.231747685189</v>
      </c>
      <c r="T1040" s="9">
        <f t="shared" si="83"/>
        <v>42448.190081018518</v>
      </c>
      <c r="U1040" s="15">
        <f t="shared" si="84"/>
        <v>2016</v>
      </c>
    </row>
    <row r="1041" spans="1:21" ht="48" hidden="1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8332</v>
      </c>
      <c r="R1041" t="s">
        <v>8334</v>
      </c>
      <c r="S1041" s="16">
        <f t="shared" si="82"/>
        <v>42692.109328703707</v>
      </c>
      <c r="T1041" s="9">
        <f t="shared" si="83"/>
        <v>42717.332638888889</v>
      </c>
      <c r="U1041" s="15">
        <f t="shared" si="84"/>
        <v>2016</v>
      </c>
    </row>
    <row r="1042" spans="1:21" ht="48" hidden="1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8351</v>
      </c>
      <c r="R1042" t="s">
        <v>8352</v>
      </c>
      <c r="S1042" s="16">
        <f t="shared" si="82"/>
        <v>42579.708437499998</v>
      </c>
      <c r="T1042" s="9">
        <f t="shared" si="83"/>
        <v>42609.708437499998</v>
      </c>
      <c r="U1042" s="15">
        <f t="shared" si="84"/>
        <v>2016</v>
      </c>
    </row>
    <row r="1043" spans="1:21" ht="48" hidden="1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 t="e">
        <f t="shared" si="81"/>
        <v>#DIV/0!</v>
      </c>
      <c r="Q1043" s="12" t="s">
        <v>8351</v>
      </c>
      <c r="R1043" t="s">
        <v>8352</v>
      </c>
      <c r="S1043" s="16">
        <f t="shared" si="82"/>
        <v>41831.060092592597</v>
      </c>
      <c r="T1043" s="9">
        <f t="shared" si="83"/>
        <v>41851.060092592597</v>
      </c>
      <c r="U1043" s="15">
        <f t="shared" si="84"/>
        <v>2014</v>
      </c>
    </row>
    <row r="1044" spans="1:21" ht="48" hidden="1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8351</v>
      </c>
      <c r="R1044" t="s">
        <v>8352</v>
      </c>
      <c r="S1044" s="16">
        <f t="shared" si="82"/>
        <v>41851.696157407408</v>
      </c>
      <c r="T1044" s="9">
        <f t="shared" si="83"/>
        <v>41894.416666666664</v>
      </c>
      <c r="U1044" s="15">
        <f t="shared" si="84"/>
        <v>2014</v>
      </c>
    </row>
    <row r="1045" spans="1:21" ht="48" hidden="1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8351</v>
      </c>
      <c r="R1045" t="s">
        <v>8352</v>
      </c>
      <c r="S1045" s="16">
        <f t="shared" si="82"/>
        <v>42114.252951388888</v>
      </c>
      <c r="T1045" s="9">
        <f t="shared" si="83"/>
        <v>42144.252951388888</v>
      </c>
      <c r="U1045" s="15">
        <f t="shared" si="84"/>
        <v>2015</v>
      </c>
    </row>
    <row r="1046" spans="1:21" ht="48" hidden="1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8351</v>
      </c>
      <c r="R1046" t="s">
        <v>8352</v>
      </c>
      <c r="S1046" s="16">
        <f t="shared" si="82"/>
        <v>42011.925937499997</v>
      </c>
      <c r="T1046" s="9">
        <f t="shared" si="83"/>
        <v>42068.852083333331</v>
      </c>
      <c r="U1046" s="15">
        <f t="shared" si="84"/>
        <v>2015</v>
      </c>
    </row>
    <row r="1047" spans="1:21" ht="48" hidden="1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8351</v>
      </c>
      <c r="R1047" t="s">
        <v>8352</v>
      </c>
      <c r="S1047" s="16">
        <f t="shared" si="82"/>
        <v>41844.874421296299</v>
      </c>
      <c r="T1047" s="9">
        <f t="shared" si="83"/>
        <v>41874.874421296299</v>
      </c>
      <c r="U1047" s="15">
        <f t="shared" si="84"/>
        <v>2014</v>
      </c>
    </row>
    <row r="1048" spans="1:21" ht="48" hidden="1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 t="e">
        <f t="shared" si="81"/>
        <v>#DIV/0!</v>
      </c>
      <c r="Q1048" s="12" t="s">
        <v>8351</v>
      </c>
      <c r="R1048" t="s">
        <v>8352</v>
      </c>
      <c r="S1048" s="16">
        <f t="shared" si="82"/>
        <v>42319.851388888885</v>
      </c>
      <c r="T1048" s="9">
        <f t="shared" si="83"/>
        <v>42364.851388888885</v>
      </c>
      <c r="U1048" s="15">
        <f t="shared" si="84"/>
        <v>2015</v>
      </c>
    </row>
    <row r="1049" spans="1:21" ht="48" hidden="1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8351</v>
      </c>
      <c r="R1049" t="s">
        <v>8352</v>
      </c>
      <c r="S1049" s="16">
        <f t="shared" si="82"/>
        <v>41918.818460648145</v>
      </c>
      <c r="T1049" s="9">
        <f t="shared" si="83"/>
        <v>41948.860127314816</v>
      </c>
      <c r="U1049" s="15">
        <f t="shared" si="84"/>
        <v>2014</v>
      </c>
    </row>
    <row r="1050" spans="1:21" ht="48" hidden="1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8351</v>
      </c>
      <c r="R1050" t="s">
        <v>8352</v>
      </c>
      <c r="S1050" s="16">
        <f t="shared" si="82"/>
        <v>42598.053113425922</v>
      </c>
      <c r="T1050" s="9">
        <f t="shared" si="83"/>
        <v>42638.053113425922</v>
      </c>
      <c r="U1050" s="15">
        <f t="shared" si="84"/>
        <v>2016</v>
      </c>
    </row>
    <row r="1051" spans="1:21" ht="16" hidden="1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 t="e">
        <f t="shared" si="81"/>
        <v>#DIV/0!</v>
      </c>
      <c r="Q1051" s="12" t="s">
        <v>8351</v>
      </c>
      <c r="R1051" t="s">
        <v>8352</v>
      </c>
      <c r="S1051" s="16">
        <f t="shared" si="82"/>
        <v>42382.431076388893</v>
      </c>
      <c r="T1051" s="9">
        <f t="shared" si="83"/>
        <v>42412.431076388893</v>
      </c>
      <c r="U1051" s="15">
        <f t="shared" si="84"/>
        <v>2016</v>
      </c>
    </row>
    <row r="1052" spans="1:21" ht="16" hidden="1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 t="e">
        <f t="shared" si="81"/>
        <v>#DIV/0!</v>
      </c>
      <c r="Q1052" s="12" t="s">
        <v>8351</v>
      </c>
      <c r="R1052" t="s">
        <v>8352</v>
      </c>
      <c r="S1052" s="16">
        <f t="shared" si="82"/>
        <v>42231.7971875</v>
      </c>
      <c r="T1052" s="9">
        <f t="shared" si="83"/>
        <v>42261.7971875</v>
      </c>
      <c r="U1052" s="15">
        <f t="shared" si="84"/>
        <v>2015</v>
      </c>
    </row>
    <row r="1053" spans="1:21" ht="48" hidden="1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 t="e">
        <f t="shared" si="81"/>
        <v>#DIV/0!</v>
      </c>
      <c r="Q1053" s="12" t="s">
        <v>8351</v>
      </c>
      <c r="R1053" t="s">
        <v>8352</v>
      </c>
      <c r="S1053" s="16">
        <f t="shared" si="82"/>
        <v>41850.014178240745</v>
      </c>
      <c r="T1053" s="9">
        <f t="shared" si="83"/>
        <v>41878.014178240745</v>
      </c>
      <c r="U1053" s="15">
        <f t="shared" si="84"/>
        <v>2014</v>
      </c>
    </row>
    <row r="1054" spans="1:21" ht="64" hidden="1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 t="e">
        <f t="shared" si="81"/>
        <v>#DIV/0!</v>
      </c>
      <c r="Q1054" s="12" t="s">
        <v>8351</v>
      </c>
      <c r="R1054" t="s">
        <v>8352</v>
      </c>
      <c r="S1054" s="16">
        <f t="shared" si="82"/>
        <v>42483.797395833331</v>
      </c>
      <c r="T1054" s="9">
        <f t="shared" si="83"/>
        <v>42527.839583333334</v>
      </c>
      <c r="U1054" s="15">
        <f t="shared" si="84"/>
        <v>2016</v>
      </c>
    </row>
    <row r="1055" spans="1:21" ht="48" hidden="1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8351</v>
      </c>
      <c r="R1055" t="s">
        <v>8352</v>
      </c>
      <c r="S1055" s="16">
        <f t="shared" si="82"/>
        <v>42775.172824074078</v>
      </c>
      <c r="T1055" s="9">
        <f t="shared" si="83"/>
        <v>42800.172824074078</v>
      </c>
      <c r="U1055" s="15">
        <f t="shared" si="84"/>
        <v>2017</v>
      </c>
    </row>
    <row r="1056" spans="1:21" ht="48" hidden="1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 t="e">
        <f t="shared" si="81"/>
        <v>#DIV/0!</v>
      </c>
      <c r="Q1056" s="12" t="s">
        <v>8351</v>
      </c>
      <c r="R1056" t="s">
        <v>8352</v>
      </c>
      <c r="S1056" s="16">
        <f t="shared" si="82"/>
        <v>41831.851840277777</v>
      </c>
      <c r="T1056" s="9">
        <f t="shared" si="83"/>
        <v>41861.916666666664</v>
      </c>
      <c r="U1056" s="15">
        <f t="shared" si="84"/>
        <v>2014</v>
      </c>
    </row>
    <row r="1057" spans="1:21" ht="48" hidden="1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 t="e">
        <f t="shared" si="81"/>
        <v>#DIV/0!</v>
      </c>
      <c r="Q1057" s="12" t="s">
        <v>8351</v>
      </c>
      <c r="R1057" t="s">
        <v>8352</v>
      </c>
      <c r="S1057" s="16">
        <f t="shared" si="82"/>
        <v>42406.992418981477</v>
      </c>
      <c r="T1057" s="9">
        <f t="shared" si="83"/>
        <v>42436.992418981477</v>
      </c>
      <c r="U1057" s="15">
        <f t="shared" si="84"/>
        <v>2016</v>
      </c>
    </row>
    <row r="1058" spans="1:21" ht="48" hidden="1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 t="e">
        <f t="shared" si="81"/>
        <v>#DIV/0!</v>
      </c>
      <c r="Q1058" s="12" t="s">
        <v>8351</v>
      </c>
      <c r="R1058" t="s">
        <v>8352</v>
      </c>
      <c r="S1058" s="16">
        <f t="shared" si="82"/>
        <v>42058.719641203701</v>
      </c>
      <c r="T1058" s="9">
        <f t="shared" si="83"/>
        <v>42118.677974537044</v>
      </c>
      <c r="U1058" s="15">
        <f t="shared" si="84"/>
        <v>2015</v>
      </c>
    </row>
    <row r="1059" spans="1:21" ht="32" hidden="1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 t="e">
        <f t="shared" si="81"/>
        <v>#DIV/0!</v>
      </c>
      <c r="Q1059" s="12" t="s">
        <v>8351</v>
      </c>
      <c r="R1059" t="s">
        <v>8352</v>
      </c>
      <c r="S1059" s="16">
        <f t="shared" si="82"/>
        <v>42678.871331018512</v>
      </c>
      <c r="T1059" s="9">
        <f t="shared" si="83"/>
        <v>42708.912997685184</v>
      </c>
      <c r="U1059" s="15">
        <f t="shared" si="84"/>
        <v>2016</v>
      </c>
    </row>
    <row r="1060" spans="1:21" ht="48" hidden="1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 t="e">
        <f t="shared" si="81"/>
        <v>#DIV/0!</v>
      </c>
      <c r="Q1060" s="12" t="s">
        <v>8351</v>
      </c>
      <c r="R1060" t="s">
        <v>8352</v>
      </c>
      <c r="S1060" s="16">
        <f t="shared" si="82"/>
        <v>42047.900960648149</v>
      </c>
      <c r="T1060" s="9">
        <f t="shared" si="83"/>
        <v>42089</v>
      </c>
      <c r="U1060" s="15">
        <f t="shared" si="84"/>
        <v>2015</v>
      </c>
    </row>
    <row r="1061" spans="1:21" ht="16" hidden="1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 t="e">
        <f t="shared" si="81"/>
        <v>#DIV/0!</v>
      </c>
      <c r="Q1061" s="12" t="s">
        <v>8351</v>
      </c>
      <c r="R1061" t="s">
        <v>8352</v>
      </c>
      <c r="S1061" s="16">
        <f t="shared" si="82"/>
        <v>42046.79</v>
      </c>
      <c r="T1061" s="9">
        <f t="shared" si="83"/>
        <v>42076.748333333337</v>
      </c>
      <c r="U1061" s="15">
        <f t="shared" si="84"/>
        <v>2015</v>
      </c>
    </row>
    <row r="1062" spans="1:21" ht="48" hidden="1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8351</v>
      </c>
      <c r="R1062" t="s">
        <v>8352</v>
      </c>
      <c r="S1062" s="16">
        <f t="shared" si="82"/>
        <v>42079.913113425922</v>
      </c>
      <c r="T1062" s="9">
        <f t="shared" si="83"/>
        <v>42109.913113425922</v>
      </c>
      <c r="U1062" s="15">
        <f t="shared" si="84"/>
        <v>2015</v>
      </c>
    </row>
    <row r="1063" spans="1:21" ht="32" hidden="1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 t="e">
        <f t="shared" si="81"/>
        <v>#DIV/0!</v>
      </c>
      <c r="Q1063" s="12" t="s">
        <v>8351</v>
      </c>
      <c r="R1063" t="s">
        <v>8352</v>
      </c>
      <c r="S1063" s="16">
        <f t="shared" si="82"/>
        <v>42432.276712962965</v>
      </c>
      <c r="T1063" s="9">
        <f t="shared" si="83"/>
        <v>42492.041666666672</v>
      </c>
      <c r="U1063" s="15">
        <f t="shared" si="84"/>
        <v>2016</v>
      </c>
    </row>
    <row r="1064" spans="1:21" ht="16" hidden="1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8351</v>
      </c>
      <c r="R1064" t="s">
        <v>8352</v>
      </c>
      <c r="S1064" s="16">
        <f t="shared" si="82"/>
        <v>42556.807187500002</v>
      </c>
      <c r="T1064" s="9">
        <f t="shared" si="83"/>
        <v>42563.807187500002</v>
      </c>
      <c r="U1064" s="15">
        <f t="shared" si="84"/>
        <v>2016</v>
      </c>
    </row>
    <row r="1065" spans="1:21" ht="48" hidden="1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 t="e">
        <f t="shared" si="81"/>
        <v>#DIV/0!</v>
      </c>
      <c r="Q1065" s="12" t="s">
        <v>8351</v>
      </c>
      <c r="R1065" t="s">
        <v>8352</v>
      </c>
      <c r="S1065" s="16">
        <f t="shared" si="82"/>
        <v>42583.030810185184</v>
      </c>
      <c r="T1065" s="9">
        <f t="shared" si="83"/>
        <v>42613.030810185184</v>
      </c>
      <c r="U1065" s="15">
        <f t="shared" si="84"/>
        <v>2016</v>
      </c>
    </row>
    <row r="1066" spans="1:21" ht="48" hidden="1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8321</v>
      </c>
      <c r="R1066" t="s">
        <v>8339</v>
      </c>
      <c r="S1066" s="16">
        <f t="shared" si="82"/>
        <v>41417.228043981479</v>
      </c>
      <c r="T1066" s="9">
        <f t="shared" si="83"/>
        <v>41462.228043981479</v>
      </c>
      <c r="U1066" s="15">
        <f t="shared" si="84"/>
        <v>2013</v>
      </c>
    </row>
    <row r="1067" spans="1:21" ht="48" hidden="1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8321</v>
      </c>
      <c r="R1067" t="s">
        <v>8339</v>
      </c>
      <c r="S1067" s="16">
        <f t="shared" si="82"/>
        <v>41661.381041666667</v>
      </c>
      <c r="T1067" s="9">
        <f t="shared" si="83"/>
        <v>41689.381041666667</v>
      </c>
      <c r="U1067" s="15">
        <f t="shared" si="84"/>
        <v>2014</v>
      </c>
    </row>
    <row r="1068" spans="1:21" ht="48" hidden="1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8321</v>
      </c>
      <c r="R1068" t="s">
        <v>8339</v>
      </c>
      <c r="S1068" s="16">
        <f t="shared" si="82"/>
        <v>41445.962754629632</v>
      </c>
      <c r="T1068" s="9">
        <f t="shared" si="83"/>
        <v>41490.962754629632</v>
      </c>
      <c r="U1068" s="15">
        <f t="shared" si="84"/>
        <v>2013</v>
      </c>
    </row>
    <row r="1069" spans="1:21" ht="48" hidden="1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8321</v>
      </c>
      <c r="R1069" t="s">
        <v>8339</v>
      </c>
      <c r="S1069" s="16">
        <f t="shared" si="82"/>
        <v>41599.855682870373</v>
      </c>
      <c r="T1069" s="9">
        <f t="shared" si="83"/>
        <v>41629.855682870373</v>
      </c>
      <c r="U1069" s="15">
        <f t="shared" si="84"/>
        <v>2013</v>
      </c>
    </row>
    <row r="1070" spans="1:21" ht="48" hidden="1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8321</v>
      </c>
      <c r="R1070" t="s">
        <v>8339</v>
      </c>
      <c r="S1070" s="16">
        <f t="shared" si="82"/>
        <v>42440.371111111104</v>
      </c>
      <c r="T1070" s="9">
        <f t="shared" si="83"/>
        <v>42470.329444444447</v>
      </c>
      <c r="U1070" s="15">
        <f t="shared" si="84"/>
        <v>2016</v>
      </c>
    </row>
    <row r="1071" spans="1:21" ht="48" hidden="1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8321</v>
      </c>
      <c r="R1071" t="s">
        <v>8339</v>
      </c>
      <c r="S1071" s="16">
        <f t="shared" si="82"/>
        <v>41572.229849537034</v>
      </c>
      <c r="T1071" s="9">
        <f t="shared" si="83"/>
        <v>41604.271516203706</v>
      </c>
      <c r="U1071" s="15">
        <f t="shared" si="84"/>
        <v>2013</v>
      </c>
    </row>
    <row r="1072" spans="1:21" ht="48" hidden="1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8321</v>
      </c>
      <c r="R1072" t="s">
        <v>8339</v>
      </c>
      <c r="S1072" s="16">
        <f t="shared" si="82"/>
        <v>41163.011828703704</v>
      </c>
      <c r="T1072" s="9">
        <f t="shared" si="83"/>
        <v>41183.011828703704</v>
      </c>
      <c r="U1072" s="15">
        <f t="shared" si="84"/>
        <v>2012</v>
      </c>
    </row>
    <row r="1073" spans="1:21" ht="48" hidden="1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 t="e">
        <f t="shared" si="81"/>
        <v>#DIV/0!</v>
      </c>
      <c r="Q1073" s="12" t="s">
        <v>8321</v>
      </c>
      <c r="R1073" t="s">
        <v>8339</v>
      </c>
      <c r="S1073" s="16">
        <f t="shared" si="82"/>
        <v>42295.753391203703</v>
      </c>
      <c r="T1073" s="9">
        <f t="shared" si="83"/>
        <v>42325.795057870375</v>
      </c>
      <c r="U1073" s="15">
        <f t="shared" si="84"/>
        <v>2015</v>
      </c>
    </row>
    <row r="1074" spans="1:21" ht="48" hidden="1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8321</v>
      </c>
      <c r="R1074" t="s">
        <v>8339</v>
      </c>
      <c r="S1074" s="16">
        <f t="shared" si="82"/>
        <v>41645.832141203704</v>
      </c>
      <c r="T1074" s="9">
        <f t="shared" si="83"/>
        <v>41675.832141203704</v>
      </c>
      <c r="U1074" s="15">
        <f t="shared" si="84"/>
        <v>2014</v>
      </c>
    </row>
    <row r="1075" spans="1:21" ht="32" hidden="1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8321</v>
      </c>
      <c r="R1075" t="s">
        <v>8339</v>
      </c>
      <c r="S1075" s="16">
        <f t="shared" si="82"/>
        <v>40802.964594907404</v>
      </c>
      <c r="T1075" s="9">
        <f t="shared" si="83"/>
        <v>40832.964594907404</v>
      </c>
      <c r="U1075" s="15">
        <f t="shared" si="84"/>
        <v>2011</v>
      </c>
    </row>
    <row r="1076" spans="1:21" ht="48" hidden="1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8321</v>
      </c>
      <c r="R1076" t="s">
        <v>8339</v>
      </c>
      <c r="S1076" s="16">
        <f t="shared" si="82"/>
        <v>41613.172974537039</v>
      </c>
      <c r="T1076" s="9">
        <f t="shared" si="83"/>
        <v>41643.172974537039</v>
      </c>
      <c r="U1076" s="15">
        <f t="shared" si="84"/>
        <v>2013</v>
      </c>
    </row>
    <row r="1077" spans="1:21" ht="32" hidden="1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8321</v>
      </c>
      <c r="R1077" t="s">
        <v>8339</v>
      </c>
      <c r="S1077" s="16">
        <f t="shared" si="82"/>
        <v>41005.904120370367</v>
      </c>
      <c r="T1077" s="9">
        <f t="shared" si="83"/>
        <v>41035.904120370367</v>
      </c>
      <c r="U1077" s="15">
        <f t="shared" si="84"/>
        <v>2012</v>
      </c>
    </row>
    <row r="1078" spans="1:21" ht="48" hidden="1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8321</v>
      </c>
      <c r="R1078" t="s">
        <v>8339</v>
      </c>
      <c r="S1078" s="16">
        <f t="shared" si="82"/>
        <v>41838.377893518518</v>
      </c>
      <c r="T1078" s="9">
        <f t="shared" si="83"/>
        <v>41893.377893518518</v>
      </c>
      <c r="U1078" s="15">
        <f t="shared" si="84"/>
        <v>2014</v>
      </c>
    </row>
    <row r="1079" spans="1:21" ht="48" hidden="1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8321</v>
      </c>
      <c r="R1079" t="s">
        <v>8339</v>
      </c>
      <c r="S1079" s="16">
        <f t="shared" si="82"/>
        <v>42353.16679398148</v>
      </c>
      <c r="T1079" s="9">
        <f t="shared" si="83"/>
        <v>42383.16679398148</v>
      </c>
      <c r="U1079" s="15">
        <f t="shared" si="84"/>
        <v>2015</v>
      </c>
    </row>
    <row r="1080" spans="1:21" ht="48" hidden="1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8321</v>
      </c>
      <c r="R1080" t="s">
        <v>8339</v>
      </c>
      <c r="S1080" s="16">
        <f t="shared" si="82"/>
        <v>40701.195844907408</v>
      </c>
      <c r="T1080" s="9">
        <f t="shared" si="83"/>
        <v>40746.195844907408</v>
      </c>
      <c r="U1080" s="15">
        <f t="shared" si="84"/>
        <v>2011</v>
      </c>
    </row>
    <row r="1081" spans="1:21" ht="48" hidden="1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8321</v>
      </c>
      <c r="R1081" t="s">
        <v>8339</v>
      </c>
      <c r="S1081" s="16">
        <f t="shared" si="82"/>
        <v>42479.566388888896</v>
      </c>
      <c r="T1081" s="9">
        <f t="shared" si="83"/>
        <v>42504.566388888896</v>
      </c>
      <c r="U1081" s="15">
        <f t="shared" si="84"/>
        <v>2016</v>
      </c>
    </row>
    <row r="1082" spans="1:21" ht="48" hidden="1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8321</v>
      </c>
      <c r="R1082" t="s">
        <v>8339</v>
      </c>
      <c r="S1082" s="16">
        <f t="shared" si="82"/>
        <v>41740.138113425928</v>
      </c>
      <c r="T1082" s="9">
        <f t="shared" si="83"/>
        <v>41770.138113425928</v>
      </c>
      <c r="U1082" s="15">
        <f t="shared" si="84"/>
        <v>2014</v>
      </c>
    </row>
    <row r="1083" spans="1:21" ht="48" hidden="1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8321</v>
      </c>
      <c r="R1083" t="s">
        <v>8339</v>
      </c>
      <c r="S1083" s="16">
        <f t="shared" si="82"/>
        <v>42002.926990740743</v>
      </c>
      <c r="T1083" s="9">
        <f t="shared" si="83"/>
        <v>42032.926990740743</v>
      </c>
      <c r="U1083" s="15">
        <f t="shared" si="84"/>
        <v>2014</v>
      </c>
    </row>
    <row r="1084" spans="1:21" ht="32" hidden="1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8321</v>
      </c>
      <c r="R1084" t="s">
        <v>8339</v>
      </c>
      <c r="S1084" s="16">
        <f t="shared" si="82"/>
        <v>41101.906111111115</v>
      </c>
      <c r="T1084" s="9">
        <f t="shared" si="83"/>
        <v>41131.906111111115</v>
      </c>
      <c r="U1084" s="15">
        <f t="shared" si="84"/>
        <v>2012</v>
      </c>
    </row>
    <row r="1085" spans="1:21" ht="48" hidden="1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8321</v>
      </c>
      <c r="R1085" t="s">
        <v>8339</v>
      </c>
      <c r="S1085" s="16">
        <f t="shared" si="82"/>
        <v>41793.659525462965</v>
      </c>
      <c r="T1085" s="9">
        <f t="shared" si="83"/>
        <v>41853.659525462965</v>
      </c>
      <c r="U1085" s="15">
        <f t="shared" si="84"/>
        <v>2014</v>
      </c>
    </row>
    <row r="1086" spans="1:21" ht="16" hidden="1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 t="e">
        <f t="shared" si="81"/>
        <v>#DIV/0!</v>
      </c>
      <c r="Q1086" s="12" t="s">
        <v>8321</v>
      </c>
      <c r="R1086" t="s">
        <v>8339</v>
      </c>
      <c r="S1086" s="16">
        <f t="shared" si="82"/>
        <v>41829.912083333329</v>
      </c>
      <c r="T1086" s="9">
        <f t="shared" si="83"/>
        <v>41859.912083333329</v>
      </c>
      <c r="U1086" s="15">
        <f t="shared" si="84"/>
        <v>2014</v>
      </c>
    </row>
    <row r="1087" spans="1:21" ht="32" hidden="1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8321</v>
      </c>
      <c r="R1087" t="s">
        <v>8339</v>
      </c>
      <c r="S1087" s="16">
        <f t="shared" si="82"/>
        <v>42413.671006944445</v>
      </c>
      <c r="T1087" s="9">
        <f t="shared" si="83"/>
        <v>42443.629340277781</v>
      </c>
      <c r="U1087" s="15">
        <f t="shared" si="84"/>
        <v>2016</v>
      </c>
    </row>
    <row r="1088" spans="1:21" ht="16" hidden="1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8321</v>
      </c>
      <c r="R1088" t="s">
        <v>8339</v>
      </c>
      <c r="S1088" s="16">
        <f t="shared" si="82"/>
        <v>41845.866793981484</v>
      </c>
      <c r="T1088" s="9">
        <f t="shared" si="83"/>
        <v>41875.866793981484</v>
      </c>
      <c r="U1088" s="15">
        <f t="shared" si="84"/>
        <v>2014</v>
      </c>
    </row>
    <row r="1089" spans="1:21" ht="48" hidden="1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 t="e">
        <f t="shared" si="81"/>
        <v>#DIV/0!</v>
      </c>
      <c r="Q1089" s="12" t="s">
        <v>8321</v>
      </c>
      <c r="R1089" t="s">
        <v>8339</v>
      </c>
      <c r="S1089" s="16">
        <f t="shared" si="82"/>
        <v>41775.713969907411</v>
      </c>
      <c r="T1089" s="9">
        <f t="shared" si="83"/>
        <v>41805.713969907411</v>
      </c>
      <c r="U1089" s="15">
        <f t="shared" si="84"/>
        <v>2014</v>
      </c>
    </row>
    <row r="1090" spans="1:21" ht="32" hidden="1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ROUND(E1090/D1090*100,0)</f>
        <v>14</v>
      </c>
      <c r="P1090">
        <f t="shared" ref="P1090:P1153" si="86">ROUND(E1090/L1090,2)</f>
        <v>43.42</v>
      </c>
      <c r="Q1090" s="12" t="s">
        <v>8321</v>
      </c>
      <c r="R1090" t="s">
        <v>8339</v>
      </c>
      <c r="S1090" s="16">
        <f t="shared" si="82"/>
        <v>41723.799386574072</v>
      </c>
      <c r="T1090" s="9">
        <f t="shared" si="83"/>
        <v>41753.799386574072</v>
      </c>
      <c r="U1090" s="15">
        <f t="shared" si="84"/>
        <v>2014</v>
      </c>
    </row>
    <row r="1091" spans="1:21" ht="32" hidden="1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si="86"/>
        <v>23.96</v>
      </c>
      <c r="Q1091" s="12" t="s">
        <v>8321</v>
      </c>
      <c r="R1091" t="s">
        <v>8339</v>
      </c>
      <c r="S1091" s="16">
        <f t="shared" ref="S1091:S1154" si="87">(((J1091/60)/60)/24)+DATE(1970,1,1)</f>
        <v>42151.189525462964</v>
      </c>
      <c r="T1091" s="9">
        <f t="shared" ref="T1091:T1154" si="88">(((I1091/60)/60)/24)+DATE(1970,1,1)</f>
        <v>42181.189525462964</v>
      </c>
      <c r="U1091" s="15">
        <f t="shared" ref="U1091:U1154" si="89">YEAR(S1091)</f>
        <v>2015</v>
      </c>
    </row>
    <row r="1092" spans="1:21" ht="48" hidden="1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8321</v>
      </c>
      <c r="R1092" t="s">
        <v>8339</v>
      </c>
      <c r="S1092" s="16">
        <f t="shared" si="87"/>
        <v>42123.185798611114</v>
      </c>
      <c r="T1092" s="9">
        <f t="shared" si="88"/>
        <v>42153.185798611114</v>
      </c>
      <c r="U1092" s="15">
        <f t="shared" si="89"/>
        <v>2015</v>
      </c>
    </row>
    <row r="1093" spans="1:21" ht="48" hidden="1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8321</v>
      </c>
      <c r="R1093" t="s">
        <v>8339</v>
      </c>
      <c r="S1093" s="16">
        <f t="shared" si="87"/>
        <v>42440.820277777777</v>
      </c>
      <c r="T1093" s="9">
        <f t="shared" si="88"/>
        <v>42470.778611111105</v>
      </c>
      <c r="U1093" s="15">
        <f t="shared" si="89"/>
        <v>2016</v>
      </c>
    </row>
    <row r="1094" spans="1:21" ht="48" hidden="1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8321</v>
      </c>
      <c r="R1094" t="s">
        <v>8339</v>
      </c>
      <c r="S1094" s="16">
        <f t="shared" si="87"/>
        <v>41250.025902777779</v>
      </c>
      <c r="T1094" s="9">
        <f t="shared" si="88"/>
        <v>41280.025902777779</v>
      </c>
      <c r="U1094" s="15">
        <f t="shared" si="89"/>
        <v>2012</v>
      </c>
    </row>
    <row r="1095" spans="1:21" ht="48" hidden="1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8321</v>
      </c>
      <c r="R1095" t="s">
        <v>8339</v>
      </c>
      <c r="S1095" s="16">
        <f t="shared" si="87"/>
        <v>42396.973807870367</v>
      </c>
      <c r="T1095" s="9">
        <f t="shared" si="88"/>
        <v>42411.973807870367</v>
      </c>
      <c r="U1095" s="15">
        <f t="shared" si="89"/>
        <v>2016</v>
      </c>
    </row>
    <row r="1096" spans="1:21" ht="48" hidden="1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8321</v>
      </c>
      <c r="R1096" t="s">
        <v>8339</v>
      </c>
      <c r="S1096" s="16">
        <f t="shared" si="87"/>
        <v>40795.713344907403</v>
      </c>
      <c r="T1096" s="9">
        <f t="shared" si="88"/>
        <v>40825.713344907403</v>
      </c>
      <c r="U1096" s="15">
        <f t="shared" si="89"/>
        <v>2011</v>
      </c>
    </row>
    <row r="1097" spans="1:21" ht="48" hidden="1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8321</v>
      </c>
      <c r="R1097" t="s">
        <v>8339</v>
      </c>
      <c r="S1097" s="16">
        <f t="shared" si="87"/>
        <v>41486.537268518521</v>
      </c>
      <c r="T1097" s="9">
        <f t="shared" si="88"/>
        <v>41516.537268518521</v>
      </c>
      <c r="U1097" s="15">
        <f t="shared" si="89"/>
        <v>2013</v>
      </c>
    </row>
    <row r="1098" spans="1:21" ht="48" hidden="1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8321</v>
      </c>
      <c r="R1098" t="s">
        <v>8339</v>
      </c>
      <c r="S1098" s="16">
        <f t="shared" si="87"/>
        <v>41885.51798611111</v>
      </c>
      <c r="T1098" s="9">
        <f t="shared" si="88"/>
        <v>41916.145833333336</v>
      </c>
      <c r="U1098" s="15">
        <f t="shared" si="89"/>
        <v>2014</v>
      </c>
    </row>
    <row r="1099" spans="1:21" ht="48" hidden="1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8321</v>
      </c>
      <c r="R1099" t="s">
        <v>8339</v>
      </c>
      <c r="S1099" s="16">
        <f t="shared" si="87"/>
        <v>41660.792557870373</v>
      </c>
      <c r="T1099" s="9">
        <f t="shared" si="88"/>
        <v>41700.792557870373</v>
      </c>
      <c r="U1099" s="15">
        <f t="shared" si="89"/>
        <v>2014</v>
      </c>
    </row>
    <row r="1100" spans="1:21" ht="32" hidden="1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8321</v>
      </c>
      <c r="R1100" t="s">
        <v>8339</v>
      </c>
      <c r="S1100" s="16">
        <f t="shared" si="87"/>
        <v>41712.762673611112</v>
      </c>
      <c r="T1100" s="9">
        <f t="shared" si="88"/>
        <v>41742.762673611112</v>
      </c>
      <c r="U1100" s="15">
        <f t="shared" si="89"/>
        <v>2014</v>
      </c>
    </row>
    <row r="1101" spans="1:21" ht="48" hidden="1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8321</v>
      </c>
      <c r="R1101" t="s">
        <v>8339</v>
      </c>
      <c r="S1101" s="16">
        <f t="shared" si="87"/>
        <v>42107.836435185185</v>
      </c>
      <c r="T1101" s="9">
        <f t="shared" si="88"/>
        <v>42137.836435185185</v>
      </c>
      <c r="U1101" s="15">
        <f t="shared" si="89"/>
        <v>2015</v>
      </c>
    </row>
    <row r="1102" spans="1:21" ht="48" hidden="1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8321</v>
      </c>
      <c r="R1102" t="s">
        <v>8339</v>
      </c>
      <c r="S1102" s="16">
        <f t="shared" si="87"/>
        <v>42384.110775462963</v>
      </c>
      <c r="T1102" s="9">
        <f t="shared" si="88"/>
        <v>42414.110775462963</v>
      </c>
      <c r="U1102" s="15">
        <f t="shared" si="89"/>
        <v>2016</v>
      </c>
    </row>
    <row r="1103" spans="1:21" ht="32" hidden="1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8321</v>
      </c>
      <c r="R1103" t="s">
        <v>8339</v>
      </c>
      <c r="S1103" s="16">
        <f t="shared" si="87"/>
        <v>42538.77243055556</v>
      </c>
      <c r="T1103" s="9">
        <f t="shared" si="88"/>
        <v>42565.758333333331</v>
      </c>
      <c r="U1103" s="15">
        <f t="shared" si="89"/>
        <v>2016</v>
      </c>
    </row>
    <row r="1104" spans="1:21" ht="48" hidden="1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8321</v>
      </c>
      <c r="R1104" t="s">
        <v>8339</v>
      </c>
      <c r="S1104" s="16">
        <f t="shared" si="87"/>
        <v>41577.045428240745</v>
      </c>
      <c r="T1104" s="9">
        <f t="shared" si="88"/>
        <v>41617.249305555553</v>
      </c>
      <c r="U1104" s="15">
        <f t="shared" si="89"/>
        <v>2013</v>
      </c>
    </row>
    <row r="1105" spans="1:21" ht="48" hidden="1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8321</v>
      </c>
      <c r="R1105" t="s">
        <v>8339</v>
      </c>
      <c r="S1105" s="16">
        <f t="shared" si="87"/>
        <v>42479.22210648148</v>
      </c>
      <c r="T1105" s="9">
        <f t="shared" si="88"/>
        <v>42539.22210648148</v>
      </c>
      <c r="U1105" s="15">
        <f t="shared" si="89"/>
        <v>2016</v>
      </c>
    </row>
    <row r="1106" spans="1:21" ht="48" hidden="1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8321</v>
      </c>
      <c r="R1106" t="s">
        <v>8339</v>
      </c>
      <c r="S1106" s="16">
        <f t="shared" si="87"/>
        <v>41771.40996527778</v>
      </c>
      <c r="T1106" s="9">
        <f t="shared" si="88"/>
        <v>41801.40996527778</v>
      </c>
      <c r="U1106" s="15">
        <f t="shared" si="89"/>
        <v>2014</v>
      </c>
    </row>
    <row r="1107" spans="1:21" ht="48" hidden="1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8321</v>
      </c>
      <c r="R1107" t="s">
        <v>8339</v>
      </c>
      <c r="S1107" s="16">
        <f t="shared" si="87"/>
        <v>41692.135729166665</v>
      </c>
      <c r="T1107" s="9">
        <f t="shared" si="88"/>
        <v>41722.0940625</v>
      </c>
      <c r="U1107" s="15">
        <f t="shared" si="89"/>
        <v>2014</v>
      </c>
    </row>
    <row r="1108" spans="1:21" ht="48" hidden="1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8321</v>
      </c>
      <c r="R1108" t="s">
        <v>8339</v>
      </c>
      <c r="S1108" s="16">
        <f t="shared" si="87"/>
        <v>40973.740451388891</v>
      </c>
      <c r="T1108" s="9">
        <f t="shared" si="88"/>
        <v>41003.698784722219</v>
      </c>
      <c r="U1108" s="15">
        <f t="shared" si="89"/>
        <v>2012</v>
      </c>
    </row>
    <row r="1109" spans="1:21" ht="64" hidden="1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 t="e">
        <f t="shared" si="86"/>
        <v>#DIV/0!</v>
      </c>
      <c r="Q1109" s="12" t="s">
        <v>8321</v>
      </c>
      <c r="R1109" t="s">
        <v>8339</v>
      </c>
      <c r="S1109" s="16">
        <f t="shared" si="87"/>
        <v>41813.861388888887</v>
      </c>
      <c r="T1109" s="9">
        <f t="shared" si="88"/>
        <v>41843.861388888887</v>
      </c>
      <c r="U1109" s="15">
        <f t="shared" si="89"/>
        <v>2014</v>
      </c>
    </row>
    <row r="1110" spans="1:21" ht="48" hidden="1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8321</v>
      </c>
      <c r="R1110" t="s">
        <v>8339</v>
      </c>
      <c r="S1110" s="16">
        <f t="shared" si="87"/>
        <v>40952.636979166666</v>
      </c>
      <c r="T1110" s="9">
        <f t="shared" si="88"/>
        <v>41012.595312500001</v>
      </c>
      <c r="U1110" s="15">
        <f t="shared" si="89"/>
        <v>2012</v>
      </c>
    </row>
    <row r="1111" spans="1:21" ht="48" hidden="1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8321</v>
      </c>
      <c r="R1111" t="s">
        <v>8339</v>
      </c>
      <c r="S1111" s="16">
        <f t="shared" si="87"/>
        <v>42662.752199074079</v>
      </c>
      <c r="T1111" s="9">
        <f t="shared" si="88"/>
        <v>42692.793865740736</v>
      </c>
      <c r="U1111" s="15">
        <f t="shared" si="89"/>
        <v>2016</v>
      </c>
    </row>
    <row r="1112" spans="1:21" ht="48" hidden="1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8321</v>
      </c>
      <c r="R1112" t="s">
        <v>8339</v>
      </c>
      <c r="S1112" s="16">
        <f t="shared" si="87"/>
        <v>41220.933124999996</v>
      </c>
      <c r="T1112" s="9">
        <f t="shared" si="88"/>
        <v>41250.933124999996</v>
      </c>
      <c r="U1112" s="15">
        <f t="shared" si="89"/>
        <v>2012</v>
      </c>
    </row>
    <row r="1113" spans="1:21" ht="48" hidden="1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8321</v>
      </c>
      <c r="R1113" t="s">
        <v>8339</v>
      </c>
      <c r="S1113" s="16">
        <f t="shared" si="87"/>
        <v>42347.203587962969</v>
      </c>
      <c r="T1113" s="9">
        <f t="shared" si="88"/>
        <v>42377.203587962969</v>
      </c>
      <c r="U1113" s="15">
        <f t="shared" si="89"/>
        <v>2015</v>
      </c>
    </row>
    <row r="1114" spans="1:21" ht="48" hidden="1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8321</v>
      </c>
      <c r="R1114" t="s">
        <v>8339</v>
      </c>
      <c r="S1114" s="16">
        <f t="shared" si="87"/>
        <v>41963.759386574078</v>
      </c>
      <c r="T1114" s="9">
        <f t="shared" si="88"/>
        <v>42023.354166666672</v>
      </c>
      <c r="U1114" s="15">
        <f t="shared" si="89"/>
        <v>2014</v>
      </c>
    </row>
    <row r="1115" spans="1:21" ht="48" hidden="1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8321</v>
      </c>
      <c r="R1115" t="s">
        <v>8339</v>
      </c>
      <c r="S1115" s="16">
        <f t="shared" si="87"/>
        <v>41835.977083333331</v>
      </c>
      <c r="T1115" s="9">
        <f t="shared" si="88"/>
        <v>41865.977083333331</v>
      </c>
      <c r="U1115" s="15">
        <f t="shared" si="89"/>
        <v>2014</v>
      </c>
    </row>
    <row r="1116" spans="1:21" ht="48" hidden="1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8321</v>
      </c>
      <c r="R1116" t="s">
        <v>8339</v>
      </c>
      <c r="S1116" s="16">
        <f t="shared" si="87"/>
        <v>41526.345914351856</v>
      </c>
      <c r="T1116" s="9">
        <f t="shared" si="88"/>
        <v>41556.345914351856</v>
      </c>
      <c r="U1116" s="15">
        <f t="shared" si="89"/>
        <v>2013</v>
      </c>
    </row>
    <row r="1117" spans="1:21" ht="48" hidden="1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8321</v>
      </c>
      <c r="R1117" t="s">
        <v>8339</v>
      </c>
      <c r="S1117" s="16">
        <f t="shared" si="87"/>
        <v>42429.695543981477</v>
      </c>
      <c r="T1117" s="9">
        <f t="shared" si="88"/>
        <v>42459.653877314813</v>
      </c>
      <c r="U1117" s="15">
        <f t="shared" si="89"/>
        <v>2016</v>
      </c>
    </row>
    <row r="1118" spans="1:21" ht="32" hidden="1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8321</v>
      </c>
      <c r="R1118" t="s">
        <v>8339</v>
      </c>
      <c r="S1118" s="16">
        <f t="shared" si="87"/>
        <v>41009.847314814811</v>
      </c>
      <c r="T1118" s="9">
        <f t="shared" si="88"/>
        <v>41069.847314814811</v>
      </c>
      <c r="U1118" s="15">
        <f t="shared" si="89"/>
        <v>2012</v>
      </c>
    </row>
    <row r="1119" spans="1:21" ht="48" hidden="1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8321</v>
      </c>
      <c r="R1119" t="s">
        <v>8339</v>
      </c>
      <c r="S1119" s="16">
        <f t="shared" si="87"/>
        <v>42333.598530092597</v>
      </c>
      <c r="T1119" s="9">
        <f t="shared" si="88"/>
        <v>42363.598530092597</v>
      </c>
      <c r="U1119" s="15">
        <f t="shared" si="89"/>
        <v>2015</v>
      </c>
    </row>
    <row r="1120" spans="1:21" ht="48" hidden="1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8321</v>
      </c>
      <c r="R1120" t="s">
        <v>8339</v>
      </c>
      <c r="S1120" s="16">
        <f t="shared" si="87"/>
        <v>41704.16642361111</v>
      </c>
      <c r="T1120" s="9">
        <f t="shared" si="88"/>
        <v>41734.124756944446</v>
      </c>
      <c r="U1120" s="15">
        <f t="shared" si="89"/>
        <v>2014</v>
      </c>
    </row>
    <row r="1121" spans="1:21" ht="48" hidden="1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8321</v>
      </c>
      <c r="R1121" t="s">
        <v>8339</v>
      </c>
      <c r="S1121" s="16">
        <f t="shared" si="87"/>
        <v>41722.792407407411</v>
      </c>
      <c r="T1121" s="9">
        <f t="shared" si="88"/>
        <v>41735.792407407411</v>
      </c>
      <c r="U1121" s="15">
        <f t="shared" si="89"/>
        <v>2014</v>
      </c>
    </row>
    <row r="1122" spans="1:21" ht="32" hidden="1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 t="e">
        <f t="shared" si="86"/>
        <v>#DIV/0!</v>
      </c>
      <c r="Q1122" s="12" t="s">
        <v>8321</v>
      </c>
      <c r="R1122" t="s">
        <v>8339</v>
      </c>
      <c r="S1122" s="16">
        <f t="shared" si="87"/>
        <v>40799.872685185182</v>
      </c>
      <c r="T1122" s="9">
        <f t="shared" si="88"/>
        <v>40844.872685185182</v>
      </c>
      <c r="U1122" s="15">
        <f t="shared" si="89"/>
        <v>2011</v>
      </c>
    </row>
    <row r="1123" spans="1:21" ht="48" hidden="1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8321</v>
      </c>
      <c r="R1123" t="s">
        <v>8339</v>
      </c>
      <c r="S1123" s="16">
        <f t="shared" si="87"/>
        <v>42412.934212962966</v>
      </c>
      <c r="T1123" s="9">
        <f t="shared" si="88"/>
        <v>42442.892546296294</v>
      </c>
      <c r="U1123" s="15">
        <f t="shared" si="89"/>
        <v>2016</v>
      </c>
    </row>
    <row r="1124" spans="1:21" ht="48" hidden="1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 t="e">
        <f t="shared" si="86"/>
        <v>#DIV/0!</v>
      </c>
      <c r="Q1124" s="12" t="s">
        <v>8321</v>
      </c>
      <c r="R1124" t="s">
        <v>8339</v>
      </c>
      <c r="S1124" s="16">
        <f t="shared" si="87"/>
        <v>41410.703993055555</v>
      </c>
      <c r="T1124" s="9">
        <f t="shared" si="88"/>
        <v>41424.703993055555</v>
      </c>
      <c r="U1124" s="15">
        <f t="shared" si="89"/>
        <v>2013</v>
      </c>
    </row>
    <row r="1125" spans="1:21" ht="48" hidden="1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8321</v>
      </c>
      <c r="R1125" t="s">
        <v>8339</v>
      </c>
      <c r="S1125" s="16">
        <f t="shared" si="87"/>
        <v>41718.5237037037</v>
      </c>
      <c r="T1125" s="9">
        <f t="shared" si="88"/>
        <v>41748.5237037037</v>
      </c>
      <c r="U1125" s="15">
        <f t="shared" si="89"/>
        <v>2014</v>
      </c>
    </row>
    <row r="1126" spans="1:21" ht="48" hidden="1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8321</v>
      </c>
      <c r="R1126" t="s">
        <v>8349</v>
      </c>
      <c r="S1126" s="16">
        <f t="shared" si="87"/>
        <v>42094.667256944449</v>
      </c>
      <c r="T1126" s="9">
        <f t="shared" si="88"/>
        <v>42124.667256944449</v>
      </c>
      <c r="U1126" s="15">
        <f t="shared" si="89"/>
        <v>2015</v>
      </c>
    </row>
    <row r="1127" spans="1:21" ht="48" hidden="1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 t="e">
        <f t="shared" si="86"/>
        <v>#DIV/0!</v>
      </c>
      <c r="Q1127" s="12" t="s">
        <v>8321</v>
      </c>
      <c r="R1127" t="s">
        <v>8349</v>
      </c>
      <c r="S1127" s="16">
        <f t="shared" si="87"/>
        <v>42212.624189814815</v>
      </c>
      <c r="T1127" s="9">
        <f t="shared" si="88"/>
        <v>42272.624189814815</v>
      </c>
      <c r="U1127" s="15">
        <f t="shared" si="89"/>
        <v>2015</v>
      </c>
    </row>
    <row r="1128" spans="1:21" ht="32" hidden="1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8321</v>
      </c>
      <c r="R1128" t="s">
        <v>8349</v>
      </c>
      <c r="S1128" s="16">
        <f t="shared" si="87"/>
        <v>42535.327476851846</v>
      </c>
      <c r="T1128" s="9">
        <f t="shared" si="88"/>
        <v>42565.327476851846</v>
      </c>
      <c r="U1128" s="15">
        <f t="shared" si="89"/>
        <v>2016</v>
      </c>
    </row>
    <row r="1129" spans="1:21" ht="64" hidden="1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8321</v>
      </c>
      <c r="R1129" t="s">
        <v>8349</v>
      </c>
      <c r="S1129" s="16">
        <f t="shared" si="87"/>
        <v>41926.854166666664</v>
      </c>
      <c r="T1129" s="9">
        <f t="shared" si="88"/>
        <v>41957.895833333328</v>
      </c>
      <c r="U1129" s="15">
        <f t="shared" si="89"/>
        <v>2014</v>
      </c>
    </row>
    <row r="1130" spans="1:21" ht="16" hidden="1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8321</v>
      </c>
      <c r="R1130" t="s">
        <v>8349</v>
      </c>
      <c r="S1130" s="16">
        <f t="shared" si="87"/>
        <v>41828.649502314816</v>
      </c>
      <c r="T1130" s="9">
        <f t="shared" si="88"/>
        <v>41858.649502314816</v>
      </c>
      <c r="U1130" s="15">
        <f t="shared" si="89"/>
        <v>2014</v>
      </c>
    </row>
    <row r="1131" spans="1:21" ht="48" hidden="1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8321</v>
      </c>
      <c r="R1131" t="s">
        <v>8349</v>
      </c>
      <c r="S1131" s="16">
        <f t="shared" si="87"/>
        <v>42496.264965277776</v>
      </c>
      <c r="T1131" s="9">
        <f t="shared" si="88"/>
        <v>42526.264965277776</v>
      </c>
      <c r="U1131" s="15">
        <f t="shared" si="89"/>
        <v>2016</v>
      </c>
    </row>
    <row r="1132" spans="1:21" ht="48" hidden="1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8321</v>
      </c>
      <c r="R1132" t="s">
        <v>8349</v>
      </c>
      <c r="S1132" s="16">
        <f t="shared" si="87"/>
        <v>41908.996527777781</v>
      </c>
      <c r="T1132" s="9">
        <f t="shared" si="88"/>
        <v>41969.038194444445</v>
      </c>
      <c r="U1132" s="15">
        <f t="shared" si="89"/>
        <v>2014</v>
      </c>
    </row>
    <row r="1133" spans="1:21" ht="48" hidden="1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 t="e">
        <f t="shared" si="86"/>
        <v>#DIV/0!</v>
      </c>
      <c r="Q1133" s="12" t="s">
        <v>8321</v>
      </c>
      <c r="R1133" t="s">
        <v>8349</v>
      </c>
      <c r="S1133" s="16">
        <f t="shared" si="87"/>
        <v>42332.908194444448</v>
      </c>
      <c r="T1133" s="9">
        <f t="shared" si="88"/>
        <v>42362.908194444448</v>
      </c>
      <c r="U1133" s="15">
        <f t="shared" si="89"/>
        <v>2015</v>
      </c>
    </row>
    <row r="1134" spans="1:21" ht="48" hidden="1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8321</v>
      </c>
      <c r="R1134" t="s">
        <v>8349</v>
      </c>
      <c r="S1134" s="16">
        <f t="shared" si="87"/>
        <v>42706.115405092598</v>
      </c>
      <c r="T1134" s="9">
        <f t="shared" si="88"/>
        <v>42736.115405092598</v>
      </c>
      <c r="U1134" s="15">
        <f t="shared" si="89"/>
        <v>2016</v>
      </c>
    </row>
    <row r="1135" spans="1:21" ht="48" hidden="1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8321</v>
      </c>
      <c r="R1135" t="s">
        <v>8349</v>
      </c>
      <c r="S1135" s="16">
        <f t="shared" si="87"/>
        <v>41821.407187500001</v>
      </c>
      <c r="T1135" s="9">
        <f t="shared" si="88"/>
        <v>41851.407187500001</v>
      </c>
      <c r="U1135" s="15">
        <f t="shared" si="89"/>
        <v>2014</v>
      </c>
    </row>
    <row r="1136" spans="1:21" ht="48" hidden="1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8321</v>
      </c>
      <c r="R1136" t="s">
        <v>8349</v>
      </c>
      <c r="S1136" s="16">
        <f t="shared" si="87"/>
        <v>41958.285046296296</v>
      </c>
      <c r="T1136" s="9">
        <f t="shared" si="88"/>
        <v>41972.189583333333</v>
      </c>
      <c r="U1136" s="15">
        <f t="shared" si="89"/>
        <v>2014</v>
      </c>
    </row>
    <row r="1137" spans="1:21" ht="64" hidden="1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8321</v>
      </c>
      <c r="R1137" t="s">
        <v>8349</v>
      </c>
      <c r="S1137" s="16">
        <f t="shared" si="87"/>
        <v>42558.989513888882</v>
      </c>
      <c r="T1137" s="9">
        <f t="shared" si="88"/>
        <v>42588.989513888882</v>
      </c>
      <c r="U1137" s="15">
        <f t="shared" si="89"/>
        <v>2016</v>
      </c>
    </row>
    <row r="1138" spans="1:21" ht="48" hidden="1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8321</v>
      </c>
      <c r="R1138" t="s">
        <v>8349</v>
      </c>
      <c r="S1138" s="16">
        <f t="shared" si="87"/>
        <v>42327.671631944439</v>
      </c>
      <c r="T1138" s="9">
        <f t="shared" si="88"/>
        <v>42357.671631944439</v>
      </c>
      <c r="U1138" s="15">
        <f t="shared" si="89"/>
        <v>2015</v>
      </c>
    </row>
    <row r="1139" spans="1:21" ht="48" hidden="1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8321</v>
      </c>
      <c r="R1139" t="s">
        <v>8349</v>
      </c>
      <c r="S1139" s="16">
        <f t="shared" si="87"/>
        <v>42453.819687499999</v>
      </c>
      <c r="T1139" s="9">
        <f t="shared" si="88"/>
        <v>42483.819687499999</v>
      </c>
      <c r="U1139" s="15">
        <f t="shared" si="89"/>
        <v>2016</v>
      </c>
    </row>
    <row r="1140" spans="1:21" ht="48" hidden="1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8321</v>
      </c>
      <c r="R1140" t="s">
        <v>8349</v>
      </c>
      <c r="S1140" s="16">
        <f t="shared" si="87"/>
        <v>42736.9066087963</v>
      </c>
      <c r="T1140" s="9">
        <f t="shared" si="88"/>
        <v>42756.9066087963</v>
      </c>
      <c r="U1140" s="15">
        <f t="shared" si="89"/>
        <v>2017</v>
      </c>
    </row>
    <row r="1141" spans="1:21" ht="48" hidden="1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8321</v>
      </c>
      <c r="R1141" t="s">
        <v>8349</v>
      </c>
      <c r="S1141" s="16">
        <f t="shared" si="87"/>
        <v>41975.347523148142</v>
      </c>
      <c r="T1141" s="9">
        <f t="shared" si="88"/>
        <v>42005.347523148142</v>
      </c>
      <c r="U1141" s="15">
        <f t="shared" si="89"/>
        <v>2014</v>
      </c>
    </row>
    <row r="1142" spans="1:21" ht="48" hidden="1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 t="e">
        <f t="shared" si="86"/>
        <v>#DIV/0!</v>
      </c>
      <c r="Q1142" s="12" t="s">
        <v>8321</v>
      </c>
      <c r="R1142" t="s">
        <v>8349</v>
      </c>
      <c r="S1142" s="16">
        <f t="shared" si="87"/>
        <v>42192.462048611109</v>
      </c>
      <c r="T1142" s="9">
        <f t="shared" si="88"/>
        <v>42222.462048611109</v>
      </c>
      <c r="U1142" s="15">
        <f t="shared" si="89"/>
        <v>2015</v>
      </c>
    </row>
    <row r="1143" spans="1:21" ht="16" hidden="1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 t="e">
        <f t="shared" si="86"/>
        <v>#DIV/0!</v>
      </c>
      <c r="Q1143" s="12" t="s">
        <v>8321</v>
      </c>
      <c r="R1143" t="s">
        <v>8349</v>
      </c>
      <c r="S1143" s="16">
        <f t="shared" si="87"/>
        <v>42164.699652777781</v>
      </c>
      <c r="T1143" s="9">
        <f t="shared" si="88"/>
        <v>42194.699652777781</v>
      </c>
      <c r="U1143" s="15">
        <f t="shared" si="89"/>
        <v>2015</v>
      </c>
    </row>
    <row r="1144" spans="1:21" ht="48" hidden="1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 t="e">
        <f t="shared" si="86"/>
        <v>#DIV/0!</v>
      </c>
      <c r="Q1144" s="12" t="s">
        <v>8321</v>
      </c>
      <c r="R1144" t="s">
        <v>8349</v>
      </c>
      <c r="S1144" s="16">
        <f t="shared" si="87"/>
        <v>42022.006099537044</v>
      </c>
      <c r="T1144" s="9">
        <f t="shared" si="88"/>
        <v>42052.006099537044</v>
      </c>
      <c r="U1144" s="15">
        <f t="shared" si="89"/>
        <v>2015</v>
      </c>
    </row>
    <row r="1145" spans="1:21" ht="48" hidden="1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8321</v>
      </c>
      <c r="R1145" t="s">
        <v>8349</v>
      </c>
      <c r="S1145" s="16">
        <f t="shared" si="87"/>
        <v>42325.19358796296</v>
      </c>
      <c r="T1145" s="9">
        <f t="shared" si="88"/>
        <v>42355.19358796296</v>
      </c>
      <c r="U1145" s="15">
        <f t="shared" si="89"/>
        <v>2015</v>
      </c>
    </row>
    <row r="1146" spans="1:21" ht="48" hidden="1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 t="e">
        <f t="shared" si="86"/>
        <v>#DIV/0!</v>
      </c>
      <c r="Q1146" s="12" t="s">
        <v>8324</v>
      </c>
      <c r="R1146" t="s">
        <v>8350</v>
      </c>
      <c r="S1146" s="16">
        <f t="shared" si="87"/>
        <v>42093.181944444441</v>
      </c>
      <c r="T1146" s="9">
        <f t="shared" si="88"/>
        <v>42123.181944444441</v>
      </c>
      <c r="U1146" s="15">
        <f t="shared" si="89"/>
        <v>2015</v>
      </c>
    </row>
    <row r="1147" spans="1:21" ht="48" hidden="1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8324</v>
      </c>
      <c r="R1147" t="s">
        <v>8350</v>
      </c>
      <c r="S1147" s="16">
        <f t="shared" si="87"/>
        <v>41854.747592592597</v>
      </c>
      <c r="T1147" s="9">
        <f t="shared" si="88"/>
        <v>41914.747592592597</v>
      </c>
      <c r="U1147" s="15">
        <f t="shared" si="89"/>
        <v>2014</v>
      </c>
    </row>
    <row r="1148" spans="1:21" ht="32" hidden="1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8324</v>
      </c>
      <c r="R1148" t="s">
        <v>8350</v>
      </c>
      <c r="S1148" s="16">
        <f t="shared" si="87"/>
        <v>41723.9533912037</v>
      </c>
      <c r="T1148" s="9">
        <f t="shared" si="88"/>
        <v>41761.9533912037</v>
      </c>
      <c r="U1148" s="15">
        <f t="shared" si="89"/>
        <v>2014</v>
      </c>
    </row>
    <row r="1149" spans="1:21" ht="48" hidden="1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 t="e">
        <f t="shared" si="86"/>
        <v>#DIV/0!</v>
      </c>
      <c r="Q1149" s="12" t="s">
        <v>8324</v>
      </c>
      <c r="R1149" t="s">
        <v>8350</v>
      </c>
      <c r="S1149" s="16">
        <f t="shared" si="87"/>
        <v>41871.972025462965</v>
      </c>
      <c r="T1149" s="9">
        <f t="shared" si="88"/>
        <v>41931.972025462965</v>
      </c>
      <c r="U1149" s="15">
        <f t="shared" si="89"/>
        <v>2014</v>
      </c>
    </row>
    <row r="1150" spans="1:21" ht="32" hidden="1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8324</v>
      </c>
      <c r="R1150" t="s">
        <v>8350</v>
      </c>
      <c r="S1150" s="16">
        <f t="shared" si="87"/>
        <v>42675.171076388884</v>
      </c>
      <c r="T1150" s="9">
        <f t="shared" si="88"/>
        <v>42705.212743055556</v>
      </c>
      <c r="U1150" s="15">
        <f t="shared" si="89"/>
        <v>2016</v>
      </c>
    </row>
    <row r="1151" spans="1:21" ht="32" hidden="1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8324</v>
      </c>
      <c r="R1151" t="s">
        <v>8350</v>
      </c>
      <c r="S1151" s="16">
        <f t="shared" si="87"/>
        <v>42507.71025462963</v>
      </c>
      <c r="T1151" s="9">
        <f t="shared" si="88"/>
        <v>42537.71025462963</v>
      </c>
      <c r="U1151" s="15">
        <f t="shared" si="89"/>
        <v>2016</v>
      </c>
    </row>
    <row r="1152" spans="1:21" ht="32" hidden="1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8324</v>
      </c>
      <c r="R1152" t="s">
        <v>8350</v>
      </c>
      <c r="S1152" s="16">
        <f t="shared" si="87"/>
        <v>42317.954571759255</v>
      </c>
      <c r="T1152" s="9">
        <f t="shared" si="88"/>
        <v>42377.954571759255</v>
      </c>
      <c r="U1152" s="15">
        <f t="shared" si="89"/>
        <v>2015</v>
      </c>
    </row>
    <row r="1153" spans="1:21" ht="48" hidden="1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 t="e">
        <f t="shared" si="86"/>
        <v>#DIV/0!</v>
      </c>
      <c r="Q1153" s="12" t="s">
        <v>8324</v>
      </c>
      <c r="R1153" t="s">
        <v>8350</v>
      </c>
      <c r="S1153" s="16">
        <f t="shared" si="87"/>
        <v>42224.102581018517</v>
      </c>
      <c r="T1153" s="9">
        <f t="shared" si="88"/>
        <v>42254.102581018517</v>
      </c>
      <c r="U1153" s="15">
        <f t="shared" si="89"/>
        <v>2015</v>
      </c>
    </row>
    <row r="1154" spans="1:21" ht="16" hidden="1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ROUND(E1154/D1154*100,0)</f>
        <v>6</v>
      </c>
      <c r="P1154">
        <f t="shared" ref="P1154:P1217" si="91">ROUND(E1154/L1154,2)</f>
        <v>60.73</v>
      </c>
      <c r="Q1154" s="12" t="s">
        <v>8324</v>
      </c>
      <c r="R1154" t="s">
        <v>8350</v>
      </c>
      <c r="S1154" s="16">
        <f t="shared" si="87"/>
        <v>42109.709629629629</v>
      </c>
      <c r="T1154" s="9">
        <f t="shared" si="88"/>
        <v>42139.709629629629</v>
      </c>
      <c r="U1154" s="15">
        <f t="shared" si="89"/>
        <v>2015</v>
      </c>
    </row>
    <row r="1155" spans="1:21" ht="32" hidden="1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si="91"/>
        <v>50</v>
      </c>
      <c r="Q1155" s="12" t="s">
        <v>8324</v>
      </c>
      <c r="R1155" t="s">
        <v>8350</v>
      </c>
      <c r="S1155" s="16">
        <f t="shared" ref="S1155:S1218" si="92">(((J1155/60)/60)/24)+DATE(1970,1,1)</f>
        <v>42143.714178240742</v>
      </c>
      <c r="T1155" s="9">
        <f t="shared" ref="T1155:T1218" si="93">(((I1155/60)/60)/24)+DATE(1970,1,1)</f>
        <v>42173.714178240742</v>
      </c>
      <c r="U1155" s="15">
        <f t="shared" ref="U1155:U1218" si="94">YEAR(S1155)</f>
        <v>2015</v>
      </c>
    </row>
    <row r="1156" spans="1:21" ht="48" hidden="1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8324</v>
      </c>
      <c r="R1156" t="s">
        <v>8350</v>
      </c>
      <c r="S1156" s="16">
        <f t="shared" si="92"/>
        <v>42223.108865740738</v>
      </c>
      <c r="T1156" s="9">
        <f t="shared" si="93"/>
        <v>42253.108865740738</v>
      </c>
      <c r="U1156" s="15">
        <f t="shared" si="94"/>
        <v>2015</v>
      </c>
    </row>
    <row r="1157" spans="1:21" ht="48" hidden="1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8324</v>
      </c>
      <c r="R1157" t="s">
        <v>8350</v>
      </c>
      <c r="S1157" s="16">
        <f t="shared" si="92"/>
        <v>41835.763981481483</v>
      </c>
      <c r="T1157" s="9">
        <f t="shared" si="93"/>
        <v>41865.763981481483</v>
      </c>
      <c r="U1157" s="15">
        <f t="shared" si="94"/>
        <v>2014</v>
      </c>
    </row>
    <row r="1158" spans="1:21" ht="48" hidden="1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 t="e">
        <f t="shared" si="91"/>
        <v>#DIV/0!</v>
      </c>
      <c r="Q1158" s="12" t="s">
        <v>8324</v>
      </c>
      <c r="R1158" t="s">
        <v>8350</v>
      </c>
      <c r="S1158" s="16">
        <f t="shared" si="92"/>
        <v>42029.07131944444</v>
      </c>
      <c r="T1158" s="9">
        <f t="shared" si="93"/>
        <v>42059.07131944444</v>
      </c>
      <c r="U1158" s="15">
        <f t="shared" si="94"/>
        <v>2015</v>
      </c>
    </row>
    <row r="1159" spans="1:21" ht="48" hidden="1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8324</v>
      </c>
      <c r="R1159" t="s">
        <v>8350</v>
      </c>
      <c r="S1159" s="16">
        <f t="shared" si="92"/>
        <v>41918.628240740742</v>
      </c>
      <c r="T1159" s="9">
        <f t="shared" si="93"/>
        <v>41978.669907407413</v>
      </c>
      <c r="U1159" s="15">
        <f t="shared" si="94"/>
        <v>2014</v>
      </c>
    </row>
    <row r="1160" spans="1:21" ht="48" hidden="1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8324</v>
      </c>
      <c r="R1160" t="s">
        <v>8350</v>
      </c>
      <c r="S1160" s="16">
        <f t="shared" si="92"/>
        <v>41952.09175925926</v>
      </c>
      <c r="T1160" s="9">
        <f t="shared" si="93"/>
        <v>41982.09175925926</v>
      </c>
      <c r="U1160" s="15">
        <f t="shared" si="94"/>
        <v>2014</v>
      </c>
    </row>
    <row r="1161" spans="1:21" ht="48" hidden="1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 t="e">
        <f t="shared" si="91"/>
        <v>#DIV/0!</v>
      </c>
      <c r="Q1161" s="12" t="s">
        <v>8324</v>
      </c>
      <c r="R1161" t="s">
        <v>8350</v>
      </c>
      <c r="S1161" s="16">
        <f t="shared" si="92"/>
        <v>42154.726446759261</v>
      </c>
      <c r="T1161" s="9">
        <f t="shared" si="93"/>
        <v>42185.65625</v>
      </c>
      <c r="U1161" s="15">
        <f t="shared" si="94"/>
        <v>2015</v>
      </c>
    </row>
    <row r="1162" spans="1:21" ht="48" hidden="1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8324</v>
      </c>
      <c r="R1162" t="s">
        <v>8350</v>
      </c>
      <c r="S1162" s="16">
        <f t="shared" si="92"/>
        <v>42061.154930555553</v>
      </c>
      <c r="T1162" s="9">
        <f t="shared" si="93"/>
        <v>42091.113263888896</v>
      </c>
      <c r="U1162" s="15">
        <f t="shared" si="94"/>
        <v>2015</v>
      </c>
    </row>
    <row r="1163" spans="1:21" ht="48" hidden="1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 t="e">
        <f t="shared" si="91"/>
        <v>#DIV/0!</v>
      </c>
      <c r="Q1163" s="12" t="s">
        <v>8324</v>
      </c>
      <c r="R1163" t="s">
        <v>8350</v>
      </c>
      <c r="S1163" s="16">
        <f t="shared" si="92"/>
        <v>42122.629502314812</v>
      </c>
      <c r="T1163" s="9">
        <f t="shared" si="93"/>
        <v>42143.629502314812</v>
      </c>
      <c r="U1163" s="15">
        <f t="shared" si="94"/>
        <v>2015</v>
      </c>
    </row>
    <row r="1164" spans="1:21" ht="48" hidden="1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8324</v>
      </c>
      <c r="R1164" t="s">
        <v>8350</v>
      </c>
      <c r="S1164" s="16">
        <f t="shared" si="92"/>
        <v>41876.683611111112</v>
      </c>
      <c r="T1164" s="9">
        <f t="shared" si="93"/>
        <v>41907.683611111112</v>
      </c>
      <c r="U1164" s="15">
        <f t="shared" si="94"/>
        <v>2014</v>
      </c>
    </row>
    <row r="1165" spans="1:21" ht="48" hidden="1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 t="e">
        <f t="shared" si="91"/>
        <v>#DIV/0!</v>
      </c>
      <c r="Q1165" s="12" t="s">
        <v>8324</v>
      </c>
      <c r="R1165" t="s">
        <v>8350</v>
      </c>
      <c r="S1165" s="16">
        <f t="shared" si="92"/>
        <v>41830.723611111112</v>
      </c>
      <c r="T1165" s="9">
        <f t="shared" si="93"/>
        <v>41860.723611111112</v>
      </c>
      <c r="U1165" s="15">
        <f t="shared" si="94"/>
        <v>2014</v>
      </c>
    </row>
    <row r="1166" spans="1:21" ht="64" hidden="1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 t="e">
        <f t="shared" si="91"/>
        <v>#DIV/0!</v>
      </c>
      <c r="Q1166" s="12" t="s">
        <v>8324</v>
      </c>
      <c r="R1166" t="s">
        <v>8350</v>
      </c>
      <c r="S1166" s="16">
        <f t="shared" si="92"/>
        <v>42509.724328703705</v>
      </c>
      <c r="T1166" s="9">
        <f t="shared" si="93"/>
        <v>42539.724328703705</v>
      </c>
      <c r="U1166" s="15">
        <f t="shared" si="94"/>
        <v>2016</v>
      </c>
    </row>
    <row r="1167" spans="1:21" ht="48" hidden="1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8324</v>
      </c>
      <c r="R1167" t="s">
        <v>8350</v>
      </c>
      <c r="S1167" s="16">
        <f t="shared" si="92"/>
        <v>41792.214467592588</v>
      </c>
      <c r="T1167" s="9">
        <f t="shared" si="93"/>
        <v>41826.214467592588</v>
      </c>
      <c r="U1167" s="15">
        <f t="shared" si="94"/>
        <v>2014</v>
      </c>
    </row>
    <row r="1168" spans="1:21" ht="48" hidden="1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8324</v>
      </c>
      <c r="R1168" t="s">
        <v>8350</v>
      </c>
      <c r="S1168" s="16">
        <f t="shared" si="92"/>
        <v>42150.485439814816</v>
      </c>
      <c r="T1168" s="9">
        <f t="shared" si="93"/>
        <v>42181.166666666672</v>
      </c>
      <c r="U1168" s="15">
        <f t="shared" si="94"/>
        <v>2015</v>
      </c>
    </row>
    <row r="1169" spans="1:21" ht="48" hidden="1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8324</v>
      </c>
      <c r="R1169" t="s">
        <v>8350</v>
      </c>
      <c r="S1169" s="16">
        <f t="shared" si="92"/>
        <v>41863.734895833331</v>
      </c>
      <c r="T1169" s="9">
        <f t="shared" si="93"/>
        <v>41894.734895833331</v>
      </c>
      <c r="U1169" s="15">
        <f t="shared" si="94"/>
        <v>2014</v>
      </c>
    </row>
    <row r="1170" spans="1:21" ht="48" hidden="1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8324</v>
      </c>
      <c r="R1170" t="s">
        <v>8350</v>
      </c>
      <c r="S1170" s="16">
        <f t="shared" si="92"/>
        <v>42605.053993055553</v>
      </c>
      <c r="T1170" s="9">
        <f t="shared" si="93"/>
        <v>42635.053993055553</v>
      </c>
      <c r="U1170" s="15">
        <f t="shared" si="94"/>
        <v>2016</v>
      </c>
    </row>
    <row r="1171" spans="1:21" ht="48" hidden="1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8324</v>
      </c>
      <c r="R1171" t="s">
        <v>8350</v>
      </c>
      <c r="S1171" s="16">
        <f t="shared" si="92"/>
        <v>42027.353738425925</v>
      </c>
      <c r="T1171" s="9">
        <f t="shared" si="93"/>
        <v>42057.353738425925</v>
      </c>
      <c r="U1171" s="15">
        <f t="shared" si="94"/>
        <v>2015</v>
      </c>
    </row>
    <row r="1172" spans="1:21" ht="48" hidden="1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8324</v>
      </c>
      <c r="R1172" t="s">
        <v>8350</v>
      </c>
      <c r="S1172" s="16">
        <f t="shared" si="92"/>
        <v>42124.893182870372</v>
      </c>
      <c r="T1172" s="9">
        <f t="shared" si="93"/>
        <v>42154.893182870372</v>
      </c>
      <c r="U1172" s="15">
        <f t="shared" si="94"/>
        <v>2015</v>
      </c>
    </row>
    <row r="1173" spans="1:21" ht="32" hidden="1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8324</v>
      </c>
      <c r="R1173" t="s">
        <v>8350</v>
      </c>
      <c r="S1173" s="16">
        <f t="shared" si="92"/>
        <v>41938.804710648146</v>
      </c>
      <c r="T1173" s="9">
        <f t="shared" si="93"/>
        <v>41956.846377314811</v>
      </c>
      <c r="U1173" s="15">
        <f t="shared" si="94"/>
        <v>2014</v>
      </c>
    </row>
    <row r="1174" spans="1:21" ht="16" hidden="1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 t="e">
        <f t="shared" si="91"/>
        <v>#DIV/0!</v>
      </c>
      <c r="Q1174" s="12" t="s">
        <v>8324</v>
      </c>
      <c r="R1174" t="s">
        <v>8350</v>
      </c>
      <c r="S1174" s="16">
        <f t="shared" si="92"/>
        <v>41841.682314814818</v>
      </c>
      <c r="T1174" s="9">
        <f t="shared" si="93"/>
        <v>41871.682314814818</v>
      </c>
      <c r="U1174" s="15">
        <f t="shared" si="94"/>
        <v>2014</v>
      </c>
    </row>
    <row r="1175" spans="1:21" ht="48" hidden="1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8324</v>
      </c>
      <c r="R1175" t="s">
        <v>8350</v>
      </c>
      <c r="S1175" s="16">
        <f t="shared" si="92"/>
        <v>42184.185844907406</v>
      </c>
      <c r="T1175" s="9">
        <f t="shared" si="93"/>
        <v>42219.185844907406</v>
      </c>
      <c r="U1175" s="15">
        <f t="shared" si="94"/>
        <v>2015</v>
      </c>
    </row>
    <row r="1176" spans="1:21" ht="48" hidden="1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8324</v>
      </c>
      <c r="R1176" t="s">
        <v>8350</v>
      </c>
      <c r="S1176" s="16">
        <f t="shared" si="92"/>
        <v>42468.84174768519</v>
      </c>
      <c r="T1176" s="9">
        <f t="shared" si="93"/>
        <v>42498.84174768519</v>
      </c>
      <c r="U1176" s="15">
        <f t="shared" si="94"/>
        <v>2016</v>
      </c>
    </row>
    <row r="1177" spans="1:21" ht="48" hidden="1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8324</v>
      </c>
      <c r="R1177" t="s">
        <v>8350</v>
      </c>
      <c r="S1177" s="16">
        <f t="shared" si="92"/>
        <v>42170.728460648148</v>
      </c>
      <c r="T1177" s="9">
        <f t="shared" si="93"/>
        <v>42200.728460648148</v>
      </c>
      <c r="U1177" s="15">
        <f t="shared" si="94"/>
        <v>2015</v>
      </c>
    </row>
    <row r="1178" spans="1:21" ht="64" hidden="1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8324</v>
      </c>
      <c r="R1178" t="s">
        <v>8350</v>
      </c>
      <c r="S1178" s="16">
        <f t="shared" si="92"/>
        <v>42746.019652777773</v>
      </c>
      <c r="T1178" s="9">
        <f t="shared" si="93"/>
        <v>42800.541666666672</v>
      </c>
      <c r="U1178" s="15">
        <f t="shared" si="94"/>
        <v>2017</v>
      </c>
    </row>
    <row r="1179" spans="1:21" ht="48" hidden="1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 t="e">
        <f t="shared" si="91"/>
        <v>#DIV/0!</v>
      </c>
      <c r="Q1179" s="12" t="s">
        <v>8324</v>
      </c>
      <c r="R1179" t="s">
        <v>8350</v>
      </c>
      <c r="S1179" s="16">
        <f t="shared" si="92"/>
        <v>41897.660833333335</v>
      </c>
      <c r="T1179" s="9">
        <f t="shared" si="93"/>
        <v>41927.660833333335</v>
      </c>
      <c r="U1179" s="15">
        <f t="shared" si="94"/>
        <v>2014</v>
      </c>
    </row>
    <row r="1180" spans="1:21" ht="48" hidden="1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8324</v>
      </c>
      <c r="R1180" t="s">
        <v>8350</v>
      </c>
      <c r="S1180" s="16">
        <f t="shared" si="92"/>
        <v>41837.905694444446</v>
      </c>
      <c r="T1180" s="9">
        <f t="shared" si="93"/>
        <v>41867.905694444446</v>
      </c>
      <c r="U1180" s="15">
        <f t="shared" si="94"/>
        <v>2014</v>
      </c>
    </row>
    <row r="1181" spans="1:21" ht="48" hidden="1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8324</v>
      </c>
      <c r="R1181" t="s">
        <v>8350</v>
      </c>
      <c r="S1181" s="16">
        <f t="shared" si="92"/>
        <v>42275.720219907409</v>
      </c>
      <c r="T1181" s="9">
        <f t="shared" si="93"/>
        <v>42305.720219907409</v>
      </c>
      <c r="U1181" s="15">
        <f t="shared" si="94"/>
        <v>2015</v>
      </c>
    </row>
    <row r="1182" spans="1:21" ht="32" hidden="1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8324</v>
      </c>
      <c r="R1182" t="s">
        <v>8350</v>
      </c>
      <c r="S1182" s="16">
        <f t="shared" si="92"/>
        <v>41781.806875000002</v>
      </c>
      <c r="T1182" s="9">
        <f t="shared" si="93"/>
        <v>41818.806875000002</v>
      </c>
      <c r="U1182" s="15">
        <f t="shared" si="94"/>
        <v>2014</v>
      </c>
    </row>
    <row r="1183" spans="1:21" ht="16" hidden="1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8324</v>
      </c>
      <c r="R1183" t="s">
        <v>8350</v>
      </c>
      <c r="S1183" s="16">
        <f t="shared" si="92"/>
        <v>42034.339363425926</v>
      </c>
      <c r="T1183" s="9">
        <f t="shared" si="93"/>
        <v>42064.339363425926</v>
      </c>
      <c r="U1183" s="15">
        <f t="shared" si="94"/>
        <v>2015</v>
      </c>
    </row>
    <row r="1184" spans="1:21" ht="48" hidden="1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8324</v>
      </c>
      <c r="R1184" t="s">
        <v>8350</v>
      </c>
      <c r="S1184" s="16">
        <f t="shared" si="92"/>
        <v>42728.827407407407</v>
      </c>
      <c r="T1184" s="9">
        <f t="shared" si="93"/>
        <v>42747.695833333331</v>
      </c>
      <c r="U1184" s="15">
        <f t="shared" si="94"/>
        <v>2016</v>
      </c>
    </row>
    <row r="1185" spans="1:21" ht="48" hidden="1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8324</v>
      </c>
      <c r="R1185" t="s">
        <v>8350</v>
      </c>
      <c r="S1185" s="16">
        <f t="shared" si="92"/>
        <v>42656.86137731481</v>
      </c>
      <c r="T1185" s="9">
        <f t="shared" si="93"/>
        <v>42676.165972222225</v>
      </c>
      <c r="U1185" s="15">
        <f t="shared" si="94"/>
        <v>2016</v>
      </c>
    </row>
    <row r="1186" spans="1:21" ht="48" hidden="1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8318</v>
      </c>
      <c r="R1186" t="s">
        <v>8319</v>
      </c>
      <c r="S1186" s="16">
        <f t="shared" si="92"/>
        <v>42741.599664351852</v>
      </c>
      <c r="T1186" s="9">
        <f t="shared" si="93"/>
        <v>42772.599664351852</v>
      </c>
      <c r="U1186" s="15">
        <f t="shared" si="94"/>
        <v>2017</v>
      </c>
    </row>
    <row r="1187" spans="1:21" ht="48" hidden="1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8318</v>
      </c>
      <c r="R1187" t="s">
        <v>8319</v>
      </c>
      <c r="S1187" s="16">
        <f t="shared" si="92"/>
        <v>42130.865150462967</v>
      </c>
      <c r="T1187" s="9">
        <f t="shared" si="93"/>
        <v>42163.166666666672</v>
      </c>
      <c r="U1187" s="15">
        <f t="shared" si="94"/>
        <v>2015</v>
      </c>
    </row>
    <row r="1188" spans="1:21" ht="48" hidden="1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8318</v>
      </c>
      <c r="R1188" t="s">
        <v>8319</v>
      </c>
      <c r="S1188" s="16">
        <f t="shared" si="92"/>
        <v>42123.86336805555</v>
      </c>
      <c r="T1188" s="9">
        <f t="shared" si="93"/>
        <v>42156.945833333331</v>
      </c>
      <c r="U1188" s="15">
        <f t="shared" si="94"/>
        <v>2015</v>
      </c>
    </row>
    <row r="1189" spans="1:21" ht="48" hidden="1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8318</v>
      </c>
      <c r="R1189" t="s">
        <v>8319</v>
      </c>
      <c r="S1189" s="16">
        <f t="shared" si="92"/>
        <v>42109.894942129627</v>
      </c>
      <c r="T1189" s="9">
        <f t="shared" si="93"/>
        <v>42141.75</v>
      </c>
      <c r="U1189" s="15">
        <f t="shared" si="94"/>
        <v>2015</v>
      </c>
    </row>
    <row r="1190" spans="1:21" ht="48" hidden="1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8318</v>
      </c>
      <c r="R1190" t="s">
        <v>8319</v>
      </c>
      <c r="S1190" s="16">
        <f t="shared" si="92"/>
        <v>42711.700694444444</v>
      </c>
      <c r="T1190" s="9">
        <f t="shared" si="93"/>
        <v>42732.700694444444</v>
      </c>
      <c r="U1190" s="15">
        <f t="shared" si="94"/>
        <v>2016</v>
      </c>
    </row>
    <row r="1191" spans="1:21" ht="48" hidden="1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8318</v>
      </c>
      <c r="R1191" t="s">
        <v>8319</v>
      </c>
      <c r="S1191" s="16">
        <f t="shared" si="92"/>
        <v>42529.979108796295</v>
      </c>
      <c r="T1191" s="9">
        <f t="shared" si="93"/>
        <v>42550.979108796295</v>
      </c>
      <c r="U1191" s="15">
        <f t="shared" si="94"/>
        <v>2016</v>
      </c>
    </row>
    <row r="1192" spans="1:21" ht="32" hidden="1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8318</v>
      </c>
      <c r="R1192" t="s">
        <v>8319</v>
      </c>
      <c r="S1192" s="16">
        <f t="shared" si="92"/>
        <v>41852.665798611109</v>
      </c>
      <c r="T1192" s="9">
        <f t="shared" si="93"/>
        <v>41882.665798611109</v>
      </c>
      <c r="U1192" s="15">
        <f t="shared" si="94"/>
        <v>2014</v>
      </c>
    </row>
    <row r="1193" spans="1:21" ht="48" hidden="1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8318</v>
      </c>
      <c r="R1193" t="s">
        <v>8319</v>
      </c>
      <c r="S1193" s="16">
        <f t="shared" si="92"/>
        <v>42419.603703703702</v>
      </c>
      <c r="T1193" s="9">
        <f t="shared" si="93"/>
        <v>42449.562037037031</v>
      </c>
      <c r="U1193" s="15">
        <f t="shared" si="94"/>
        <v>2016</v>
      </c>
    </row>
    <row r="1194" spans="1:21" ht="32" hidden="1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8318</v>
      </c>
      <c r="R1194" t="s">
        <v>8319</v>
      </c>
      <c r="S1194" s="16">
        <f t="shared" si="92"/>
        <v>42747.506689814814</v>
      </c>
      <c r="T1194" s="9">
        <f t="shared" si="93"/>
        <v>42777.506689814814</v>
      </c>
      <c r="U1194" s="15">
        <f t="shared" si="94"/>
        <v>2017</v>
      </c>
    </row>
    <row r="1195" spans="1:21" ht="48" hidden="1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8318</v>
      </c>
      <c r="R1195" t="s">
        <v>8319</v>
      </c>
      <c r="S1195" s="16">
        <f t="shared" si="92"/>
        <v>42409.776076388895</v>
      </c>
      <c r="T1195" s="9">
        <f t="shared" si="93"/>
        <v>42469.734409722223</v>
      </c>
      <c r="U1195" s="15">
        <f t="shared" si="94"/>
        <v>2016</v>
      </c>
    </row>
    <row r="1196" spans="1:21" ht="48" hidden="1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8318</v>
      </c>
      <c r="R1196" t="s">
        <v>8319</v>
      </c>
      <c r="S1196" s="16">
        <f t="shared" si="92"/>
        <v>42072.488182870366</v>
      </c>
      <c r="T1196" s="9">
        <f t="shared" si="93"/>
        <v>42102.488182870366</v>
      </c>
      <c r="U1196" s="15">
        <f t="shared" si="94"/>
        <v>2015</v>
      </c>
    </row>
    <row r="1197" spans="1:21" ht="64" hidden="1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8318</v>
      </c>
      <c r="R1197" t="s">
        <v>8319</v>
      </c>
      <c r="S1197" s="16">
        <f t="shared" si="92"/>
        <v>42298.34783564815</v>
      </c>
      <c r="T1197" s="9">
        <f t="shared" si="93"/>
        <v>42358.375</v>
      </c>
      <c r="U1197" s="15">
        <f t="shared" si="94"/>
        <v>2015</v>
      </c>
    </row>
    <row r="1198" spans="1:21" ht="32" hidden="1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8318</v>
      </c>
      <c r="R1198" t="s">
        <v>8319</v>
      </c>
      <c r="S1198" s="16">
        <f t="shared" si="92"/>
        <v>42326.818738425922</v>
      </c>
      <c r="T1198" s="9">
        <f t="shared" si="93"/>
        <v>42356.818738425922</v>
      </c>
      <c r="U1198" s="15">
        <f t="shared" si="94"/>
        <v>2015</v>
      </c>
    </row>
    <row r="1199" spans="1:21" ht="48" hidden="1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8318</v>
      </c>
      <c r="R1199" t="s">
        <v>8319</v>
      </c>
      <c r="S1199" s="16">
        <f t="shared" si="92"/>
        <v>42503.66474537037</v>
      </c>
      <c r="T1199" s="9">
        <f t="shared" si="93"/>
        <v>42534.249305555553</v>
      </c>
      <c r="U1199" s="15">
        <f t="shared" si="94"/>
        <v>2016</v>
      </c>
    </row>
    <row r="1200" spans="1:21" ht="48" hidden="1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8318</v>
      </c>
      <c r="R1200" t="s">
        <v>8319</v>
      </c>
      <c r="S1200" s="16">
        <f t="shared" si="92"/>
        <v>42333.619050925925</v>
      </c>
      <c r="T1200" s="9">
        <f t="shared" si="93"/>
        <v>42369.125</v>
      </c>
      <c r="U1200" s="15">
        <f t="shared" si="94"/>
        <v>2015</v>
      </c>
    </row>
    <row r="1201" spans="1:21" ht="48" hidden="1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8318</v>
      </c>
      <c r="R1201" t="s">
        <v>8319</v>
      </c>
      <c r="S1201" s="16">
        <f t="shared" si="92"/>
        <v>42161.770833333328</v>
      </c>
      <c r="T1201" s="9">
        <f t="shared" si="93"/>
        <v>42193.770833333328</v>
      </c>
      <c r="U1201" s="15">
        <f t="shared" si="94"/>
        <v>2015</v>
      </c>
    </row>
    <row r="1202" spans="1:21" ht="48" hidden="1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8318</v>
      </c>
      <c r="R1202" t="s">
        <v>8319</v>
      </c>
      <c r="S1202" s="16">
        <f t="shared" si="92"/>
        <v>42089.477500000001</v>
      </c>
      <c r="T1202" s="9">
        <f t="shared" si="93"/>
        <v>42110.477500000001</v>
      </c>
      <c r="U1202" s="15">
        <f t="shared" si="94"/>
        <v>2015</v>
      </c>
    </row>
    <row r="1203" spans="1:21" ht="48" hidden="1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8318</v>
      </c>
      <c r="R1203" t="s">
        <v>8319</v>
      </c>
      <c r="S1203" s="16">
        <f t="shared" si="92"/>
        <v>42536.60701388889</v>
      </c>
      <c r="T1203" s="9">
        <f t="shared" si="93"/>
        <v>42566.60701388889</v>
      </c>
      <c r="U1203" s="15">
        <f t="shared" si="94"/>
        <v>2016</v>
      </c>
    </row>
    <row r="1204" spans="1:21" ht="48" hidden="1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8318</v>
      </c>
      <c r="R1204" t="s">
        <v>8319</v>
      </c>
      <c r="S1204" s="16">
        <f t="shared" si="92"/>
        <v>42152.288819444439</v>
      </c>
      <c r="T1204" s="9">
        <f t="shared" si="93"/>
        <v>42182.288819444439</v>
      </c>
      <c r="U1204" s="15">
        <f t="shared" si="94"/>
        <v>2015</v>
      </c>
    </row>
    <row r="1205" spans="1:21" ht="48" hidden="1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8318</v>
      </c>
      <c r="R1205" t="s">
        <v>8319</v>
      </c>
      <c r="S1205" s="16">
        <f t="shared" si="92"/>
        <v>42125.614895833336</v>
      </c>
      <c r="T1205" s="9">
        <f t="shared" si="93"/>
        <v>42155.614895833336</v>
      </c>
      <c r="U1205" s="15">
        <f t="shared" si="94"/>
        <v>2015</v>
      </c>
    </row>
    <row r="1206" spans="1:21" ht="48" hidden="1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8318</v>
      </c>
      <c r="R1206" t="s">
        <v>8319</v>
      </c>
      <c r="S1206" s="16">
        <f t="shared" si="92"/>
        <v>42297.748067129629</v>
      </c>
      <c r="T1206" s="9">
        <f t="shared" si="93"/>
        <v>42342.208333333328</v>
      </c>
      <c r="U1206" s="15">
        <f t="shared" si="94"/>
        <v>2015</v>
      </c>
    </row>
    <row r="1207" spans="1:21" ht="48" hidden="1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8318</v>
      </c>
      <c r="R1207" t="s">
        <v>8319</v>
      </c>
      <c r="S1207" s="16">
        <f t="shared" si="92"/>
        <v>42138.506377314814</v>
      </c>
      <c r="T1207" s="9">
        <f t="shared" si="93"/>
        <v>42168.506377314814</v>
      </c>
      <c r="U1207" s="15">
        <f t="shared" si="94"/>
        <v>2015</v>
      </c>
    </row>
    <row r="1208" spans="1:21" ht="48" hidden="1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8318</v>
      </c>
      <c r="R1208" t="s">
        <v>8319</v>
      </c>
      <c r="S1208" s="16">
        <f t="shared" si="92"/>
        <v>42772.776076388895</v>
      </c>
      <c r="T1208" s="9">
        <f t="shared" si="93"/>
        <v>42805.561805555553</v>
      </c>
      <c r="U1208" s="15">
        <f t="shared" si="94"/>
        <v>2017</v>
      </c>
    </row>
    <row r="1209" spans="1:21" ht="32" hidden="1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8318</v>
      </c>
      <c r="R1209" t="s">
        <v>8319</v>
      </c>
      <c r="S1209" s="16">
        <f t="shared" si="92"/>
        <v>42430.430243055554</v>
      </c>
      <c r="T1209" s="9">
        <f t="shared" si="93"/>
        <v>42460.416666666672</v>
      </c>
      <c r="U1209" s="15">
        <f t="shared" si="94"/>
        <v>2016</v>
      </c>
    </row>
    <row r="1210" spans="1:21" ht="48" hidden="1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8318</v>
      </c>
      <c r="R1210" t="s">
        <v>8319</v>
      </c>
      <c r="S1210" s="16">
        <f t="shared" si="92"/>
        <v>42423.709074074075</v>
      </c>
      <c r="T1210" s="9">
        <f t="shared" si="93"/>
        <v>42453.667407407411</v>
      </c>
      <c r="U1210" s="15">
        <f t="shared" si="94"/>
        <v>2016</v>
      </c>
    </row>
    <row r="1211" spans="1:21" ht="48" hidden="1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8318</v>
      </c>
      <c r="R1211" t="s">
        <v>8319</v>
      </c>
      <c r="S1211" s="16">
        <f t="shared" si="92"/>
        <v>42761.846122685187</v>
      </c>
      <c r="T1211" s="9">
        <f t="shared" si="93"/>
        <v>42791.846122685187</v>
      </c>
      <c r="U1211" s="15">
        <f t="shared" si="94"/>
        <v>2017</v>
      </c>
    </row>
    <row r="1212" spans="1:21" ht="32" hidden="1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8318</v>
      </c>
      <c r="R1212" t="s">
        <v>8319</v>
      </c>
      <c r="S1212" s="16">
        <f t="shared" si="92"/>
        <v>42132.941805555558</v>
      </c>
      <c r="T1212" s="9">
        <f t="shared" si="93"/>
        <v>42155.875</v>
      </c>
      <c r="U1212" s="15">
        <f t="shared" si="94"/>
        <v>2015</v>
      </c>
    </row>
    <row r="1213" spans="1:21" ht="48" hidden="1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8318</v>
      </c>
      <c r="R1213" t="s">
        <v>8319</v>
      </c>
      <c r="S1213" s="16">
        <f t="shared" si="92"/>
        <v>42515.866446759261</v>
      </c>
      <c r="T1213" s="9">
        <f t="shared" si="93"/>
        <v>42530.866446759261</v>
      </c>
      <c r="U1213" s="15">
        <f t="shared" si="94"/>
        <v>2016</v>
      </c>
    </row>
    <row r="1214" spans="1:21" ht="48" hidden="1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8318</v>
      </c>
      <c r="R1214" t="s">
        <v>8319</v>
      </c>
      <c r="S1214" s="16">
        <f t="shared" si="92"/>
        <v>42318.950173611112</v>
      </c>
      <c r="T1214" s="9">
        <f t="shared" si="93"/>
        <v>42335.041666666672</v>
      </c>
      <c r="U1214" s="15">
        <f t="shared" si="94"/>
        <v>2015</v>
      </c>
    </row>
    <row r="1215" spans="1:21" ht="48" hidden="1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8318</v>
      </c>
      <c r="R1215" t="s">
        <v>8319</v>
      </c>
      <c r="S1215" s="16">
        <f t="shared" si="92"/>
        <v>42731.755787037036</v>
      </c>
      <c r="T1215" s="9">
        <f t="shared" si="93"/>
        <v>42766.755787037036</v>
      </c>
      <c r="U1215" s="15">
        <f t="shared" si="94"/>
        <v>2016</v>
      </c>
    </row>
    <row r="1216" spans="1:21" ht="48" hidden="1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8318</v>
      </c>
      <c r="R1216" t="s">
        <v>8319</v>
      </c>
      <c r="S1216" s="16">
        <f t="shared" si="92"/>
        <v>42104.840335648143</v>
      </c>
      <c r="T1216" s="9">
        <f t="shared" si="93"/>
        <v>42164.840335648143</v>
      </c>
      <c r="U1216" s="15">
        <f t="shared" si="94"/>
        <v>2015</v>
      </c>
    </row>
    <row r="1217" spans="1:21" ht="48" hidden="1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8318</v>
      </c>
      <c r="R1217" t="s">
        <v>8319</v>
      </c>
      <c r="S1217" s="16">
        <f t="shared" si="92"/>
        <v>41759.923101851848</v>
      </c>
      <c r="T1217" s="9">
        <f t="shared" si="93"/>
        <v>41789.923101851848</v>
      </c>
      <c r="U1217" s="15">
        <f t="shared" si="94"/>
        <v>2014</v>
      </c>
    </row>
    <row r="1218" spans="1:21" ht="32" hidden="1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ROUND(E1218/D1218*100,0)</f>
        <v>146</v>
      </c>
      <c r="P1218">
        <f t="shared" ref="P1218:P1281" si="96">ROUND(E1218/L1218,2)</f>
        <v>91.88</v>
      </c>
      <c r="Q1218" s="12" t="s">
        <v>8318</v>
      </c>
      <c r="R1218" t="s">
        <v>8319</v>
      </c>
      <c r="S1218" s="16">
        <f t="shared" si="92"/>
        <v>42247.616400462968</v>
      </c>
      <c r="T1218" s="9">
        <f t="shared" si="93"/>
        <v>42279.960416666669</v>
      </c>
      <c r="U1218" s="15">
        <f t="shared" si="94"/>
        <v>2015</v>
      </c>
    </row>
    <row r="1219" spans="1:21" ht="48" hidden="1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si="96"/>
        <v>148.57</v>
      </c>
      <c r="Q1219" s="12" t="s">
        <v>8318</v>
      </c>
      <c r="R1219" t="s">
        <v>8319</v>
      </c>
      <c r="S1219" s="16">
        <f t="shared" ref="S1219:S1282" si="97">(((J1219/60)/60)/24)+DATE(1970,1,1)</f>
        <v>42535.809490740736</v>
      </c>
      <c r="T1219" s="9">
        <f t="shared" ref="T1219:T1282" si="98">(((I1219/60)/60)/24)+DATE(1970,1,1)</f>
        <v>42565.809490740736</v>
      </c>
      <c r="U1219" s="15">
        <f t="shared" ref="U1219:U1282" si="99">YEAR(S1219)</f>
        <v>2016</v>
      </c>
    </row>
    <row r="1220" spans="1:21" ht="48" hidden="1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8318</v>
      </c>
      <c r="R1220" t="s">
        <v>8319</v>
      </c>
      <c r="S1220" s="16">
        <f t="shared" si="97"/>
        <v>42278.662037037036</v>
      </c>
      <c r="T1220" s="9">
        <f t="shared" si="98"/>
        <v>42309.125</v>
      </c>
      <c r="U1220" s="15">
        <f t="shared" si="99"/>
        <v>2015</v>
      </c>
    </row>
    <row r="1221" spans="1:21" ht="32" hidden="1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8318</v>
      </c>
      <c r="R1221" t="s">
        <v>8319</v>
      </c>
      <c r="S1221" s="16">
        <f t="shared" si="97"/>
        <v>42633.461956018517</v>
      </c>
      <c r="T1221" s="9">
        <f t="shared" si="98"/>
        <v>42663.461956018517</v>
      </c>
      <c r="U1221" s="15">
        <f t="shared" si="99"/>
        <v>2016</v>
      </c>
    </row>
    <row r="1222" spans="1:21" ht="48" hidden="1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8318</v>
      </c>
      <c r="R1222" t="s">
        <v>8319</v>
      </c>
      <c r="S1222" s="16">
        <f t="shared" si="97"/>
        <v>42211.628611111111</v>
      </c>
      <c r="T1222" s="9">
        <f t="shared" si="98"/>
        <v>42241.628611111111</v>
      </c>
      <c r="U1222" s="15">
        <f t="shared" si="99"/>
        <v>2015</v>
      </c>
    </row>
    <row r="1223" spans="1:21" ht="48" hidden="1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8318</v>
      </c>
      <c r="R1223" t="s">
        <v>8319</v>
      </c>
      <c r="S1223" s="16">
        <f t="shared" si="97"/>
        <v>42680.47555555556</v>
      </c>
      <c r="T1223" s="9">
        <f t="shared" si="98"/>
        <v>42708</v>
      </c>
      <c r="U1223" s="15">
        <f t="shared" si="99"/>
        <v>2016</v>
      </c>
    </row>
    <row r="1224" spans="1:21" ht="32" hidden="1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8318</v>
      </c>
      <c r="R1224" t="s">
        <v>8319</v>
      </c>
      <c r="S1224" s="16">
        <f t="shared" si="97"/>
        <v>42430.720451388886</v>
      </c>
      <c r="T1224" s="9">
        <f t="shared" si="98"/>
        <v>42461.166666666672</v>
      </c>
      <c r="U1224" s="15">
        <f t="shared" si="99"/>
        <v>2016</v>
      </c>
    </row>
    <row r="1225" spans="1:21" ht="32" hidden="1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8318</v>
      </c>
      <c r="R1225" t="s">
        <v>8319</v>
      </c>
      <c r="S1225" s="16">
        <f t="shared" si="97"/>
        <v>42654.177187499998</v>
      </c>
      <c r="T1225" s="9">
        <f t="shared" si="98"/>
        <v>42684.218854166669</v>
      </c>
      <c r="U1225" s="15">
        <f t="shared" si="99"/>
        <v>2016</v>
      </c>
    </row>
    <row r="1226" spans="1:21" ht="32" hidden="1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8332</v>
      </c>
      <c r="R1226" t="s">
        <v>8359</v>
      </c>
      <c r="S1226" s="16">
        <f t="shared" si="97"/>
        <v>41736.549791666665</v>
      </c>
      <c r="T1226" s="9">
        <f t="shared" si="98"/>
        <v>41796.549791666665</v>
      </c>
      <c r="U1226" s="15">
        <f t="shared" si="99"/>
        <v>2014</v>
      </c>
    </row>
    <row r="1227" spans="1:21" ht="48" hidden="1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8332</v>
      </c>
      <c r="R1227" t="s">
        <v>8359</v>
      </c>
      <c r="S1227" s="16">
        <f t="shared" si="97"/>
        <v>41509.905995370369</v>
      </c>
      <c r="T1227" s="9">
        <f t="shared" si="98"/>
        <v>41569.905995370369</v>
      </c>
      <c r="U1227" s="15">
        <f t="shared" si="99"/>
        <v>2013</v>
      </c>
    </row>
    <row r="1228" spans="1:21" ht="48" hidden="1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8332</v>
      </c>
      <c r="R1228" t="s">
        <v>8359</v>
      </c>
      <c r="S1228" s="16">
        <f t="shared" si="97"/>
        <v>41715.874780092592</v>
      </c>
      <c r="T1228" s="9">
        <f t="shared" si="98"/>
        <v>41750.041666666664</v>
      </c>
      <c r="U1228" s="15">
        <f t="shared" si="99"/>
        <v>2014</v>
      </c>
    </row>
    <row r="1229" spans="1:21" ht="48" hidden="1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 t="e">
        <f t="shared" si="96"/>
        <v>#DIV/0!</v>
      </c>
      <c r="Q1229" s="12" t="s">
        <v>8332</v>
      </c>
      <c r="R1229" t="s">
        <v>8359</v>
      </c>
      <c r="S1229" s="16">
        <f t="shared" si="97"/>
        <v>41827.919166666667</v>
      </c>
      <c r="T1229" s="9">
        <f t="shared" si="98"/>
        <v>41858.291666666664</v>
      </c>
      <c r="U1229" s="15">
        <f t="shared" si="99"/>
        <v>2014</v>
      </c>
    </row>
    <row r="1230" spans="1:21" ht="32" hidden="1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8332</v>
      </c>
      <c r="R1230" t="s">
        <v>8359</v>
      </c>
      <c r="S1230" s="16">
        <f t="shared" si="97"/>
        <v>40754.729259259257</v>
      </c>
      <c r="T1230" s="9">
        <f t="shared" si="98"/>
        <v>40814.729259259257</v>
      </c>
      <c r="U1230" s="15">
        <f t="shared" si="99"/>
        <v>2011</v>
      </c>
    </row>
    <row r="1231" spans="1:21" ht="48" hidden="1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8332</v>
      </c>
      <c r="R1231" t="s">
        <v>8359</v>
      </c>
      <c r="S1231" s="16">
        <f t="shared" si="97"/>
        <v>40985.459803240738</v>
      </c>
      <c r="T1231" s="9">
        <f t="shared" si="98"/>
        <v>41015.666666666664</v>
      </c>
      <c r="U1231" s="15">
        <f t="shared" si="99"/>
        <v>2012</v>
      </c>
    </row>
    <row r="1232" spans="1:21" ht="48" hidden="1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 t="e">
        <f t="shared" si="96"/>
        <v>#DIV/0!</v>
      </c>
      <c r="Q1232" s="12" t="s">
        <v>8332</v>
      </c>
      <c r="R1232" t="s">
        <v>8359</v>
      </c>
      <c r="S1232" s="16">
        <f t="shared" si="97"/>
        <v>40568.972569444442</v>
      </c>
      <c r="T1232" s="9">
        <f t="shared" si="98"/>
        <v>40598.972569444442</v>
      </c>
      <c r="U1232" s="15">
        <f t="shared" si="99"/>
        <v>2011</v>
      </c>
    </row>
    <row r="1233" spans="1:21" ht="48" hidden="1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 t="e">
        <f t="shared" si="96"/>
        <v>#DIV/0!</v>
      </c>
      <c r="Q1233" s="12" t="s">
        <v>8332</v>
      </c>
      <c r="R1233" t="s">
        <v>8359</v>
      </c>
      <c r="S1233" s="16">
        <f t="shared" si="97"/>
        <v>42193.941759259258</v>
      </c>
      <c r="T1233" s="9">
        <f t="shared" si="98"/>
        <v>42244.041666666672</v>
      </c>
      <c r="U1233" s="15">
        <f t="shared" si="99"/>
        <v>2015</v>
      </c>
    </row>
    <row r="1234" spans="1:21" ht="48" hidden="1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8332</v>
      </c>
      <c r="R1234" t="s">
        <v>8359</v>
      </c>
      <c r="S1234" s="16">
        <f t="shared" si="97"/>
        <v>41506.848032407412</v>
      </c>
      <c r="T1234" s="9">
        <f t="shared" si="98"/>
        <v>41553.848032407412</v>
      </c>
      <c r="U1234" s="15">
        <f t="shared" si="99"/>
        <v>2013</v>
      </c>
    </row>
    <row r="1235" spans="1:21" ht="48" hidden="1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8332</v>
      </c>
      <c r="R1235" t="s">
        <v>8359</v>
      </c>
      <c r="S1235" s="16">
        <f t="shared" si="97"/>
        <v>40939.948773148149</v>
      </c>
      <c r="T1235" s="9">
        <f t="shared" si="98"/>
        <v>40960.948773148149</v>
      </c>
      <c r="U1235" s="15">
        <f t="shared" si="99"/>
        <v>2012</v>
      </c>
    </row>
    <row r="1236" spans="1:21" ht="48" hidden="1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 t="e">
        <f t="shared" si="96"/>
        <v>#DIV/0!</v>
      </c>
      <c r="Q1236" s="12" t="s">
        <v>8332</v>
      </c>
      <c r="R1236" t="s">
        <v>8359</v>
      </c>
      <c r="S1236" s="16">
        <f t="shared" si="97"/>
        <v>42007.788680555561</v>
      </c>
      <c r="T1236" s="9">
        <f t="shared" si="98"/>
        <v>42037.788680555561</v>
      </c>
      <c r="U1236" s="15">
        <f t="shared" si="99"/>
        <v>2015</v>
      </c>
    </row>
    <row r="1237" spans="1:21" ht="48" hidden="1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8332</v>
      </c>
      <c r="R1237" t="s">
        <v>8359</v>
      </c>
      <c r="S1237" s="16">
        <f t="shared" si="97"/>
        <v>41583.135405092595</v>
      </c>
      <c r="T1237" s="9">
        <f t="shared" si="98"/>
        <v>41623.135405092595</v>
      </c>
      <c r="U1237" s="15">
        <f t="shared" si="99"/>
        <v>2013</v>
      </c>
    </row>
    <row r="1238" spans="1:21" ht="16" hidden="1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 t="e">
        <f t="shared" si="96"/>
        <v>#DIV/0!</v>
      </c>
      <c r="Q1238" s="12" t="s">
        <v>8332</v>
      </c>
      <c r="R1238" t="s">
        <v>8359</v>
      </c>
      <c r="S1238" s="16">
        <f t="shared" si="97"/>
        <v>41110.680138888885</v>
      </c>
      <c r="T1238" s="9">
        <f t="shared" si="98"/>
        <v>41118.666666666664</v>
      </c>
      <c r="U1238" s="15">
        <f t="shared" si="99"/>
        <v>2012</v>
      </c>
    </row>
    <row r="1239" spans="1:21" ht="48" hidden="1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 t="e">
        <f t="shared" si="96"/>
        <v>#DIV/0!</v>
      </c>
      <c r="Q1239" s="12" t="s">
        <v>8332</v>
      </c>
      <c r="R1239" t="s">
        <v>8359</v>
      </c>
      <c r="S1239" s="16">
        <f t="shared" si="97"/>
        <v>41125.283159722225</v>
      </c>
      <c r="T1239" s="9">
        <f t="shared" si="98"/>
        <v>41145.283159722225</v>
      </c>
      <c r="U1239" s="15">
        <f t="shared" si="99"/>
        <v>2012</v>
      </c>
    </row>
    <row r="1240" spans="1:21" ht="48" hidden="1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8332</v>
      </c>
      <c r="R1240" t="s">
        <v>8359</v>
      </c>
      <c r="S1240" s="16">
        <f t="shared" si="97"/>
        <v>40731.61037037037</v>
      </c>
      <c r="T1240" s="9">
        <f t="shared" si="98"/>
        <v>40761.61037037037</v>
      </c>
      <c r="U1240" s="15">
        <f t="shared" si="99"/>
        <v>2011</v>
      </c>
    </row>
    <row r="1241" spans="1:21" ht="32" hidden="1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 t="e">
        <f t="shared" si="96"/>
        <v>#DIV/0!</v>
      </c>
      <c r="Q1241" s="12" t="s">
        <v>8332</v>
      </c>
      <c r="R1241" t="s">
        <v>8359</v>
      </c>
      <c r="S1241" s="16">
        <f t="shared" si="97"/>
        <v>40883.962581018517</v>
      </c>
      <c r="T1241" s="9">
        <f t="shared" si="98"/>
        <v>40913.962581018517</v>
      </c>
      <c r="U1241" s="15">
        <f t="shared" si="99"/>
        <v>2011</v>
      </c>
    </row>
    <row r="1242" spans="1:21" ht="32" hidden="1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8332</v>
      </c>
      <c r="R1242" t="s">
        <v>8359</v>
      </c>
      <c r="S1242" s="16">
        <f t="shared" si="97"/>
        <v>41409.040011574078</v>
      </c>
      <c r="T1242" s="9">
        <f t="shared" si="98"/>
        <v>41467.910416666666</v>
      </c>
      <c r="U1242" s="15">
        <f t="shared" si="99"/>
        <v>2013</v>
      </c>
    </row>
    <row r="1243" spans="1:21" ht="48" hidden="1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8332</v>
      </c>
      <c r="R1243" t="s">
        <v>8359</v>
      </c>
      <c r="S1243" s="16">
        <f t="shared" si="97"/>
        <v>41923.837731481479</v>
      </c>
      <c r="T1243" s="9">
        <f t="shared" si="98"/>
        <v>41946.249305555553</v>
      </c>
      <c r="U1243" s="15">
        <f t="shared" si="99"/>
        <v>2014</v>
      </c>
    </row>
    <row r="1244" spans="1:21" ht="48" hidden="1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8332</v>
      </c>
      <c r="R1244" t="s">
        <v>8359</v>
      </c>
      <c r="S1244" s="16">
        <f t="shared" si="97"/>
        <v>40782.165532407409</v>
      </c>
      <c r="T1244" s="9">
        <f t="shared" si="98"/>
        <v>40797.554166666669</v>
      </c>
      <c r="U1244" s="15">
        <f t="shared" si="99"/>
        <v>2011</v>
      </c>
    </row>
    <row r="1245" spans="1:21" ht="48" hidden="1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8332</v>
      </c>
      <c r="R1245" t="s">
        <v>8359</v>
      </c>
      <c r="S1245" s="16">
        <f t="shared" si="97"/>
        <v>40671.879293981481</v>
      </c>
      <c r="T1245" s="9">
        <f t="shared" si="98"/>
        <v>40732.875</v>
      </c>
      <c r="U1245" s="15">
        <f t="shared" si="99"/>
        <v>2011</v>
      </c>
    </row>
    <row r="1246" spans="1:21" ht="48" hidden="1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8332</v>
      </c>
      <c r="R1246" t="s">
        <v>8336</v>
      </c>
      <c r="S1246" s="16">
        <f t="shared" si="97"/>
        <v>41355.825497685182</v>
      </c>
      <c r="T1246" s="9">
        <f t="shared" si="98"/>
        <v>41386.875</v>
      </c>
      <c r="U1246" s="15">
        <f t="shared" si="99"/>
        <v>2013</v>
      </c>
    </row>
    <row r="1247" spans="1:21" ht="48" hidden="1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8332</v>
      </c>
      <c r="R1247" t="s">
        <v>8336</v>
      </c>
      <c r="S1247" s="16">
        <f t="shared" si="97"/>
        <v>41774.599930555552</v>
      </c>
      <c r="T1247" s="9">
        <f t="shared" si="98"/>
        <v>41804.599930555552</v>
      </c>
      <c r="U1247" s="15">
        <f t="shared" si="99"/>
        <v>2014</v>
      </c>
    </row>
    <row r="1248" spans="1:21" ht="48" hidden="1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8332</v>
      </c>
      <c r="R1248" t="s">
        <v>8336</v>
      </c>
      <c r="S1248" s="16">
        <f t="shared" si="97"/>
        <v>40838.043391203704</v>
      </c>
      <c r="T1248" s="9">
        <f t="shared" si="98"/>
        <v>40883.085057870368</v>
      </c>
      <c r="U1248" s="15">
        <f t="shared" si="99"/>
        <v>2011</v>
      </c>
    </row>
    <row r="1249" spans="1:21" ht="32" hidden="1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8332</v>
      </c>
      <c r="R1249" t="s">
        <v>8336</v>
      </c>
      <c r="S1249" s="16">
        <f t="shared" si="97"/>
        <v>41370.292303240742</v>
      </c>
      <c r="T1249" s="9">
        <f t="shared" si="98"/>
        <v>41400.292303240742</v>
      </c>
      <c r="U1249" s="15">
        <f t="shared" si="99"/>
        <v>2013</v>
      </c>
    </row>
    <row r="1250" spans="1:21" ht="32" hidden="1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8332</v>
      </c>
      <c r="R1250" t="s">
        <v>8336</v>
      </c>
      <c r="S1250" s="16">
        <f t="shared" si="97"/>
        <v>41767.656863425924</v>
      </c>
      <c r="T1250" s="9">
        <f t="shared" si="98"/>
        <v>41803.290972222225</v>
      </c>
      <c r="U1250" s="15">
        <f t="shared" si="99"/>
        <v>2014</v>
      </c>
    </row>
    <row r="1251" spans="1:21" ht="48" hidden="1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8332</v>
      </c>
      <c r="R1251" t="s">
        <v>8336</v>
      </c>
      <c r="S1251" s="16">
        <f t="shared" si="97"/>
        <v>41067.74086805556</v>
      </c>
      <c r="T1251" s="9">
        <f t="shared" si="98"/>
        <v>41097.74086805556</v>
      </c>
      <c r="U1251" s="15">
        <f t="shared" si="99"/>
        <v>2012</v>
      </c>
    </row>
    <row r="1252" spans="1:21" ht="48" hidden="1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8332</v>
      </c>
      <c r="R1252" t="s">
        <v>8336</v>
      </c>
      <c r="S1252" s="16">
        <f t="shared" si="97"/>
        <v>41843.64271990741</v>
      </c>
      <c r="T1252" s="9">
        <f t="shared" si="98"/>
        <v>41888.64271990741</v>
      </c>
      <c r="U1252" s="15">
        <f t="shared" si="99"/>
        <v>2014</v>
      </c>
    </row>
    <row r="1253" spans="1:21" ht="32" hidden="1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8332</v>
      </c>
      <c r="R1253" t="s">
        <v>8336</v>
      </c>
      <c r="S1253" s="16">
        <f t="shared" si="97"/>
        <v>40751.814432870371</v>
      </c>
      <c r="T1253" s="9">
        <f t="shared" si="98"/>
        <v>40811.814432870371</v>
      </c>
      <c r="U1253" s="15">
        <f t="shared" si="99"/>
        <v>2011</v>
      </c>
    </row>
    <row r="1254" spans="1:21" ht="48" hidden="1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8332</v>
      </c>
      <c r="R1254" t="s">
        <v>8336</v>
      </c>
      <c r="S1254" s="16">
        <f t="shared" si="97"/>
        <v>41543.988067129627</v>
      </c>
      <c r="T1254" s="9">
        <f t="shared" si="98"/>
        <v>41571.988067129627</v>
      </c>
      <c r="U1254" s="15">
        <f t="shared" si="99"/>
        <v>2013</v>
      </c>
    </row>
    <row r="1255" spans="1:21" ht="48" hidden="1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8332</v>
      </c>
      <c r="R1255" t="s">
        <v>8336</v>
      </c>
      <c r="S1255" s="16">
        <f t="shared" si="97"/>
        <v>41855.783645833333</v>
      </c>
      <c r="T1255" s="9">
        <f t="shared" si="98"/>
        <v>41885.783645833333</v>
      </c>
      <c r="U1255" s="15">
        <f t="shared" si="99"/>
        <v>2014</v>
      </c>
    </row>
    <row r="1256" spans="1:21" ht="48" hidden="1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8332</v>
      </c>
      <c r="R1256" t="s">
        <v>8336</v>
      </c>
      <c r="S1256" s="16">
        <f t="shared" si="97"/>
        <v>40487.621365740742</v>
      </c>
      <c r="T1256" s="9">
        <f t="shared" si="98"/>
        <v>40544.207638888889</v>
      </c>
      <c r="U1256" s="15">
        <f t="shared" si="99"/>
        <v>2010</v>
      </c>
    </row>
    <row r="1257" spans="1:21" ht="48" hidden="1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8332</v>
      </c>
      <c r="R1257" t="s">
        <v>8336</v>
      </c>
      <c r="S1257" s="16">
        <f t="shared" si="97"/>
        <v>41579.845509259263</v>
      </c>
      <c r="T1257" s="9">
        <f t="shared" si="98"/>
        <v>41609.887175925927</v>
      </c>
      <c r="U1257" s="15">
        <f t="shared" si="99"/>
        <v>2013</v>
      </c>
    </row>
    <row r="1258" spans="1:21" ht="48" hidden="1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8332</v>
      </c>
      <c r="R1258" t="s">
        <v>8336</v>
      </c>
      <c r="S1258" s="16">
        <f t="shared" si="97"/>
        <v>40921.919340277782</v>
      </c>
      <c r="T1258" s="9">
        <f t="shared" si="98"/>
        <v>40951.919340277782</v>
      </c>
      <c r="U1258" s="15">
        <f t="shared" si="99"/>
        <v>2012</v>
      </c>
    </row>
    <row r="1259" spans="1:21" ht="48" hidden="1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8332</v>
      </c>
      <c r="R1259" t="s">
        <v>8336</v>
      </c>
      <c r="S1259" s="16">
        <f t="shared" si="97"/>
        <v>40587.085532407407</v>
      </c>
      <c r="T1259" s="9">
        <f t="shared" si="98"/>
        <v>40636.043865740743</v>
      </c>
      <c r="U1259" s="15">
        <f t="shared" si="99"/>
        <v>2011</v>
      </c>
    </row>
    <row r="1260" spans="1:21" ht="48" hidden="1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8332</v>
      </c>
      <c r="R1260" t="s">
        <v>8336</v>
      </c>
      <c r="S1260" s="16">
        <f t="shared" si="97"/>
        <v>41487.611250000002</v>
      </c>
      <c r="T1260" s="9">
        <f t="shared" si="98"/>
        <v>41517.611250000002</v>
      </c>
      <c r="U1260" s="15">
        <f t="shared" si="99"/>
        <v>2013</v>
      </c>
    </row>
    <row r="1261" spans="1:21" ht="32" hidden="1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8332</v>
      </c>
      <c r="R1261" t="s">
        <v>8336</v>
      </c>
      <c r="S1261" s="16">
        <f t="shared" si="97"/>
        <v>41766.970648148148</v>
      </c>
      <c r="T1261" s="9">
        <f t="shared" si="98"/>
        <v>41799.165972222225</v>
      </c>
      <c r="U1261" s="15">
        <f t="shared" si="99"/>
        <v>2014</v>
      </c>
    </row>
    <row r="1262" spans="1:21" ht="48" hidden="1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8332</v>
      </c>
      <c r="R1262" t="s">
        <v>8336</v>
      </c>
      <c r="S1262" s="16">
        <f t="shared" si="97"/>
        <v>41666.842824074076</v>
      </c>
      <c r="T1262" s="9">
        <f t="shared" si="98"/>
        <v>41696.842824074076</v>
      </c>
      <c r="U1262" s="15">
        <f t="shared" si="99"/>
        <v>2014</v>
      </c>
    </row>
    <row r="1263" spans="1:21" ht="32" hidden="1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8332</v>
      </c>
      <c r="R1263" t="s">
        <v>8336</v>
      </c>
      <c r="S1263" s="16">
        <f t="shared" si="97"/>
        <v>41638.342905092592</v>
      </c>
      <c r="T1263" s="9">
        <f t="shared" si="98"/>
        <v>41668.342905092592</v>
      </c>
      <c r="U1263" s="15">
        <f t="shared" si="99"/>
        <v>2013</v>
      </c>
    </row>
    <row r="1264" spans="1:21" ht="48" hidden="1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8332</v>
      </c>
      <c r="R1264" t="s">
        <v>8336</v>
      </c>
      <c r="S1264" s="16">
        <f t="shared" si="97"/>
        <v>41656.762638888889</v>
      </c>
      <c r="T1264" s="9">
        <f t="shared" si="98"/>
        <v>41686.762638888889</v>
      </c>
      <c r="U1264" s="15">
        <f t="shared" si="99"/>
        <v>2014</v>
      </c>
    </row>
    <row r="1265" spans="1:21" ht="32" hidden="1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8332</v>
      </c>
      <c r="R1265" t="s">
        <v>8336</v>
      </c>
      <c r="S1265" s="16">
        <f t="shared" si="97"/>
        <v>41692.084143518521</v>
      </c>
      <c r="T1265" s="9">
        <f t="shared" si="98"/>
        <v>41727.041666666664</v>
      </c>
      <c r="U1265" s="15">
        <f t="shared" si="99"/>
        <v>2014</v>
      </c>
    </row>
    <row r="1266" spans="1:21" ht="48" hidden="1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8332</v>
      </c>
      <c r="R1266" t="s">
        <v>8336</v>
      </c>
      <c r="S1266" s="16">
        <f t="shared" si="97"/>
        <v>41547.662997685184</v>
      </c>
      <c r="T1266" s="9">
        <f t="shared" si="98"/>
        <v>41576.662997685184</v>
      </c>
      <c r="U1266" s="15">
        <f t="shared" si="99"/>
        <v>2013</v>
      </c>
    </row>
    <row r="1267" spans="1:21" ht="64" hidden="1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8332</v>
      </c>
      <c r="R1267" t="s">
        <v>8336</v>
      </c>
      <c r="S1267" s="16">
        <f t="shared" si="97"/>
        <v>40465.655266203699</v>
      </c>
      <c r="T1267" s="9">
        <f t="shared" si="98"/>
        <v>40512.655266203699</v>
      </c>
      <c r="U1267" s="15">
        <f t="shared" si="99"/>
        <v>2010</v>
      </c>
    </row>
    <row r="1268" spans="1:21" ht="32" hidden="1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8332</v>
      </c>
      <c r="R1268" t="s">
        <v>8336</v>
      </c>
      <c r="S1268" s="16">
        <f t="shared" si="97"/>
        <v>41620.87667824074</v>
      </c>
      <c r="T1268" s="9">
        <f t="shared" si="98"/>
        <v>41650.87667824074</v>
      </c>
      <c r="U1268" s="15">
        <f t="shared" si="99"/>
        <v>2013</v>
      </c>
    </row>
    <row r="1269" spans="1:21" ht="48" hidden="1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8332</v>
      </c>
      <c r="R1269" t="s">
        <v>8336</v>
      </c>
      <c r="S1269" s="16">
        <f t="shared" si="97"/>
        <v>41449.585162037038</v>
      </c>
      <c r="T1269" s="9">
        <f t="shared" si="98"/>
        <v>41479.585162037038</v>
      </c>
      <c r="U1269" s="15">
        <f t="shared" si="99"/>
        <v>2013</v>
      </c>
    </row>
    <row r="1270" spans="1:21" ht="32" hidden="1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8332</v>
      </c>
      <c r="R1270" t="s">
        <v>8336</v>
      </c>
      <c r="S1270" s="16">
        <f t="shared" si="97"/>
        <v>41507.845451388886</v>
      </c>
      <c r="T1270" s="9">
        <f t="shared" si="98"/>
        <v>41537.845451388886</v>
      </c>
      <c r="U1270" s="15">
        <f t="shared" si="99"/>
        <v>2013</v>
      </c>
    </row>
    <row r="1271" spans="1:21" ht="48" hidden="1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8332</v>
      </c>
      <c r="R1271" t="s">
        <v>8336</v>
      </c>
      <c r="S1271" s="16">
        <f t="shared" si="97"/>
        <v>42445.823055555549</v>
      </c>
      <c r="T1271" s="9">
        <f t="shared" si="98"/>
        <v>42476</v>
      </c>
      <c r="U1271" s="15">
        <f t="shared" si="99"/>
        <v>2016</v>
      </c>
    </row>
    <row r="1272" spans="1:21" ht="32" hidden="1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8332</v>
      </c>
      <c r="R1272" t="s">
        <v>8336</v>
      </c>
      <c r="S1272" s="16">
        <f t="shared" si="97"/>
        <v>40933.856967592597</v>
      </c>
      <c r="T1272" s="9">
        <f t="shared" si="98"/>
        <v>40993.815300925926</v>
      </c>
      <c r="U1272" s="15">
        <f t="shared" si="99"/>
        <v>2012</v>
      </c>
    </row>
    <row r="1273" spans="1:21" ht="48" hidden="1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8332</v>
      </c>
      <c r="R1273" t="s">
        <v>8336</v>
      </c>
      <c r="S1273" s="16">
        <f t="shared" si="97"/>
        <v>41561.683553240742</v>
      </c>
      <c r="T1273" s="9">
        <f t="shared" si="98"/>
        <v>41591.725219907406</v>
      </c>
      <c r="U1273" s="15">
        <f t="shared" si="99"/>
        <v>2013</v>
      </c>
    </row>
    <row r="1274" spans="1:21" ht="48" hidden="1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8332</v>
      </c>
      <c r="R1274" t="s">
        <v>8336</v>
      </c>
      <c r="S1274" s="16">
        <f t="shared" si="97"/>
        <v>40274.745127314818</v>
      </c>
      <c r="T1274" s="9">
        <f t="shared" si="98"/>
        <v>40344.166666666664</v>
      </c>
      <c r="U1274" s="15">
        <f t="shared" si="99"/>
        <v>2010</v>
      </c>
    </row>
    <row r="1275" spans="1:21" ht="32" hidden="1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8332</v>
      </c>
      <c r="R1275" t="s">
        <v>8336</v>
      </c>
      <c r="S1275" s="16">
        <f t="shared" si="97"/>
        <v>41852.730219907404</v>
      </c>
      <c r="T1275" s="9">
        <f t="shared" si="98"/>
        <v>41882.730219907404</v>
      </c>
      <c r="U1275" s="15">
        <f t="shared" si="99"/>
        <v>2014</v>
      </c>
    </row>
    <row r="1276" spans="1:21" ht="48" hidden="1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8332</v>
      </c>
      <c r="R1276" t="s">
        <v>8336</v>
      </c>
      <c r="S1276" s="16">
        <f t="shared" si="97"/>
        <v>41116.690104166664</v>
      </c>
      <c r="T1276" s="9">
        <f t="shared" si="98"/>
        <v>41151.690104166664</v>
      </c>
      <c r="U1276" s="15">
        <f t="shared" si="99"/>
        <v>2012</v>
      </c>
    </row>
    <row r="1277" spans="1:21" ht="48" hidden="1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8332</v>
      </c>
      <c r="R1277" t="s">
        <v>8336</v>
      </c>
      <c r="S1277" s="16">
        <f t="shared" si="97"/>
        <v>41458.867905092593</v>
      </c>
      <c r="T1277" s="9">
        <f t="shared" si="98"/>
        <v>41493.867905092593</v>
      </c>
      <c r="U1277" s="15">
        <f t="shared" si="99"/>
        <v>2013</v>
      </c>
    </row>
    <row r="1278" spans="1:21" ht="32" hidden="1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8332</v>
      </c>
      <c r="R1278" t="s">
        <v>8336</v>
      </c>
      <c r="S1278" s="16">
        <f t="shared" si="97"/>
        <v>40007.704247685186</v>
      </c>
      <c r="T1278" s="9">
        <f t="shared" si="98"/>
        <v>40057.166666666664</v>
      </c>
      <c r="U1278" s="15">
        <f t="shared" si="99"/>
        <v>2009</v>
      </c>
    </row>
    <row r="1279" spans="1:21" ht="48" hidden="1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8332</v>
      </c>
      <c r="R1279" t="s">
        <v>8336</v>
      </c>
      <c r="S1279" s="16">
        <f t="shared" si="97"/>
        <v>41121.561886574076</v>
      </c>
      <c r="T1279" s="9">
        <f t="shared" si="98"/>
        <v>41156.561886574076</v>
      </c>
      <c r="U1279" s="15">
        <f t="shared" si="99"/>
        <v>2012</v>
      </c>
    </row>
    <row r="1280" spans="1:21" ht="48" hidden="1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8332</v>
      </c>
      <c r="R1280" t="s">
        <v>8336</v>
      </c>
      <c r="S1280" s="16">
        <f t="shared" si="97"/>
        <v>41786.555162037039</v>
      </c>
      <c r="T1280" s="9">
        <f t="shared" si="98"/>
        <v>41815.083333333336</v>
      </c>
      <c r="U1280" s="15">
        <f t="shared" si="99"/>
        <v>2014</v>
      </c>
    </row>
    <row r="1281" spans="1:21" ht="48" hidden="1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8332</v>
      </c>
      <c r="R1281" t="s">
        <v>8336</v>
      </c>
      <c r="S1281" s="16">
        <f t="shared" si="97"/>
        <v>41682.099189814813</v>
      </c>
      <c r="T1281" s="9">
        <f t="shared" si="98"/>
        <v>41722.057523148149</v>
      </c>
      <c r="U1281" s="15">
        <f t="shared" si="99"/>
        <v>2014</v>
      </c>
    </row>
    <row r="1282" spans="1:21" ht="48" hidden="1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ROUND(E1282/D1282*100,0)</f>
        <v>111</v>
      </c>
      <c r="P1282">
        <f t="shared" ref="P1282:P1345" si="101">ROUND(E1282/L1282,2)</f>
        <v>127.98</v>
      </c>
      <c r="Q1282" s="12" t="s">
        <v>8332</v>
      </c>
      <c r="R1282" t="s">
        <v>8336</v>
      </c>
      <c r="S1282" s="16">
        <f t="shared" si="97"/>
        <v>40513.757569444446</v>
      </c>
      <c r="T1282" s="9">
        <f t="shared" si="98"/>
        <v>40603.757569444446</v>
      </c>
      <c r="U1282" s="15">
        <f t="shared" si="99"/>
        <v>2010</v>
      </c>
    </row>
    <row r="1283" spans="1:21" ht="48" hidden="1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si="101"/>
        <v>104.73</v>
      </c>
      <c r="Q1283" s="12" t="s">
        <v>8332</v>
      </c>
      <c r="R1283" t="s">
        <v>8336</v>
      </c>
      <c r="S1283" s="16">
        <f t="shared" ref="S1283:S1346" si="102">(((J1283/60)/60)/24)+DATE(1970,1,1)</f>
        <v>41463.743472222224</v>
      </c>
      <c r="T1283" s="9">
        <f t="shared" ref="T1283:T1346" si="103">(((I1283/60)/60)/24)+DATE(1970,1,1)</f>
        <v>41483.743472222224</v>
      </c>
      <c r="U1283" s="15">
        <f t="shared" ref="U1283:U1346" si="104">YEAR(S1283)</f>
        <v>2013</v>
      </c>
    </row>
    <row r="1284" spans="1:21" ht="48" hidden="1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8332</v>
      </c>
      <c r="R1284" t="s">
        <v>8336</v>
      </c>
      <c r="S1284" s="16">
        <f t="shared" si="102"/>
        <v>41586.475173611114</v>
      </c>
      <c r="T1284" s="9">
        <f t="shared" si="103"/>
        <v>41617.207638888889</v>
      </c>
      <c r="U1284" s="15">
        <f t="shared" si="104"/>
        <v>2013</v>
      </c>
    </row>
    <row r="1285" spans="1:21" ht="48" hidden="1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8332</v>
      </c>
      <c r="R1285" t="s">
        <v>8336</v>
      </c>
      <c r="S1285" s="16">
        <f t="shared" si="102"/>
        <v>41320.717465277776</v>
      </c>
      <c r="T1285" s="9">
        <f t="shared" si="103"/>
        <v>41344.166666666664</v>
      </c>
      <c r="U1285" s="15">
        <f t="shared" si="104"/>
        <v>2013</v>
      </c>
    </row>
    <row r="1286" spans="1:21" ht="48" hidden="1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8328</v>
      </c>
      <c r="R1286" t="s">
        <v>8331</v>
      </c>
      <c r="S1286" s="16">
        <f t="shared" si="102"/>
        <v>42712.23474537037</v>
      </c>
      <c r="T1286" s="9">
        <f t="shared" si="103"/>
        <v>42735.707638888889</v>
      </c>
      <c r="U1286" s="15">
        <f t="shared" si="104"/>
        <v>2016</v>
      </c>
    </row>
    <row r="1287" spans="1:21" ht="48" hidden="1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8328</v>
      </c>
      <c r="R1287" t="s">
        <v>8331</v>
      </c>
      <c r="S1287" s="16">
        <f t="shared" si="102"/>
        <v>42160.583043981482</v>
      </c>
      <c r="T1287" s="9">
        <f t="shared" si="103"/>
        <v>42175.583043981482</v>
      </c>
      <c r="U1287" s="15">
        <f t="shared" si="104"/>
        <v>2015</v>
      </c>
    </row>
    <row r="1288" spans="1:21" ht="48" hidden="1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8328</v>
      </c>
      <c r="R1288" t="s">
        <v>8331</v>
      </c>
      <c r="S1288" s="16">
        <f t="shared" si="102"/>
        <v>42039.384571759263</v>
      </c>
      <c r="T1288" s="9">
        <f t="shared" si="103"/>
        <v>42052.583333333328</v>
      </c>
      <c r="U1288" s="15">
        <f t="shared" si="104"/>
        <v>2015</v>
      </c>
    </row>
    <row r="1289" spans="1:21" ht="64" hidden="1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8328</v>
      </c>
      <c r="R1289" t="s">
        <v>8331</v>
      </c>
      <c r="S1289" s="16">
        <f t="shared" si="102"/>
        <v>42107.621018518519</v>
      </c>
      <c r="T1289" s="9">
        <f t="shared" si="103"/>
        <v>42167.621018518519</v>
      </c>
      <c r="U1289" s="15">
        <f t="shared" si="104"/>
        <v>2015</v>
      </c>
    </row>
    <row r="1290" spans="1:21" ht="48" hidden="1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8328</v>
      </c>
      <c r="R1290" t="s">
        <v>8331</v>
      </c>
      <c r="S1290" s="16">
        <f t="shared" si="102"/>
        <v>42561.154664351852</v>
      </c>
      <c r="T1290" s="9">
        <f t="shared" si="103"/>
        <v>42592.166666666672</v>
      </c>
      <c r="U1290" s="15">
        <f t="shared" si="104"/>
        <v>2016</v>
      </c>
    </row>
    <row r="1291" spans="1:21" ht="48" hidden="1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8328</v>
      </c>
      <c r="R1291" t="s">
        <v>8331</v>
      </c>
      <c r="S1291" s="16">
        <f t="shared" si="102"/>
        <v>42709.134780092587</v>
      </c>
      <c r="T1291" s="9">
        <f t="shared" si="103"/>
        <v>42739.134780092587</v>
      </c>
      <c r="U1291" s="15">
        <f t="shared" si="104"/>
        <v>2016</v>
      </c>
    </row>
    <row r="1292" spans="1:21" ht="32" hidden="1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8328</v>
      </c>
      <c r="R1292" t="s">
        <v>8331</v>
      </c>
      <c r="S1292" s="16">
        <f t="shared" si="102"/>
        <v>42086.614942129629</v>
      </c>
      <c r="T1292" s="9">
        <f t="shared" si="103"/>
        <v>42117.290972222225</v>
      </c>
      <c r="U1292" s="15">
        <f t="shared" si="104"/>
        <v>2015</v>
      </c>
    </row>
    <row r="1293" spans="1:21" ht="48" hidden="1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8328</v>
      </c>
      <c r="R1293" t="s">
        <v>8331</v>
      </c>
      <c r="S1293" s="16">
        <f t="shared" si="102"/>
        <v>42064.652673611112</v>
      </c>
      <c r="T1293" s="9">
        <f t="shared" si="103"/>
        <v>42101.291666666672</v>
      </c>
      <c r="U1293" s="15">
        <f t="shared" si="104"/>
        <v>2015</v>
      </c>
    </row>
    <row r="1294" spans="1:21" ht="48" hidden="1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8328</v>
      </c>
      <c r="R1294" t="s">
        <v>8331</v>
      </c>
      <c r="S1294" s="16">
        <f t="shared" si="102"/>
        <v>42256.764212962968</v>
      </c>
      <c r="T1294" s="9">
        <f t="shared" si="103"/>
        <v>42283.957638888889</v>
      </c>
      <c r="U1294" s="15">
        <f t="shared" si="104"/>
        <v>2015</v>
      </c>
    </row>
    <row r="1295" spans="1:21" ht="48" hidden="1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8328</v>
      </c>
      <c r="R1295" t="s">
        <v>8331</v>
      </c>
      <c r="S1295" s="16">
        <f t="shared" si="102"/>
        <v>42292.701053240744</v>
      </c>
      <c r="T1295" s="9">
        <f t="shared" si="103"/>
        <v>42322.742719907401</v>
      </c>
      <c r="U1295" s="15">
        <f t="shared" si="104"/>
        <v>2015</v>
      </c>
    </row>
    <row r="1296" spans="1:21" ht="48" hidden="1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8328</v>
      </c>
      <c r="R1296" t="s">
        <v>8331</v>
      </c>
      <c r="S1296" s="16">
        <f t="shared" si="102"/>
        <v>42278.453668981485</v>
      </c>
      <c r="T1296" s="9">
        <f t="shared" si="103"/>
        <v>42296.458333333328</v>
      </c>
      <c r="U1296" s="15">
        <f t="shared" si="104"/>
        <v>2015</v>
      </c>
    </row>
    <row r="1297" spans="1:21" ht="48" hidden="1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8328</v>
      </c>
      <c r="R1297" t="s">
        <v>8331</v>
      </c>
      <c r="S1297" s="16">
        <f t="shared" si="102"/>
        <v>42184.572881944448</v>
      </c>
      <c r="T1297" s="9">
        <f t="shared" si="103"/>
        <v>42214.708333333328</v>
      </c>
      <c r="U1297" s="15">
        <f t="shared" si="104"/>
        <v>2015</v>
      </c>
    </row>
    <row r="1298" spans="1:21" ht="48" hidden="1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8328</v>
      </c>
      <c r="R1298" t="s">
        <v>8331</v>
      </c>
      <c r="S1298" s="16">
        <f t="shared" si="102"/>
        <v>42423.050613425927</v>
      </c>
      <c r="T1298" s="9">
        <f t="shared" si="103"/>
        <v>42443.008946759262</v>
      </c>
      <c r="U1298" s="15">
        <f t="shared" si="104"/>
        <v>2016</v>
      </c>
    </row>
    <row r="1299" spans="1:21" ht="48" hidden="1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8328</v>
      </c>
      <c r="R1299" t="s">
        <v>8331</v>
      </c>
      <c r="S1299" s="16">
        <f t="shared" si="102"/>
        <v>42461.747199074074</v>
      </c>
      <c r="T1299" s="9">
        <f t="shared" si="103"/>
        <v>42491.747199074074</v>
      </c>
      <c r="U1299" s="15">
        <f t="shared" si="104"/>
        <v>2016</v>
      </c>
    </row>
    <row r="1300" spans="1:21" ht="48" hidden="1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8328</v>
      </c>
      <c r="R1300" t="s">
        <v>8331</v>
      </c>
      <c r="S1300" s="16">
        <f t="shared" si="102"/>
        <v>42458.680925925932</v>
      </c>
      <c r="T1300" s="9">
        <f t="shared" si="103"/>
        <v>42488.680925925932</v>
      </c>
      <c r="U1300" s="15">
        <f t="shared" si="104"/>
        <v>2016</v>
      </c>
    </row>
    <row r="1301" spans="1:21" ht="48" hidden="1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8328</v>
      </c>
      <c r="R1301" t="s">
        <v>8331</v>
      </c>
      <c r="S1301" s="16">
        <f t="shared" si="102"/>
        <v>42169.814340277779</v>
      </c>
      <c r="T1301" s="9">
        <f t="shared" si="103"/>
        <v>42199.814340277779</v>
      </c>
      <c r="U1301" s="15">
        <f t="shared" si="104"/>
        <v>2015</v>
      </c>
    </row>
    <row r="1302" spans="1:21" ht="48" hidden="1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8328</v>
      </c>
      <c r="R1302" t="s">
        <v>8331</v>
      </c>
      <c r="S1302" s="16">
        <f t="shared" si="102"/>
        <v>42483.675208333334</v>
      </c>
      <c r="T1302" s="9">
        <f t="shared" si="103"/>
        <v>42522.789583333331</v>
      </c>
      <c r="U1302" s="15">
        <f t="shared" si="104"/>
        <v>2016</v>
      </c>
    </row>
    <row r="1303" spans="1:21" ht="48" hidden="1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8328</v>
      </c>
      <c r="R1303" t="s">
        <v>8331</v>
      </c>
      <c r="S1303" s="16">
        <f t="shared" si="102"/>
        <v>42195.749745370369</v>
      </c>
      <c r="T1303" s="9">
        <f t="shared" si="103"/>
        <v>42206.125</v>
      </c>
      <c r="U1303" s="15">
        <f t="shared" si="104"/>
        <v>2015</v>
      </c>
    </row>
    <row r="1304" spans="1:21" ht="48" hidden="1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8328</v>
      </c>
      <c r="R1304" t="s">
        <v>8331</v>
      </c>
      <c r="S1304" s="16">
        <f t="shared" si="102"/>
        <v>42675.057997685188</v>
      </c>
      <c r="T1304" s="9">
        <f t="shared" si="103"/>
        <v>42705.099664351852</v>
      </c>
      <c r="U1304" s="15">
        <f t="shared" si="104"/>
        <v>2016</v>
      </c>
    </row>
    <row r="1305" spans="1:21" ht="32" hidden="1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8328</v>
      </c>
      <c r="R1305" t="s">
        <v>8331</v>
      </c>
      <c r="S1305" s="16">
        <f t="shared" si="102"/>
        <v>42566.441203703704</v>
      </c>
      <c r="T1305" s="9">
        <f t="shared" si="103"/>
        <v>42582.458333333328</v>
      </c>
      <c r="U1305" s="15">
        <f t="shared" si="104"/>
        <v>2016</v>
      </c>
    </row>
    <row r="1306" spans="1:21" ht="48" hidden="1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8313</v>
      </c>
      <c r="R1306" t="s">
        <v>8315</v>
      </c>
      <c r="S1306" s="16">
        <f t="shared" si="102"/>
        <v>42747.194502314815</v>
      </c>
      <c r="T1306" s="9">
        <f t="shared" si="103"/>
        <v>42807.152835648143</v>
      </c>
      <c r="U1306" s="15">
        <f t="shared" si="104"/>
        <v>2017</v>
      </c>
    </row>
    <row r="1307" spans="1:21" ht="48" hidden="1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8313</v>
      </c>
      <c r="R1307" t="s">
        <v>8315</v>
      </c>
      <c r="S1307" s="16">
        <f t="shared" si="102"/>
        <v>42543.665601851855</v>
      </c>
      <c r="T1307" s="9">
        <f t="shared" si="103"/>
        <v>42572.729166666672</v>
      </c>
      <c r="U1307" s="15">
        <f t="shared" si="104"/>
        <v>2016</v>
      </c>
    </row>
    <row r="1308" spans="1:21" ht="64" hidden="1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8313</v>
      </c>
      <c r="R1308" t="s">
        <v>8315</v>
      </c>
      <c r="S1308" s="16">
        <f t="shared" si="102"/>
        <v>41947.457569444443</v>
      </c>
      <c r="T1308" s="9">
        <f t="shared" si="103"/>
        <v>41977.457569444443</v>
      </c>
      <c r="U1308" s="15">
        <f t="shared" si="104"/>
        <v>2014</v>
      </c>
    </row>
    <row r="1309" spans="1:21" ht="32" hidden="1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8313</v>
      </c>
      <c r="R1309" t="s">
        <v>8315</v>
      </c>
      <c r="S1309" s="16">
        <f t="shared" si="102"/>
        <v>42387.503229166665</v>
      </c>
      <c r="T1309" s="9">
        <f t="shared" si="103"/>
        <v>42417.503229166665</v>
      </c>
      <c r="U1309" s="15">
        <f t="shared" si="104"/>
        <v>2016</v>
      </c>
    </row>
    <row r="1310" spans="1:21" ht="32" hidden="1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8313</v>
      </c>
      <c r="R1310" t="s">
        <v>8315</v>
      </c>
      <c r="S1310" s="16">
        <f t="shared" si="102"/>
        <v>42611.613564814819</v>
      </c>
      <c r="T1310" s="9">
        <f t="shared" si="103"/>
        <v>42651.613564814819</v>
      </c>
      <c r="U1310" s="15">
        <f t="shared" si="104"/>
        <v>2016</v>
      </c>
    </row>
    <row r="1311" spans="1:21" ht="32" hidden="1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8313</v>
      </c>
      <c r="R1311" t="s">
        <v>8315</v>
      </c>
      <c r="S1311" s="16">
        <f t="shared" si="102"/>
        <v>42257.882731481484</v>
      </c>
      <c r="T1311" s="9">
        <f t="shared" si="103"/>
        <v>42292.882731481484</v>
      </c>
      <c r="U1311" s="15">
        <f t="shared" si="104"/>
        <v>2015</v>
      </c>
    </row>
    <row r="1312" spans="1:21" ht="32" hidden="1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8313</v>
      </c>
      <c r="R1312" t="s">
        <v>8315</v>
      </c>
      <c r="S1312" s="16">
        <f t="shared" si="102"/>
        <v>42556.667245370365</v>
      </c>
      <c r="T1312" s="9">
        <f t="shared" si="103"/>
        <v>42601.667245370365</v>
      </c>
      <c r="U1312" s="15">
        <f t="shared" si="104"/>
        <v>2016</v>
      </c>
    </row>
    <row r="1313" spans="1:21" ht="48" hidden="1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8313</v>
      </c>
      <c r="R1313" t="s">
        <v>8315</v>
      </c>
      <c r="S1313" s="16">
        <f t="shared" si="102"/>
        <v>42669.802303240736</v>
      </c>
      <c r="T1313" s="9">
        <f t="shared" si="103"/>
        <v>42704.843969907408</v>
      </c>
      <c r="U1313" s="15">
        <f t="shared" si="104"/>
        <v>2016</v>
      </c>
    </row>
    <row r="1314" spans="1:21" ht="48" hidden="1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8313</v>
      </c>
      <c r="R1314" t="s">
        <v>8315</v>
      </c>
      <c r="S1314" s="16">
        <f t="shared" si="102"/>
        <v>42082.702800925923</v>
      </c>
      <c r="T1314" s="9">
        <f t="shared" si="103"/>
        <v>42112.702800925923</v>
      </c>
      <c r="U1314" s="15">
        <f t="shared" si="104"/>
        <v>2015</v>
      </c>
    </row>
    <row r="1315" spans="1:21" ht="48" hidden="1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8313</v>
      </c>
      <c r="R1315" t="s">
        <v>8315</v>
      </c>
      <c r="S1315" s="16">
        <f t="shared" si="102"/>
        <v>42402.709652777776</v>
      </c>
      <c r="T1315" s="9">
        <f t="shared" si="103"/>
        <v>42432.709652777776</v>
      </c>
      <c r="U1315" s="15">
        <f t="shared" si="104"/>
        <v>2016</v>
      </c>
    </row>
    <row r="1316" spans="1:21" ht="48" hidden="1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8313</v>
      </c>
      <c r="R1316" t="s">
        <v>8315</v>
      </c>
      <c r="S1316" s="16">
        <f t="shared" si="102"/>
        <v>42604.669675925921</v>
      </c>
      <c r="T1316" s="9">
        <f t="shared" si="103"/>
        <v>42664.669675925921</v>
      </c>
      <c r="U1316" s="15">
        <f t="shared" si="104"/>
        <v>2016</v>
      </c>
    </row>
    <row r="1317" spans="1:21" ht="32" hidden="1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8313</v>
      </c>
      <c r="R1317" t="s">
        <v>8315</v>
      </c>
      <c r="S1317" s="16">
        <f t="shared" si="102"/>
        <v>42278.498240740737</v>
      </c>
      <c r="T1317" s="9">
        <f t="shared" si="103"/>
        <v>42314.041666666672</v>
      </c>
      <c r="U1317" s="15">
        <f t="shared" si="104"/>
        <v>2015</v>
      </c>
    </row>
    <row r="1318" spans="1:21" ht="48" hidden="1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8313</v>
      </c>
      <c r="R1318" t="s">
        <v>8315</v>
      </c>
      <c r="S1318" s="16">
        <f t="shared" si="102"/>
        <v>42393.961909722217</v>
      </c>
      <c r="T1318" s="9">
        <f t="shared" si="103"/>
        <v>42428.961909722217</v>
      </c>
      <c r="U1318" s="15">
        <f t="shared" si="104"/>
        <v>2016</v>
      </c>
    </row>
    <row r="1319" spans="1:21" ht="48" hidden="1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8313</v>
      </c>
      <c r="R1319" t="s">
        <v>8315</v>
      </c>
      <c r="S1319" s="16">
        <f t="shared" si="102"/>
        <v>42520.235486111109</v>
      </c>
      <c r="T1319" s="9">
        <f t="shared" si="103"/>
        <v>42572.583333333328</v>
      </c>
      <c r="U1319" s="15">
        <f t="shared" si="104"/>
        <v>2016</v>
      </c>
    </row>
    <row r="1320" spans="1:21" ht="48" hidden="1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8313</v>
      </c>
      <c r="R1320" t="s">
        <v>8315</v>
      </c>
      <c r="S1320" s="16">
        <f t="shared" si="102"/>
        <v>41985.043657407412</v>
      </c>
      <c r="T1320" s="9">
        <f t="shared" si="103"/>
        <v>42015.043657407412</v>
      </c>
      <c r="U1320" s="15">
        <f t="shared" si="104"/>
        <v>2014</v>
      </c>
    </row>
    <row r="1321" spans="1:21" ht="48" hidden="1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8313</v>
      </c>
      <c r="R1321" t="s">
        <v>8315</v>
      </c>
      <c r="S1321" s="16">
        <f t="shared" si="102"/>
        <v>41816.812094907407</v>
      </c>
      <c r="T1321" s="9">
        <f t="shared" si="103"/>
        <v>41831.666666666664</v>
      </c>
      <c r="U1321" s="15">
        <f t="shared" si="104"/>
        <v>2014</v>
      </c>
    </row>
    <row r="1322" spans="1:21" ht="48" hidden="1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8313</v>
      </c>
      <c r="R1322" t="s">
        <v>8315</v>
      </c>
      <c r="S1322" s="16">
        <f t="shared" si="102"/>
        <v>42705.690347222218</v>
      </c>
      <c r="T1322" s="9">
        <f t="shared" si="103"/>
        <v>42734.958333333328</v>
      </c>
      <c r="U1322" s="15">
        <f t="shared" si="104"/>
        <v>2016</v>
      </c>
    </row>
    <row r="1323" spans="1:21" ht="48" hidden="1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8313</v>
      </c>
      <c r="R1323" t="s">
        <v>8315</v>
      </c>
      <c r="S1323" s="16">
        <f t="shared" si="102"/>
        <v>42697.74927083333</v>
      </c>
      <c r="T1323" s="9">
        <f t="shared" si="103"/>
        <v>42727.74927083333</v>
      </c>
      <c r="U1323" s="15">
        <f t="shared" si="104"/>
        <v>2016</v>
      </c>
    </row>
    <row r="1324" spans="1:21" ht="48" hidden="1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8313</v>
      </c>
      <c r="R1324" t="s">
        <v>8315</v>
      </c>
      <c r="S1324" s="16">
        <f t="shared" si="102"/>
        <v>42115.656539351854</v>
      </c>
      <c r="T1324" s="9">
        <f t="shared" si="103"/>
        <v>42145.656539351854</v>
      </c>
      <c r="U1324" s="15">
        <f t="shared" si="104"/>
        <v>2015</v>
      </c>
    </row>
    <row r="1325" spans="1:21" ht="48" hidden="1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8313</v>
      </c>
      <c r="R1325" t="s">
        <v>8315</v>
      </c>
      <c r="S1325" s="16">
        <f t="shared" si="102"/>
        <v>42451.698449074072</v>
      </c>
      <c r="T1325" s="9">
        <f t="shared" si="103"/>
        <v>42486.288194444445</v>
      </c>
      <c r="U1325" s="15">
        <f t="shared" si="104"/>
        <v>2016</v>
      </c>
    </row>
    <row r="1326" spans="1:21" ht="48" hidden="1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8313</v>
      </c>
      <c r="R1326" t="s">
        <v>8315</v>
      </c>
      <c r="S1326" s="16">
        <f t="shared" si="102"/>
        <v>42626.633703703701</v>
      </c>
      <c r="T1326" s="9">
        <f t="shared" si="103"/>
        <v>42656.633703703701</v>
      </c>
      <c r="U1326" s="15">
        <f t="shared" si="104"/>
        <v>2016</v>
      </c>
    </row>
    <row r="1327" spans="1:21" ht="48" hidden="1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8313</v>
      </c>
      <c r="R1327" t="s">
        <v>8315</v>
      </c>
      <c r="S1327" s="16">
        <f t="shared" si="102"/>
        <v>42704.086053240739</v>
      </c>
      <c r="T1327" s="9">
        <f t="shared" si="103"/>
        <v>42734.086053240739</v>
      </c>
      <c r="U1327" s="15">
        <f t="shared" si="104"/>
        <v>2016</v>
      </c>
    </row>
    <row r="1328" spans="1:21" ht="48" hidden="1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8313</v>
      </c>
      <c r="R1328" t="s">
        <v>8315</v>
      </c>
      <c r="S1328" s="16">
        <f t="shared" si="102"/>
        <v>41974.791990740734</v>
      </c>
      <c r="T1328" s="9">
        <f t="shared" si="103"/>
        <v>42019.791990740734</v>
      </c>
      <c r="U1328" s="15">
        <f t="shared" si="104"/>
        <v>2014</v>
      </c>
    </row>
    <row r="1329" spans="1:21" ht="48" hidden="1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8313</v>
      </c>
      <c r="R1329" t="s">
        <v>8315</v>
      </c>
      <c r="S1329" s="16">
        <f t="shared" si="102"/>
        <v>42123.678645833337</v>
      </c>
      <c r="T1329" s="9">
        <f t="shared" si="103"/>
        <v>42153.678645833337</v>
      </c>
      <c r="U1329" s="15">
        <f t="shared" si="104"/>
        <v>2015</v>
      </c>
    </row>
    <row r="1330" spans="1:21" ht="48" hidden="1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8313</v>
      </c>
      <c r="R1330" t="s">
        <v>8315</v>
      </c>
      <c r="S1330" s="16">
        <f t="shared" si="102"/>
        <v>42612.642754629633</v>
      </c>
      <c r="T1330" s="9">
        <f t="shared" si="103"/>
        <v>42657.642754629633</v>
      </c>
      <c r="U1330" s="15">
        <f t="shared" si="104"/>
        <v>2016</v>
      </c>
    </row>
    <row r="1331" spans="1:21" ht="48" hidden="1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8313</v>
      </c>
      <c r="R1331" t="s">
        <v>8315</v>
      </c>
      <c r="S1331" s="16">
        <f t="shared" si="102"/>
        <v>41935.221585648149</v>
      </c>
      <c r="T1331" s="9">
        <f t="shared" si="103"/>
        <v>41975.263252314813</v>
      </c>
      <c r="U1331" s="15">
        <f t="shared" si="104"/>
        <v>2014</v>
      </c>
    </row>
    <row r="1332" spans="1:21" ht="48" hidden="1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8313</v>
      </c>
      <c r="R1332" t="s">
        <v>8315</v>
      </c>
      <c r="S1332" s="16">
        <f t="shared" si="102"/>
        <v>42522.276724537034</v>
      </c>
      <c r="T1332" s="9">
        <f t="shared" si="103"/>
        <v>42553.166666666672</v>
      </c>
      <c r="U1332" s="15">
        <f t="shared" si="104"/>
        <v>2016</v>
      </c>
    </row>
    <row r="1333" spans="1:21" ht="48" hidden="1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8313</v>
      </c>
      <c r="R1333" t="s">
        <v>8315</v>
      </c>
      <c r="S1333" s="16">
        <f t="shared" si="102"/>
        <v>42569.50409722222</v>
      </c>
      <c r="T1333" s="9">
        <f t="shared" si="103"/>
        <v>42599.50409722222</v>
      </c>
      <c r="U1333" s="15">
        <f t="shared" si="104"/>
        <v>2016</v>
      </c>
    </row>
    <row r="1334" spans="1:21" ht="48" hidden="1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 t="e">
        <f t="shared" si="101"/>
        <v>#DIV/0!</v>
      </c>
      <c r="Q1334" s="12" t="s">
        <v>8313</v>
      </c>
      <c r="R1334" t="s">
        <v>8315</v>
      </c>
      <c r="S1334" s="16">
        <f t="shared" si="102"/>
        <v>42732.060277777782</v>
      </c>
      <c r="T1334" s="9">
        <f t="shared" si="103"/>
        <v>42762.060277777782</v>
      </c>
      <c r="U1334" s="15">
        <f t="shared" si="104"/>
        <v>2016</v>
      </c>
    </row>
    <row r="1335" spans="1:21" ht="48" hidden="1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 t="e">
        <f t="shared" si="101"/>
        <v>#DIV/0!</v>
      </c>
      <c r="Q1335" s="12" t="s">
        <v>8313</v>
      </c>
      <c r="R1335" t="s">
        <v>8315</v>
      </c>
      <c r="S1335" s="16">
        <f t="shared" si="102"/>
        <v>41806.106770833336</v>
      </c>
      <c r="T1335" s="9">
        <f t="shared" si="103"/>
        <v>41836.106770833336</v>
      </c>
      <c r="U1335" s="15">
        <f t="shared" si="104"/>
        <v>2014</v>
      </c>
    </row>
    <row r="1336" spans="1:21" ht="48" hidden="1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8313</v>
      </c>
      <c r="R1336" t="s">
        <v>8315</v>
      </c>
      <c r="S1336" s="16">
        <f t="shared" si="102"/>
        <v>42410.774155092593</v>
      </c>
      <c r="T1336" s="9">
        <f t="shared" si="103"/>
        <v>42440.774155092593</v>
      </c>
      <c r="U1336" s="15">
        <f t="shared" si="104"/>
        <v>2016</v>
      </c>
    </row>
    <row r="1337" spans="1:21" ht="48" hidden="1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8313</v>
      </c>
      <c r="R1337" t="s">
        <v>8315</v>
      </c>
      <c r="S1337" s="16">
        <f t="shared" si="102"/>
        <v>42313.936365740738</v>
      </c>
      <c r="T1337" s="9">
        <f t="shared" si="103"/>
        <v>42343.936365740738</v>
      </c>
      <c r="U1337" s="15">
        <f t="shared" si="104"/>
        <v>2015</v>
      </c>
    </row>
    <row r="1338" spans="1:21" ht="48" hidden="1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8313</v>
      </c>
      <c r="R1338" t="s">
        <v>8315</v>
      </c>
      <c r="S1338" s="16">
        <f t="shared" si="102"/>
        <v>41955.863750000004</v>
      </c>
      <c r="T1338" s="9">
        <f t="shared" si="103"/>
        <v>41990.863750000004</v>
      </c>
      <c r="U1338" s="15">
        <f t="shared" si="104"/>
        <v>2014</v>
      </c>
    </row>
    <row r="1339" spans="1:21" ht="48" hidden="1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8313</v>
      </c>
      <c r="R1339" t="s">
        <v>8315</v>
      </c>
      <c r="S1339" s="16">
        <f t="shared" si="102"/>
        <v>42767.577303240745</v>
      </c>
      <c r="T1339" s="9">
        <f t="shared" si="103"/>
        <v>42797.577303240745</v>
      </c>
      <c r="U1339" s="15">
        <f t="shared" si="104"/>
        <v>2017</v>
      </c>
    </row>
    <row r="1340" spans="1:21" ht="48" hidden="1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8313</v>
      </c>
      <c r="R1340" t="s">
        <v>8315</v>
      </c>
      <c r="S1340" s="16">
        <f t="shared" si="102"/>
        <v>42188.803622685184</v>
      </c>
      <c r="T1340" s="9">
        <f t="shared" si="103"/>
        <v>42218.803622685184</v>
      </c>
      <c r="U1340" s="15">
        <f t="shared" si="104"/>
        <v>2015</v>
      </c>
    </row>
    <row r="1341" spans="1:21" ht="32" hidden="1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8313</v>
      </c>
      <c r="R1341" t="s">
        <v>8315</v>
      </c>
      <c r="S1341" s="16">
        <f t="shared" si="102"/>
        <v>41936.647164351853</v>
      </c>
      <c r="T1341" s="9">
        <f t="shared" si="103"/>
        <v>41981.688831018517</v>
      </c>
      <c r="U1341" s="15">
        <f t="shared" si="104"/>
        <v>2014</v>
      </c>
    </row>
    <row r="1342" spans="1:21" ht="48" hidden="1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 t="e">
        <f t="shared" si="101"/>
        <v>#DIV/0!</v>
      </c>
      <c r="Q1342" s="12" t="s">
        <v>8313</v>
      </c>
      <c r="R1342" t="s">
        <v>8315</v>
      </c>
      <c r="S1342" s="16">
        <f t="shared" si="102"/>
        <v>41836.595520833333</v>
      </c>
      <c r="T1342" s="9">
        <f t="shared" si="103"/>
        <v>41866.595520833333</v>
      </c>
      <c r="U1342" s="15">
        <f t="shared" si="104"/>
        <v>2014</v>
      </c>
    </row>
    <row r="1343" spans="1:21" ht="48" hidden="1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8313</v>
      </c>
      <c r="R1343" t="s">
        <v>8315</v>
      </c>
      <c r="S1343" s="16">
        <f t="shared" si="102"/>
        <v>42612.624039351853</v>
      </c>
      <c r="T1343" s="9">
        <f t="shared" si="103"/>
        <v>42644.624039351853</v>
      </c>
      <c r="U1343" s="15">
        <f t="shared" si="104"/>
        <v>2016</v>
      </c>
    </row>
    <row r="1344" spans="1:21" ht="48" hidden="1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8313</v>
      </c>
      <c r="R1344" t="s">
        <v>8315</v>
      </c>
      <c r="S1344" s="16">
        <f t="shared" si="102"/>
        <v>42172.816423611104</v>
      </c>
      <c r="T1344" s="9">
        <f t="shared" si="103"/>
        <v>42202.816423611104</v>
      </c>
      <c r="U1344" s="15">
        <f t="shared" si="104"/>
        <v>2015</v>
      </c>
    </row>
    <row r="1345" spans="1:21" ht="48" hidden="1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8313</v>
      </c>
      <c r="R1345" t="s">
        <v>8315</v>
      </c>
      <c r="S1345" s="16">
        <f t="shared" si="102"/>
        <v>42542.526423611111</v>
      </c>
      <c r="T1345" s="9">
        <f t="shared" si="103"/>
        <v>42601.165972222225</v>
      </c>
      <c r="U1345" s="15">
        <f t="shared" si="104"/>
        <v>2016</v>
      </c>
    </row>
    <row r="1346" spans="1:21" ht="48" hidden="1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ROUND(E1346/D1346*100,0)</f>
        <v>378</v>
      </c>
      <c r="P1346">
        <f t="shared" ref="P1346:P1409" si="106">ROUND(E1346/L1346,2)</f>
        <v>40.76</v>
      </c>
      <c r="Q1346" s="12" t="s">
        <v>8316</v>
      </c>
      <c r="R1346" t="s">
        <v>8338</v>
      </c>
      <c r="S1346" s="16">
        <f t="shared" si="102"/>
        <v>42522.789803240739</v>
      </c>
      <c r="T1346" s="9">
        <f t="shared" si="103"/>
        <v>42551.789803240739</v>
      </c>
      <c r="U1346" s="15">
        <f t="shared" si="104"/>
        <v>2016</v>
      </c>
    </row>
    <row r="1347" spans="1:21" ht="48" hidden="1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si="106"/>
        <v>53.57</v>
      </c>
      <c r="Q1347" s="12" t="s">
        <v>8316</v>
      </c>
      <c r="R1347" t="s">
        <v>8338</v>
      </c>
      <c r="S1347" s="16">
        <f t="shared" ref="S1347:S1410" si="107">(((J1347/60)/60)/24)+DATE(1970,1,1)</f>
        <v>41799.814340277779</v>
      </c>
      <c r="T1347" s="9">
        <f t="shared" ref="T1347:T1410" si="108">(((I1347/60)/60)/24)+DATE(1970,1,1)</f>
        <v>41834.814340277779</v>
      </c>
      <c r="U1347" s="15">
        <f t="shared" ref="U1347:U1410" si="109">YEAR(S1347)</f>
        <v>2014</v>
      </c>
    </row>
    <row r="1348" spans="1:21" ht="48" hidden="1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8316</v>
      </c>
      <c r="R1348" t="s">
        <v>8338</v>
      </c>
      <c r="S1348" s="16">
        <f t="shared" si="107"/>
        <v>41422.075821759259</v>
      </c>
      <c r="T1348" s="9">
        <f t="shared" si="108"/>
        <v>41452.075821759259</v>
      </c>
      <c r="U1348" s="15">
        <f t="shared" si="109"/>
        <v>2013</v>
      </c>
    </row>
    <row r="1349" spans="1:21" ht="48" hidden="1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8316</v>
      </c>
      <c r="R1349" t="s">
        <v>8338</v>
      </c>
      <c r="S1349" s="16">
        <f t="shared" si="107"/>
        <v>42040.638020833328</v>
      </c>
      <c r="T1349" s="9">
        <f t="shared" si="108"/>
        <v>42070.638020833328</v>
      </c>
      <c r="U1349" s="15">
        <f t="shared" si="109"/>
        <v>2015</v>
      </c>
    </row>
    <row r="1350" spans="1:21" ht="48" hidden="1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8316</v>
      </c>
      <c r="R1350" t="s">
        <v>8338</v>
      </c>
      <c r="S1350" s="16">
        <f t="shared" si="107"/>
        <v>41963.506168981476</v>
      </c>
      <c r="T1350" s="9">
        <f t="shared" si="108"/>
        <v>41991.506168981476</v>
      </c>
      <c r="U1350" s="15">
        <f t="shared" si="109"/>
        <v>2014</v>
      </c>
    </row>
    <row r="1351" spans="1:21" ht="48" hidden="1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8316</v>
      </c>
      <c r="R1351" t="s">
        <v>8338</v>
      </c>
      <c r="S1351" s="16">
        <f t="shared" si="107"/>
        <v>42317.33258101852</v>
      </c>
      <c r="T1351" s="9">
        <f t="shared" si="108"/>
        <v>42354.290972222225</v>
      </c>
      <c r="U1351" s="15">
        <f t="shared" si="109"/>
        <v>2015</v>
      </c>
    </row>
    <row r="1352" spans="1:21" ht="48" hidden="1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8316</v>
      </c>
      <c r="R1352" t="s">
        <v>8338</v>
      </c>
      <c r="S1352" s="16">
        <f t="shared" si="107"/>
        <v>42334.013124999998</v>
      </c>
      <c r="T1352" s="9">
        <f t="shared" si="108"/>
        <v>42364.013124999998</v>
      </c>
      <c r="U1352" s="15">
        <f t="shared" si="109"/>
        <v>2015</v>
      </c>
    </row>
    <row r="1353" spans="1:21" ht="32" hidden="1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8316</v>
      </c>
      <c r="R1353" t="s">
        <v>8338</v>
      </c>
      <c r="S1353" s="16">
        <f t="shared" si="107"/>
        <v>42382.74009259259</v>
      </c>
      <c r="T1353" s="9">
        <f t="shared" si="108"/>
        <v>42412.74009259259</v>
      </c>
      <c r="U1353" s="15">
        <f t="shared" si="109"/>
        <v>2016</v>
      </c>
    </row>
    <row r="1354" spans="1:21" ht="48" hidden="1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8316</v>
      </c>
      <c r="R1354" t="s">
        <v>8338</v>
      </c>
      <c r="S1354" s="16">
        <f t="shared" si="107"/>
        <v>42200.578310185185</v>
      </c>
      <c r="T1354" s="9">
        <f t="shared" si="108"/>
        <v>42252.165972222225</v>
      </c>
      <c r="U1354" s="15">
        <f t="shared" si="109"/>
        <v>2015</v>
      </c>
    </row>
    <row r="1355" spans="1:21" ht="32" hidden="1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8316</v>
      </c>
      <c r="R1355" t="s">
        <v>8338</v>
      </c>
      <c r="S1355" s="16">
        <f t="shared" si="107"/>
        <v>41309.11791666667</v>
      </c>
      <c r="T1355" s="9">
        <f t="shared" si="108"/>
        <v>41344</v>
      </c>
      <c r="U1355" s="15">
        <f t="shared" si="109"/>
        <v>2013</v>
      </c>
    </row>
    <row r="1356" spans="1:21" ht="48" hidden="1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8316</v>
      </c>
      <c r="R1356" t="s">
        <v>8338</v>
      </c>
      <c r="S1356" s="16">
        <f t="shared" si="107"/>
        <v>42502.807627314818</v>
      </c>
      <c r="T1356" s="9">
        <f t="shared" si="108"/>
        <v>42532.807627314818</v>
      </c>
      <c r="U1356" s="15">
        <f t="shared" si="109"/>
        <v>2016</v>
      </c>
    </row>
    <row r="1357" spans="1:21" ht="48" hidden="1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8316</v>
      </c>
      <c r="R1357" t="s">
        <v>8338</v>
      </c>
      <c r="S1357" s="16">
        <f t="shared" si="107"/>
        <v>41213.254687499997</v>
      </c>
      <c r="T1357" s="9">
        <f t="shared" si="108"/>
        <v>41243.416666666664</v>
      </c>
      <c r="U1357" s="15">
        <f t="shared" si="109"/>
        <v>2012</v>
      </c>
    </row>
    <row r="1358" spans="1:21" ht="48" hidden="1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8316</v>
      </c>
      <c r="R1358" t="s">
        <v>8338</v>
      </c>
      <c r="S1358" s="16">
        <f t="shared" si="107"/>
        <v>41430.038888888892</v>
      </c>
      <c r="T1358" s="9">
        <f t="shared" si="108"/>
        <v>41460.038888888892</v>
      </c>
      <c r="U1358" s="15">
        <f t="shared" si="109"/>
        <v>2013</v>
      </c>
    </row>
    <row r="1359" spans="1:21" ht="48" hidden="1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8316</v>
      </c>
      <c r="R1359" t="s">
        <v>8338</v>
      </c>
      <c r="S1359" s="16">
        <f t="shared" si="107"/>
        <v>41304.962233796294</v>
      </c>
      <c r="T1359" s="9">
        <f t="shared" si="108"/>
        <v>41334.249305555553</v>
      </c>
      <c r="U1359" s="15">
        <f t="shared" si="109"/>
        <v>2013</v>
      </c>
    </row>
    <row r="1360" spans="1:21" ht="48" hidden="1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8316</v>
      </c>
      <c r="R1360" t="s">
        <v>8338</v>
      </c>
      <c r="S1360" s="16">
        <f t="shared" si="107"/>
        <v>40689.570868055554</v>
      </c>
      <c r="T1360" s="9">
        <f t="shared" si="108"/>
        <v>40719.570868055554</v>
      </c>
      <c r="U1360" s="15">
        <f t="shared" si="109"/>
        <v>2011</v>
      </c>
    </row>
    <row r="1361" spans="1:21" ht="48" hidden="1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8316</v>
      </c>
      <c r="R1361" t="s">
        <v>8338</v>
      </c>
      <c r="S1361" s="16">
        <f t="shared" si="107"/>
        <v>40668.814699074072</v>
      </c>
      <c r="T1361" s="9">
        <f t="shared" si="108"/>
        <v>40730.814699074072</v>
      </c>
      <c r="U1361" s="15">
        <f t="shared" si="109"/>
        <v>2011</v>
      </c>
    </row>
    <row r="1362" spans="1:21" ht="32" hidden="1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8316</v>
      </c>
      <c r="R1362" t="s">
        <v>8338</v>
      </c>
      <c r="S1362" s="16">
        <f t="shared" si="107"/>
        <v>41095.900694444441</v>
      </c>
      <c r="T1362" s="9">
        <f t="shared" si="108"/>
        <v>41123.900694444441</v>
      </c>
      <c r="U1362" s="15">
        <f t="shared" si="109"/>
        <v>2012</v>
      </c>
    </row>
    <row r="1363" spans="1:21" ht="48" hidden="1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8316</v>
      </c>
      <c r="R1363" t="s">
        <v>8338</v>
      </c>
      <c r="S1363" s="16">
        <f t="shared" si="107"/>
        <v>41781.717268518521</v>
      </c>
      <c r="T1363" s="9">
        <f t="shared" si="108"/>
        <v>41811.717268518521</v>
      </c>
      <c r="U1363" s="15">
        <f t="shared" si="109"/>
        <v>2014</v>
      </c>
    </row>
    <row r="1364" spans="1:21" ht="32" hidden="1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8316</v>
      </c>
      <c r="R1364" t="s">
        <v>8338</v>
      </c>
      <c r="S1364" s="16">
        <f t="shared" si="107"/>
        <v>41464.934386574074</v>
      </c>
      <c r="T1364" s="9">
        <f t="shared" si="108"/>
        <v>41524.934386574074</v>
      </c>
      <c r="U1364" s="15">
        <f t="shared" si="109"/>
        <v>2013</v>
      </c>
    </row>
    <row r="1365" spans="1:21" ht="48" hidden="1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8316</v>
      </c>
      <c r="R1365" t="s">
        <v>8338</v>
      </c>
      <c r="S1365" s="16">
        <f t="shared" si="107"/>
        <v>42396.8440625</v>
      </c>
      <c r="T1365" s="9">
        <f t="shared" si="108"/>
        <v>42415.332638888889</v>
      </c>
      <c r="U1365" s="15">
        <f t="shared" si="109"/>
        <v>2016</v>
      </c>
    </row>
    <row r="1366" spans="1:21" ht="48" hidden="1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8332</v>
      </c>
      <c r="R1366" t="s">
        <v>8336</v>
      </c>
      <c r="S1366" s="16">
        <f t="shared" si="107"/>
        <v>41951.695671296293</v>
      </c>
      <c r="T1366" s="9">
        <f t="shared" si="108"/>
        <v>42011.6956712963</v>
      </c>
      <c r="U1366" s="15">
        <f t="shared" si="109"/>
        <v>2014</v>
      </c>
    </row>
    <row r="1367" spans="1:21" ht="48" hidden="1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8332</v>
      </c>
      <c r="R1367" t="s">
        <v>8336</v>
      </c>
      <c r="S1367" s="16">
        <f t="shared" si="107"/>
        <v>42049.733240740738</v>
      </c>
      <c r="T1367" s="9">
        <f t="shared" si="108"/>
        <v>42079.691574074073</v>
      </c>
      <c r="U1367" s="15">
        <f t="shared" si="109"/>
        <v>2015</v>
      </c>
    </row>
    <row r="1368" spans="1:21" ht="16" hidden="1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8332</v>
      </c>
      <c r="R1368" t="s">
        <v>8336</v>
      </c>
      <c r="S1368" s="16">
        <f t="shared" si="107"/>
        <v>41924.996099537035</v>
      </c>
      <c r="T1368" s="9">
        <f t="shared" si="108"/>
        <v>41970.037766203706</v>
      </c>
      <c r="U1368" s="15">
        <f t="shared" si="109"/>
        <v>2014</v>
      </c>
    </row>
    <row r="1369" spans="1:21" ht="48" hidden="1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8332</v>
      </c>
      <c r="R1369" t="s">
        <v>8336</v>
      </c>
      <c r="S1369" s="16">
        <f t="shared" si="107"/>
        <v>42292.002893518518</v>
      </c>
      <c r="T1369" s="9">
        <f t="shared" si="108"/>
        <v>42322.044560185182</v>
      </c>
      <c r="U1369" s="15">
        <f t="shared" si="109"/>
        <v>2015</v>
      </c>
    </row>
    <row r="1370" spans="1:21" ht="48" hidden="1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8332</v>
      </c>
      <c r="R1370" t="s">
        <v>8336</v>
      </c>
      <c r="S1370" s="16">
        <f t="shared" si="107"/>
        <v>42146.190902777773</v>
      </c>
      <c r="T1370" s="9">
        <f t="shared" si="108"/>
        <v>42170.190902777773</v>
      </c>
      <c r="U1370" s="15">
        <f t="shared" si="109"/>
        <v>2015</v>
      </c>
    </row>
    <row r="1371" spans="1:21" ht="48" hidden="1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8332</v>
      </c>
      <c r="R1371" t="s">
        <v>8336</v>
      </c>
      <c r="S1371" s="16">
        <f t="shared" si="107"/>
        <v>41710.594282407408</v>
      </c>
      <c r="T1371" s="9">
        <f t="shared" si="108"/>
        <v>41740.594282407408</v>
      </c>
      <c r="U1371" s="15">
        <f t="shared" si="109"/>
        <v>2014</v>
      </c>
    </row>
    <row r="1372" spans="1:21" ht="32" hidden="1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8332</v>
      </c>
      <c r="R1372" t="s">
        <v>8336</v>
      </c>
      <c r="S1372" s="16">
        <f t="shared" si="107"/>
        <v>41548.00335648148</v>
      </c>
      <c r="T1372" s="9">
        <f t="shared" si="108"/>
        <v>41563.00335648148</v>
      </c>
      <c r="U1372" s="15">
        <f t="shared" si="109"/>
        <v>2013</v>
      </c>
    </row>
    <row r="1373" spans="1:21" ht="48" hidden="1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8332</v>
      </c>
      <c r="R1373" t="s">
        <v>8336</v>
      </c>
      <c r="S1373" s="16">
        <f t="shared" si="107"/>
        <v>42101.758587962962</v>
      </c>
      <c r="T1373" s="9">
        <f t="shared" si="108"/>
        <v>42131.758587962962</v>
      </c>
      <c r="U1373" s="15">
        <f t="shared" si="109"/>
        <v>2015</v>
      </c>
    </row>
    <row r="1374" spans="1:21" ht="16" hidden="1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8332</v>
      </c>
      <c r="R1374" t="s">
        <v>8336</v>
      </c>
      <c r="S1374" s="16">
        <f t="shared" si="107"/>
        <v>41072.739953703705</v>
      </c>
      <c r="T1374" s="9">
        <f t="shared" si="108"/>
        <v>41102.739953703705</v>
      </c>
      <c r="U1374" s="15">
        <f t="shared" si="109"/>
        <v>2012</v>
      </c>
    </row>
    <row r="1375" spans="1:21" ht="32" hidden="1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8332</v>
      </c>
      <c r="R1375" t="s">
        <v>8336</v>
      </c>
      <c r="S1375" s="16">
        <f t="shared" si="107"/>
        <v>42704.95177083333</v>
      </c>
      <c r="T1375" s="9">
        <f t="shared" si="108"/>
        <v>42734.95177083333</v>
      </c>
      <c r="U1375" s="15">
        <f t="shared" si="109"/>
        <v>2016</v>
      </c>
    </row>
    <row r="1376" spans="1:21" ht="48" hidden="1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8332</v>
      </c>
      <c r="R1376" t="s">
        <v>8336</v>
      </c>
      <c r="S1376" s="16">
        <f t="shared" si="107"/>
        <v>42424.161898148144</v>
      </c>
      <c r="T1376" s="9">
        <f t="shared" si="108"/>
        <v>42454.12023148148</v>
      </c>
      <c r="U1376" s="15">
        <f t="shared" si="109"/>
        <v>2016</v>
      </c>
    </row>
    <row r="1377" spans="1:21" ht="48" hidden="1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8332</v>
      </c>
      <c r="R1377" t="s">
        <v>8336</v>
      </c>
      <c r="S1377" s="16">
        <f t="shared" si="107"/>
        <v>42720.066192129627</v>
      </c>
      <c r="T1377" s="9">
        <f t="shared" si="108"/>
        <v>42750.066192129627</v>
      </c>
      <c r="U1377" s="15">
        <f t="shared" si="109"/>
        <v>2016</v>
      </c>
    </row>
    <row r="1378" spans="1:21" ht="32" hidden="1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8332</v>
      </c>
      <c r="R1378" t="s">
        <v>8336</v>
      </c>
      <c r="S1378" s="16">
        <f t="shared" si="107"/>
        <v>42677.669050925921</v>
      </c>
      <c r="T1378" s="9">
        <f t="shared" si="108"/>
        <v>42707.710717592592</v>
      </c>
      <c r="U1378" s="15">
        <f t="shared" si="109"/>
        <v>2016</v>
      </c>
    </row>
    <row r="1379" spans="1:21" ht="48" hidden="1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8332</v>
      </c>
      <c r="R1379" t="s">
        <v>8336</v>
      </c>
      <c r="S1379" s="16">
        <f t="shared" si="107"/>
        <v>42747.219560185185</v>
      </c>
      <c r="T1379" s="9">
        <f t="shared" si="108"/>
        <v>42769.174305555556</v>
      </c>
      <c r="U1379" s="15">
        <f t="shared" si="109"/>
        <v>2017</v>
      </c>
    </row>
    <row r="1380" spans="1:21" ht="16" hidden="1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8332</v>
      </c>
      <c r="R1380" t="s">
        <v>8336</v>
      </c>
      <c r="S1380" s="16">
        <f t="shared" si="107"/>
        <v>42568.759374999994</v>
      </c>
      <c r="T1380" s="9">
        <f t="shared" si="108"/>
        <v>42583.759374999994</v>
      </c>
      <c r="U1380" s="15">
        <f t="shared" si="109"/>
        <v>2016</v>
      </c>
    </row>
    <row r="1381" spans="1:21" ht="32" hidden="1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8332</v>
      </c>
      <c r="R1381" t="s">
        <v>8336</v>
      </c>
      <c r="S1381" s="16">
        <f t="shared" si="107"/>
        <v>42130.491620370376</v>
      </c>
      <c r="T1381" s="9">
        <f t="shared" si="108"/>
        <v>42160.491620370376</v>
      </c>
      <c r="U1381" s="15">
        <f t="shared" si="109"/>
        <v>2015</v>
      </c>
    </row>
    <row r="1382" spans="1:21" ht="32" hidden="1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8332</v>
      </c>
      <c r="R1382" t="s">
        <v>8336</v>
      </c>
      <c r="S1382" s="16">
        <f t="shared" si="107"/>
        <v>42141.762800925921</v>
      </c>
      <c r="T1382" s="9">
        <f t="shared" si="108"/>
        <v>42164.083333333328</v>
      </c>
      <c r="U1382" s="15">
        <f t="shared" si="109"/>
        <v>2015</v>
      </c>
    </row>
    <row r="1383" spans="1:21" ht="48" hidden="1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8332</v>
      </c>
      <c r="R1383" t="s">
        <v>8336</v>
      </c>
      <c r="S1383" s="16">
        <f t="shared" si="107"/>
        <v>42703.214409722219</v>
      </c>
      <c r="T1383" s="9">
        <f t="shared" si="108"/>
        <v>42733.214409722219</v>
      </c>
      <c r="U1383" s="15">
        <f t="shared" si="109"/>
        <v>2016</v>
      </c>
    </row>
    <row r="1384" spans="1:21" ht="48" hidden="1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8332</v>
      </c>
      <c r="R1384" t="s">
        <v>8336</v>
      </c>
      <c r="S1384" s="16">
        <f t="shared" si="107"/>
        <v>41370.800185185188</v>
      </c>
      <c r="T1384" s="9">
        <f t="shared" si="108"/>
        <v>41400.800185185188</v>
      </c>
      <c r="U1384" s="15">
        <f t="shared" si="109"/>
        <v>2013</v>
      </c>
    </row>
    <row r="1385" spans="1:21" ht="48" hidden="1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8332</v>
      </c>
      <c r="R1385" t="s">
        <v>8336</v>
      </c>
      <c r="S1385" s="16">
        <f t="shared" si="107"/>
        <v>42707.074976851851</v>
      </c>
      <c r="T1385" s="9">
        <f t="shared" si="108"/>
        <v>42727.074976851851</v>
      </c>
      <c r="U1385" s="15">
        <f t="shared" si="109"/>
        <v>2016</v>
      </c>
    </row>
    <row r="1386" spans="1:21" ht="48" hidden="1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8332</v>
      </c>
      <c r="R1386" t="s">
        <v>8336</v>
      </c>
      <c r="S1386" s="16">
        <f t="shared" si="107"/>
        <v>42160.735208333332</v>
      </c>
      <c r="T1386" s="9">
        <f t="shared" si="108"/>
        <v>42190.735208333332</v>
      </c>
      <c r="U1386" s="15">
        <f t="shared" si="109"/>
        <v>2015</v>
      </c>
    </row>
    <row r="1387" spans="1:21" ht="48" hidden="1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8332</v>
      </c>
      <c r="R1387" t="s">
        <v>8336</v>
      </c>
      <c r="S1387" s="16">
        <f t="shared" si="107"/>
        <v>42433.688900462963</v>
      </c>
      <c r="T1387" s="9">
        <f t="shared" si="108"/>
        <v>42489.507638888885</v>
      </c>
      <c r="U1387" s="15">
        <f t="shared" si="109"/>
        <v>2016</v>
      </c>
    </row>
    <row r="1388" spans="1:21" ht="32" hidden="1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8332</v>
      </c>
      <c r="R1388" t="s">
        <v>8336</v>
      </c>
      <c r="S1388" s="16">
        <f t="shared" si="107"/>
        <v>42184.646863425922</v>
      </c>
      <c r="T1388" s="9">
        <f t="shared" si="108"/>
        <v>42214.646863425922</v>
      </c>
      <c r="U1388" s="15">
        <f t="shared" si="109"/>
        <v>2015</v>
      </c>
    </row>
    <row r="1389" spans="1:21" ht="48" hidden="1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8332</v>
      </c>
      <c r="R1389" t="s">
        <v>8336</v>
      </c>
      <c r="S1389" s="16">
        <f t="shared" si="107"/>
        <v>42126.92123842593</v>
      </c>
      <c r="T1389" s="9">
        <f t="shared" si="108"/>
        <v>42158.1875</v>
      </c>
      <c r="U1389" s="15">
        <f t="shared" si="109"/>
        <v>2015</v>
      </c>
    </row>
    <row r="1390" spans="1:21" ht="48" hidden="1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8332</v>
      </c>
      <c r="R1390" t="s">
        <v>8336</v>
      </c>
      <c r="S1390" s="16">
        <f t="shared" si="107"/>
        <v>42634.614780092597</v>
      </c>
      <c r="T1390" s="9">
        <f t="shared" si="108"/>
        <v>42660.676388888889</v>
      </c>
      <c r="U1390" s="15">
        <f t="shared" si="109"/>
        <v>2016</v>
      </c>
    </row>
    <row r="1391" spans="1:21" ht="32" hidden="1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8332</v>
      </c>
      <c r="R1391" t="s">
        <v>8336</v>
      </c>
      <c r="S1391" s="16">
        <f t="shared" si="107"/>
        <v>42565.480983796297</v>
      </c>
      <c r="T1391" s="9">
        <f t="shared" si="108"/>
        <v>42595.480983796297</v>
      </c>
      <c r="U1391" s="15">
        <f t="shared" si="109"/>
        <v>2016</v>
      </c>
    </row>
    <row r="1392" spans="1:21" ht="48" hidden="1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8332</v>
      </c>
      <c r="R1392" t="s">
        <v>8336</v>
      </c>
      <c r="S1392" s="16">
        <f t="shared" si="107"/>
        <v>42087.803310185183</v>
      </c>
      <c r="T1392" s="9">
        <f t="shared" si="108"/>
        <v>42121.716666666667</v>
      </c>
      <c r="U1392" s="15">
        <f t="shared" si="109"/>
        <v>2015</v>
      </c>
    </row>
    <row r="1393" spans="1:21" ht="48" hidden="1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8332</v>
      </c>
      <c r="R1393" t="s">
        <v>8336</v>
      </c>
      <c r="S1393" s="16">
        <f t="shared" si="107"/>
        <v>42193.650671296295</v>
      </c>
      <c r="T1393" s="9">
        <f t="shared" si="108"/>
        <v>42238.207638888889</v>
      </c>
      <c r="U1393" s="15">
        <f t="shared" si="109"/>
        <v>2015</v>
      </c>
    </row>
    <row r="1394" spans="1:21" ht="48" hidden="1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8332</v>
      </c>
      <c r="R1394" t="s">
        <v>8336</v>
      </c>
      <c r="S1394" s="16">
        <f t="shared" si="107"/>
        <v>42401.154930555553</v>
      </c>
      <c r="T1394" s="9">
        <f t="shared" si="108"/>
        <v>42432.154930555553</v>
      </c>
      <c r="U1394" s="15">
        <f t="shared" si="109"/>
        <v>2016</v>
      </c>
    </row>
    <row r="1395" spans="1:21" ht="16" hidden="1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8332</v>
      </c>
      <c r="R1395" t="s">
        <v>8336</v>
      </c>
      <c r="S1395" s="16">
        <f t="shared" si="107"/>
        <v>42553.681979166664</v>
      </c>
      <c r="T1395" s="9">
        <f t="shared" si="108"/>
        <v>42583.681979166664</v>
      </c>
      <c r="U1395" s="15">
        <f t="shared" si="109"/>
        <v>2016</v>
      </c>
    </row>
    <row r="1396" spans="1:21" ht="48" hidden="1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8332</v>
      </c>
      <c r="R1396" t="s">
        <v>8336</v>
      </c>
      <c r="S1396" s="16">
        <f t="shared" si="107"/>
        <v>42752.144976851851</v>
      </c>
      <c r="T1396" s="9">
        <f t="shared" si="108"/>
        <v>42795.125</v>
      </c>
      <c r="U1396" s="15">
        <f t="shared" si="109"/>
        <v>2017</v>
      </c>
    </row>
    <row r="1397" spans="1:21" ht="16" hidden="1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8332</v>
      </c>
      <c r="R1397" t="s">
        <v>8336</v>
      </c>
      <c r="S1397" s="16">
        <f t="shared" si="107"/>
        <v>42719.90834490741</v>
      </c>
      <c r="T1397" s="9">
        <f t="shared" si="108"/>
        <v>42749.90834490741</v>
      </c>
      <c r="U1397" s="15">
        <f t="shared" si="109"/>
        <v>2016</v>
      </c>
    </row>
    <row r="1398" spans="1:21" ht="48" hidden="1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8332</v>
      </c>
      <c r="R1398" t="s">
        <v>8336</v>
      </c>
      <c r="S1398" s="16">
        <f t="shared" si="107"/>
        <v>42018.99863425926</v>
      </c>
      <c r="T1398" s="9">
        <f t="shared" si="108"/>
        <v>42048.99863425926</v>
      </c>
      <c r="U1398" s="15">
        <f t="shared" si="109"/>
        <v>2015</v>
      </c>
    </row>
    <row r="1399" spans="1:21" ht="48" hidden="1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8332</v>
      </c>
      <c r="R1399" t="s">
        <v>8336</v>
      </c>
      <c r="S1399" s="16">
        <f t="shared" si="107"/>
        <v>42640.917939814812</v>
      </c>
      <c r="T1399" s="9">
        <f t="shared" si="108"/>
        <v>42670.888194444444</v>
      </c>
      <c r="U1399" s="15">
        <f t="shared" si="109"/>
        <v>2016</v>
      </c>
    </row>
    <row r="1400" spans="1:21" ht="48" hidden="1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8332</v>
      </c>
      <c r="R1400" t="s">
        <v>8336</v>
      </c>
      <c r="S1400" s="16">
        <f t="shared" si="107"/>
        <v>42526.874236111107</v>
      </c>
      <c r="T1400" s="9">
        <f t="shared" si="108"/>
        <v>42556.874236111107</v>
      </c>
      <c r="U1400" s="15">
        <f t="shared" si="109"/>
        <v>2016</v>
      </c>
    </row>
    <row r="1401" spans="1:21" ht="48" hidden="1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8332</v>
      </c>
      <c r="R1401" t="s">
        <v>8336</v>
      </c>
      <c r="S1401" s="16">
        <f t="shared" si="107"/>
        <v>41889.004317129627</v>
      </c>
      <c r="T1401" s="9">
        <f t="shared" si="108"/>
        <v>41919.004317129627</v>
      </c>
      <c r="U1401" s="15">
        <f t="shared" si="109"/>
        <v>2014</v>
      </c>
    </row>
    <row r="1402" spans="1:21" ht="48" hidden="1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8332</v>
      </c>
      <c r="R1402" t="s">
        <v>8336</v>
      </c>
      <c r="S1402" s="16">
        <f t="shared" si="107"/>
        <v>42498.341122685189</v>
      </c>
      <c r="T1402" s="9">
        <f t="shared" si="108"/>
        <v>42533.229166666672</v>
      </c>
      <c r="U1402" s="15">
        <f t="shared" si="109"/>
        <v>2016</v>
      </c>
    </row>
    <row r="1403" spans="1:21" ht="48" hidden="1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8332</v>
      </c>
      <c r="R1403" t="s">
        <v>8336</v>
      </c>
      <c r="S1403" s="16">
        <f t="shared" si="107"/>
        <v>41399.99622685185</v>
      </c>
      <c r="T1403" s="9">
        <f t="shared" si="108"/>
        <v>41420.99622685185</v>
      </c>
      <c r="U1403" s="15">
        <f t="shared" si="109"/>
        <v>2013</v>
      </c>
    </row>
    <row r="1404" spans="1:21" ht="48" hidden="1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8332</v>
      </c>
      <c r="R1404" t="s">
        <v>8336</v>
      </c>
      <c r="S1404" s="16">
        <f t="shared" si="107"/>
        <v>42065.053368055553</v>
      </c>
      <c r="T1404" s="9">
        <f t="shared" si="108"/>
        <v>42125.011701388896</v>
      </c>
      <c r="U1404" s="15">
        <f t="shared" si="109"/>
        <v>2015</v>
      </c>
    </row>
    <row r="1405" spans="1:21" ht="48" hidden="1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8332</v>
      </c>
      <c r="R1405" t="s">
        <v>8336</v>
      </c>
      <c r="S1405" s="16">
        <f t="shared" si="107"/>
        <v>41451.062905092593</v>
      </c>
      <c r="T1405" s="9">
        <f t="shared" si="108"/>
        <v>41481.062905092593</v>
      </c>
      <c r="U1405" s="15">
        <f t="shared" si="109"/>
        <v>2013</v>
      </c>
    </row>
    <row r="1406" spans="1:21" ht="48" hidden="1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8316</v>
      </c>
      <c r="R1406" t="s">
        <v>8353</v>
      </c>
      <c r="S1406" s="16">
        <f t="shared" si="107"/>
        <v>42032.510243055556</v>
      </c>
      <c r="T1406" s="9">
        <f t="shared" si="108"/>
        <v>42057.510243055556</v>
      </c>
      <c r="U1406" s="15">
        <f t="shared" si="109"/>
        <v>2015</v>
      </c>
    </row>
    <row r="1407" spans="1:21" ht="32" hidden="1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8316</v>
      </c>
      <c r="R1407" t="s">
        <v>8353</v>
      </c>
      <c r="S1407" s="16">
        <f t="shared" si="107"/>
        <v>41941.680567129632</v>
      </c>
      <c r="T1407" s="9">
        <f t="shared" si="108"/>
        <v>41971.722233796296</v>
      </c>
      <c r="U1407" s="15">
        <f t="shared" si="109"/>
        <v>2014</v>
      </c>
    </row>
    <row r="1408" spans="1:21" ht="16" hidden="1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8316</v>
      </c>
      <c r="R1408" t="s">
        <v>8353</v>
      </c>
      <c r="S1408" s="16">
        <f t="shared" si="107"/>
        <v>42297.432951388888</v>
      </c>
      <c r="T1408" s="9">
        <f t="shared" si="108"/>
        <v>42350.416666666672</v>
      </c>
      <c r="U1408" s="15">
        <f t="shared" si="109"/>
        <v>2015</v>
      </c>
    </row>
    <row r="1409" spans="1:21" ht="48" hidden="1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8316</v>
      </c>
      <c r="R1409" t="s">
        <v>8353</v>
      </c>
      <c r="S1409" s="16">
        <f t="shared" si="107"/>
        <v>41838.536782407406</v>
      </c>
      <c r="T1409" s="9">
        <f t="shared" si="108"/>
        <v>41863.536782407406</v>
      </c>
      <c r="U1409" s="15">
        <f t="shared" si="109"/>
        <v>2014</v>
      </c>
    </row>
    <row r="1410" spans="1:21" ht="48" hidden="1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ROUND(E1410/D1410*100,0)</f>
        <v>7</v>
      </c>
      <c r="P1410">
        <f t="shared" ref="P1410:P1473" si="111">ROUND(E1410/L1410,2)</f>
        <v>12</v>
      </c>
      <c r="Q1410" s="12" t="s">
        <v>8316</v>
      </c>
      <c r="R1410" t="s">
        <v>8353</v>
      </c>
      <c r="S1410" s="16">
        <f t="shared" si="107"/>
        <v>42291.872175925921</v>
      </c>
      <c r="T1410" s="9">
        <f t="shared" si="108"/>
        <v>42321.913842592592</v>
      </c>
      <c r="U1410" s="15">
        <f t="shared" si="109"/>
        <v>2015</v>
      </c>
    </row>
    <row r="1411" spans="1:21" ht="48" hidden="1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 t="e">
        <f t="shared" si="111"/>
        <v>#DIV/0!</v>
      </c>
      <c r="Q1411" s="12" t="s">
        <v>8316</v>
      </c>
      <c r="R1411" t="s">
        <v>8353</v>
      </c>
      <c r="S1411" s="16">
        <f t="shared" ref="S1411:S1474" si="112">(((J1411/60)/60)/24)+DATE(1970,1,1)</f>
        <v>41945.133506944447</v>
      </c>
      <c r="T1411" s="9">
        <f t="shared" ref="T1411:T1474" si="113">(((I1411/60)/60)/24)+DATE(1970,1,1)</f>
        <v>42005.175173611111</v>
      </c>
      <c r="U1411" s="15">
        <f t="shared" ref="U1411:U1474" si="114">YEAR(S1411)</f>
        <v>2014</v>
      </c>
    </row>
    <row r="1412" spans="1:21" ht="48" hidden="1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8316</v>
      </c>
      <c r="R1412" t="s">
        <v>8353</v>
      </c>
      <c r="S1412" s="16">
        <f t="shared" si="112"/>
        <v>42479.318518518514</v>
      </c>
      <c r="T1412" s="9">
        <f t="shared" si="113"/>
        <v>42524.318518518514</v>
      </c>
      <c r="U1412" s="15">
        <f t="shared" si="114"/>
        <v>2016</v>
      </c>
    </row>
    <row r="1413" spans="1:21" ht="48" hidden="1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8316</v>
      </c>
      <c r="R1413" t="s">
        <v>8353</v>
      </c>
      <c r="S1413" s="16">
        <f t="shared" si="112"/>
        <v>42013.059027777781</v>
      </c>
      <c r="T1413" s="9">
        <f t="shared" si="113"/>
        <v>42041.059027777781</v>
      </c>
      <c r="U1413" s="15">
        <f t="shared" si="114"/>
        <v>2015</v>
      </c>
    </row>
    <row r="1414" spans="1:21" ht="32" hidden="1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8316</v>
      </c>
      <c r="R1414" t="s">
        <v>8353</v>
      </c>
      <c r="S1414" s="16">
        <f t="shared" si="112"/>
        <v>41947.063645833332</v>
      </c>
      <c r="T1414" s="9">
        <f t="shared" si="113"/>
        <v>41977.063645833332</v>
      </c>
      <c r="U1414" s="15">
        <f t="shared" si="114"/>
        <v>2014</v>
      </c>
    </row>
    <row r="1415" spans="1:21" ht="48" hidden="1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8316</v>
      </c>
      <c r="R1415" t="s">
        <v>8353</v>
      </c>
      <c r="S1415" s="16">
        <f t="shared" si="112"/>
        <v>42360.437152777777</v>
      </c>
      <c r="T1415" s="9">
        <f t="shared" si="113"/>
        <v>42420.437152777777</v>
      </c>
      <c r="U1415" s="15">
        <f t="shared" si="114"/>
        <v>2015</v>
      </c>
    </row>
    <row r="1416" spans="1:21" ht="48" hidden="1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8316</v>
      </c>
      <c r="R1416" t="s">
        <v>8353</v>
      </c>
      <c r="S1416" s="16">
        <f t="shared" si="112"/>
        <v>42708.25309027778</v>
      </c>
      <c r="T1416" s="9">
        <f t="shared" si="113"/>
        <v>42738.25309027778</v>
      </c>
      <c r="U1416" s="15">
        <f t="shared" si="114"/>
        <v>2016</v>
      </c>
    </row>
    <row r="1417" spans="1:21" ht="48" hidden="1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8316</v>
      </c>
      <c r="R1417" t="s">
        <v>8353</v>
      </c>
      <c r="S1417" s="16">
        <f t="shared" si="112"/>
        <v>42192.675821759258</v>
      </c>
      <c r="T1417" s="9">
        <f t="shared" si="113"/>
        <v>42232.675821759258</v>
      </c>
      <c r="U1417" s="15">
        <f t="shared" si="114"/>
        <v>2015</v>
      </c>
    </row>
    <row r="1418" spans="1:21" ht="48" hidden="1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 t="e">
        <f t="shared" si="111"/>
        <v>#DIV/0!</v>
      </c>
      <c r="Q1418" s="12" t="s">
        <v>8316</v>
      </c>
      <c r="R1418" t="s">
        <v>8353</v>
      </c>
      <c r="S1418" s="16">
        <f t="shared" si="112"/>
        <v>42299.926145833335</v>
      </c>
      <c r="T1418" s="9">
        <f t="shared" si="113"/>
        <v>42329.967812499999</v>
      </c>
      <c r="U1418" s="15">
        <f t="shared" si="114"/>
        <v>2015</v>
      </c>
    </row>
    <row r="1419" spans="1:21" ht="48" hidden="1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8316</v>
      </c>
      <c r="R1419" t="s">
        <v>8353</v>
      </c>
      <c r="S1419" s="16">
        <f t="shared" si="112"/>
        <v>42232.15016203704</v>
      </c>
      <c r="T1419" s="9">
        <f t="shared" si="113"/>
        <v>42262.465972222228</v>
      </c>
      <c r="U1419" s="15">
        <f t="shared" si="114"/>
        <v>2015</v>
      </c>
    </row>
    <row r="1420" spans="1:21" ht="64" hidden="1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8316</v>
      </c>
      <c r="R1420" t="s">
        <v>8353</v>
      </c>
      <c r="S1420" s="16">
        <f t="shared" si="112"/>
        <v>42395.456412037034</v>
      </c>
      <c r="T1420" s="9">
        <f t="shared" si="113"/>
        <v>42425.456412037034</v>
      </c>
      <c r="U1420" s="15">
        <f t="shared" si="114"/>
        <v>2016</v>
      </c>
    </row>
    <row r="1421" spans="1:21" ht="48" hidden="1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8316</v>
      </c>
      <c r="R1421" t="s">
        <v>8353</v>
      </c>
      <c r="S1421" s="16">
        <f t="shared" si="112"/>
        <v>42622.456238425926</v>
      </c>
      <c r="T1421" s="9">
        <f t="shared" si="113"/>
        <v>42652.456238425926</v>
      </c>
      <c r="U1421" s="15">
        <f t="shared" si="114"/>
        <v>2016</v>
      </c>
    </row>
    <row r="1422" spans="1:21" ht="16" hidden="1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8316</v>
      </c>
      <c r="R1422" t="s">
        <v>8353</v>
      </c>
      <c r="S1422" s="16">
        <f t="shared" si="112"/>
        <v>42524.667662037042</v>
      </c>
      <c r="T1422" s="9">
        <f t="shared" si="113"/>
        <v>42549.667662037042</v>
      </c>
      <c r="U1422" s="15">
        <f t="shared" si="114"/>
        <v>2016</v>
      </c>
    </row>
    <row r="1423" spans="1:21" ht="48" hidden="1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8316</v>
      </c>
      <c r="R1423" t="s">
        <v>8353</v>
      </c>
      <c r="S1423" s="16">
        <f t="shared" si="112"/>
        <v>42013.915613425925</v>
      </c>
      <c r="T1423" s="9">
        <f t="shared" si="113"/>
        <v>42043.915613425925</v>
      </c>
      <c r="U1423" s="15">
        <f t="shared" si="114"/>
        <v>2015</v>
      </c>
    </row>
    <row r="1424" spans="1:21" ht="48" hidden="1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8316</v>
      </c>
      <c r="R1424" t="s">
        <v>8353</v>
      </c>
      <c r="S1424" s="16">
        <f t="shared" si="112"/>
        <v>42604.239629629628</v>
      </c>
      <c r="T1424" s="9">
        <f t="shared" si="113"/>
        <v>42634.239629629628</v>
      </c>
      <c r="U1424" s="15">
        <f t="shared" si="114"/>
        <v>2016</v>
      </c>
    </row>
    <row r="1425" spans="1:21" ht="48" hidden="1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8316</v>
      </c>
      <c r="R1425" t="s">
        <v>8353</v>
      </c>
      <c r="S1425" s="16">
        <f t="shared" si="112"/>
        <v>42340.360312500001</v>
      </c>
      <c r="T1425" s="9">
        <f t="shared" si="113"/>
        <v>42370.360312500001</v>
      </c>
      <c r="U1425" s="15">
        <f t="shared" si="114"/>
        <v>2015</v>
      </c>
    </row>
    <row r="1426" spans="1:21" ht="48" hidden="1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8316</v>
      </c>
      <c r="R1426" t="s">
        <v>8353</v>
      </c>
      <c r="S1426" s="16">
        <f t="shared" si="112"/>
        <v>42676.717615740738</v>
      </c>
      <c r="T1426" s="9">
        <f t="shared" si="113"/>
        <v>42689.759282407409</v>
      </c>
      <c r="U1426" s="15">
        <f t="shared" si="114"/>
        <v>2016</v>
      </c>
    </row>
    <row r="1427" spans="1:21" ht="48" hidden="1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 t="e">
        <f t="shared" si="111"/>
        <v>#DIV/0!</v>
      </c>
      <c r="Q1427" s="12" t="s">
        <v>8316</v>
      </c>
      <c r="R1427" t="s">
        <v>8353</v>
      </c>
      <c r="S1427" s="16">
        <f t="shared" si="112"/>
        <v>42093.131469907406</v>
      </c>
      <c r="T1427" s="9">
        <f t="shared" si="113"/>
        <v>42123.131469907406</v>
      </c>
      <c r="U1427" s="15">
        <f t="shared" si="114"/>
        <v>2015</v>
      </c>
    </row>
    <row r="1428" spans="1:21" ht="48" hidden="1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 t="e">
        <f t="shared" si="111"/>
        <v>#DIV/0!</v>
      </c>
      <c r="Q1428" s="12" t="s">
        <v>8316</v>
      </c>
      <c r="R1428" t="s">
        <v>8353</v>
      </c>
      <c r="S1428" s="16">
        <f t="shared" si="112"/>
        <v>42180.390277777777</v>
      </c>
      <c r="T1428" s="9">
        <f t="shared" si="113"/>
        <v>42240.390277777777</v>
      </c>
      <c r="U1428" s="15">
        <f t="shared" si="114"/>
        <v>2015</v>
      </c>
    </row>
    <row r="1429" spans="1:21" ht="48" hidden="1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8316</v>
      </c>
      <c r="R1429" t="s">
        <v>8353</v>
      </c>
      <c r="S1429" s="16">
        <f t="shared" si="112"/>
        <v>42601.851678240739</v>
      </c>
      <c r="T1429" s="9">
        <f t="shared" si="113"/>
        <v>42631.851678240739</v>
      </c>
      <c r="U1429" s="15">
        <f t="shared" si="114"/>
        <v>2016</v>
      </c>
    </row>
    <row r="1430" spans="1:21" ht="48" hidden="1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8316</v>
      </c>
      <c r="R1430" t="s">
        <v>8353</v>
      </c>
      <c r="S1430" s="16">
        <f t="shared" si="112"/>
        <v>42432.379826388889</v>
      </c>
      <c r="T1430" s="9">
        <f t="shared" si="113"/>
        <v>42462.338159722218</v>
      </c>
      <c r="U1430" s="15">
        <f t="shared" si="114"/>
        <v>2016</v>
      </c>
    </row>
    <row r="1431" spans="1:21" ht="32" hidden="1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 t="e">
        <f t="shared" si="111"/>
        <v>#DIV/0!</v>
      </c>
      <c r="Q1431" s="12" t="s">
        <v>8316</v>
      </c>
      <c r="R1431" t="s">
        <v>8353</v>
      </c>
      <c r="S1431" s="16">
        <f t="shared" si="112"/>
        <v>42074.060671296291</v>
      </c>
      <c r="T1431" s="9">
        <f t="shared" si="113"/>
        <v>42104.060671296291</v>
      </c>
      <c r="U1431" s="15">
        <f t="shared" si="114"/>
        <v>2015</v>
      </c>
    </row>
    <row r="1432" spans="1:21" ht="48" hidden="1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8316</v>
      </c>
      <c r="R1432" t="s">
        <v>8353</v>
      </c>
      <c r="S1432" s="16">
        <f t="shared" si="112"/>
        <v>41961.813518518517</v>
      </c>
      <c r="T1432" s="9">
        <f t="shared" si="113"/>
        <v>41992.813518518517</v>
      </c>
      <c r="U1432" s="15">
        <f t="shared" si="114"/>
        <v>2014</v>
      </c>
    </row>
    <row r="1433" spans="1:21" ht="48" hidden="1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8316</v>
      </c>
      <c r="R1433" t="s">
        <v>8353</v>
      </c>
      <c r="S1433" s="16">
        <f t="shared" si="112"/>
        <v>42304.210833333331</v>
      </c>
      <c r="T1433" s="9">
        <f t="shared" si="113"/>
        <v>42334.252500000002</v>
      </c>
      <c r="U1433" s="15">
        <f t="shared" si="114"/>
        <v>2015</v>
      </c>
    </row>
    <row r="1434" spans="1:21" ht="48" hidden="1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 t="e">
        <f t="shared" si="111"/>
        <v>#DIV/0!</v>
      </c>
      <c r="Q1434" s="12" t="s">
        <v>8316</v>
      </c>
      <c r="R1434" t="s">
        <v>8353</v>
      </c>
      <c r="S1434" s="16">
        <f t="shared" si="112"/>
        <v>42175.780416666668</v>
      </c>
      <c r="T1434" s="9">
        <f t="shared" si="113"/>
        <v>42205.780416666668</v>
      </c>
      <c r="U1434" s="15">
        <f t="shared" si="114"/>
        <v>2015</v>
      </c>
    </row>
    <row r="1435" spans="1:21" ht="48" hidden="1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8316</v>
      </c>
      <c r="R1435" t="s">
        <v>8353</v>
      </c>
      <c r="S1435" s="16">
        <f t="shared" si="112"/>
        <v>42673.625868055555</v>
      </c>
      <c r="T1435" s="9">
        <f t="shared" si="113"/>
        <v>42714.458333333328</v>
      </c>
      <c r="U1435" s="15">
        <f t="shared" si="114"/>
        <v>2016</v>
      </c>
    </row>
    <row r="1436" spans="1:21" ht="48" hidden="1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8316</v>
      </c>
      <c r="R1436" t="s">
        <v>8353</v>
      </c>
      <c r="S1436" s="16">
        <f t="shared" si="112"/>
        <v>42142.767106481479</v>
      </c>
      <c r="T1436" s="9">
        <f t="shared" si="113"/>
        <v>42163.625</v>
      </c>
      <c r="U1436" s="15">
        <f t="shared" si="114"/>
        <v>2015</v>
      </c>
    </row>
    <row r="1437" spans="1:21" ht="32" hidden="1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8316</v>
      </c>
      <c r="R1437" t="s">
        <v>8353</v>
      </c>
      <c r="S1437" s="16">
        <f t="shared" si="112"/>
        <v>42258.780324074076</v>
      </c>
      <c r="T1437" s="9">
        <f t="shared" si="113"/>
        <v>42288.780324074076</v>
      </c>
      <c r="U1437" s="15">
        <f t="shared" si="114"/>
        <v>2015</v>
      </c>
    </row>
    <row r="1438" spans="1:21" ht="48" hidden="1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8316</v>
      </c>
      <c r="R1438" t="s">
        <v>8353</v>
      </c>
      <c r="S1438" s="16">
        <f t="shared" si="112"/>
        <v>42391.35019675926</v>
      </c>
      <c r="T1438" s="9">
        <f t="shared" si="113"/>
        <v>42421.35019675926</v>
      </c>
      <c r="U1438" s="15">
        <f t="shared" si="114"/>
        <v>2016</v>
      </c>
    </row>
    <row r="1439" spans="1:21" ht="48" hidden="1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8316</v>
      </c>
      <c r="R1439" t="s">
        <v>8353</v>
      </c>
      <c r="S1439" s="16">
        <f t="shared" si="112"/>
        <v>41796.531701388885</v>
      </c>
      <c r="T1439" s="9">
        <f t="shared" si="113"/>
        <v>41833.207638888889</v>
      </c>
      <c r="U1439" s="15">
        <f t="shared" si="114"/>
        <v>2014</v>
      </c>
    </row>
    <row r="1440" spans="1:21" ht="48" hidden="1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8316</v>
      </c>
      <c r="R1440" t="s">
        <v>8353</v>
      </c>
      <c r="S1440" s="16">
        <f t="shared" si="112"/>
        <v>42457.871516203704</v>
      </c>
      <c r="T1440" s="9">
        <f t="shared" si="113"/>
        <v>42487.579861111109</v>
      </c>
      <c r="U1440" s="15">
        <f t="shared" si="114"/>
        <v>2016</v>
      </c>
    </row>
    <row r="1441" spans="1:21" ht="48" hidden="1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8316</v>
      </c>
      <c r="R1441" t="s">
        <v>8353</v>
      </c>
      <c r="S1441" s="16">
        <f t="shared" si="112"/>
        <v>42040.829872685179</v>
      </c>
      <c r="T1441" s="9">
        <f t="shared" si="113"/>
        <v>42070.829872685179</v>
      </c>
      <c r="U1441" s="15">
        <f t="shared" si="114"/>
        <v>2015</v>
      </c>
    </row>
    <row r="1442" spans="1:21" ht="48" hidden="1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8316</v>
      </c>
      <c r="R1442" t="s">
        <v>8353</v>
      </c>
      <c r="S1442" s="16">
        <f t="shared" si="112"/>
        <v>42486.748414351852</v>
      </c>
      <c r="T1442" s="9">
        <f t="shared" si="113"/>
        <v>42516.748414351852</v>
      </c>
      <c r="U1442" s="15">
        <f t="shared" si="114"/>
        <v>2016</v>
      </c>
    </row>
    <row r="1443" spans="1:21" ht="48" hidden="1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8316</v>
      </c>
      <c r="R1443" t="s">
        <v>8353</v>
      </c>
      <c r="S1443" s="16">
        <f t="shared" si="112"/>
        <v>42198.765844907408</v>
      </c>
      <c r="T1443" s="9">
        <f t="shared" si="113"/>
        <v>42258.765844907408</v>
      </c>
      <c r="U1443" s="15">
        <f t="shared" si="114"/>
        <v>2015</v>
      </c>
    </row>
    <row r="1444" spans="1:21" ht="48" hidden="1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 t="e">
        <f t="shared" si="111"/>
        <v>#DIV/0!</v>
      </c>
      <c r="Q1444" s="12" t="s">
        <v>8316</v>
      </c>
      <c r="R1444" t="s">
        <v>8353</v>
      </c>
      <c r="S1444" s="16">
        <f t="shared" si="112"/>
        <v>42485.64534722222</v>
      </c>
      <c r="T1444" s="9">
        <f t="shared" si="113"/>
        <v>42515.64534722222</v>
      </c>
      <c r="U1444" s="15">
        <f t="shared" si="114"/>
        <v>2016</v>
      </c>
    </row>
    <row r="1445" spans="1:21" ht="48" hidden="1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 t="e">
        <f t="shared" si="111"/>
        <v>#DIV/0!</v>
      </c>
      <c r="Q1445" s="12" t="s">
        <v>8316</v>
      </c>
      <c r="R1445" t="s">
        <v>8353</v>
      </c>
      <c r="S1445" s="16">
        <f t="shared" si="112"/>
        <v>42707.926030092596</v>
      </c>
      <c r="T1445" s="9">
        <f t="shared" si="113"/>
        <v>42737.926030092596</v>
      </c>
      <c r="U1445" s="15">
        <f t="shared" si="114"/>
        <v>2016</v>
      </c>
    </row>
    <row r="1446" spans="1:21" ht="32" hidden="1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 t="e">
        <f t="shared" si="111"/>
        <v>#DIV/0!</v>
      </c>
      <c r="Q1446" s="12" t="s">
        <v>8316</v>
      </c>
      <c r="R1446" t="s">
        <v>8353</v>
      </c>
      <c r="S1446" s="16">
        <f t="shared" si="112"/>
        <v>42199.873402777783</v>
      </c>
      <c r="T1446" s="9">
        <f t="shared" si="113"/>
        <v>42259.873402777783</v>
      </c>
      <c r="U1446" s="15">
        <f t="shared" si="114"/>
        <v>2015</v>
      </c>
    </row>
    <row r="1447" spans="1:21" ht="48" hidden="1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 t="e">
        <f t="shared" si="111"/>
        <v>#DIV/0!</v>
      </c>
      <c r="Q1447" s="12" t="s">
        <v>8316</v>
      </c>
      <c r="R1447" t="s">
        <v>8353</v>
      </c>
      <c r="S1447" s="16">
        <f t="shared" si="112"/>
        <v>42139.542303240742</v>
      </c>
      <c r="T1447" s="9">
        <f t="shared" si="113"/>
        <v>42169.542303240742</v>
      </c>
      <c r="U1447" s="15">
        <f t="shared" si="114"/>
        <v>2015</v>
      </c>
    </row>
    <row r="1448" spans="1:21" ht="48" hidden="1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 t="e">
        <f t="shared" si="111"/>
        <v>#DIV/0!</v>
      </c>
      <c r="Q1448" s="12" t="s">
        <v>8316</v>
      </c>
      <c r="R1448" t="s">
        <v>8353</v>
      </c>
      <c r="S1448" s="16">
        <f t="shared" si="112"/>
        <v>42461.447662037041</v>
      </c>
      <c r="T1448" s="9">
        <f t="shared" si="113"/>
        <v>42481.447662037041</v>
      </c>
      <c r="U1448" s="15">
        <f t="shared" si="114"/>
        <v>2016</v>
      </c>
    </row>
    <row r="1449" spans="1:21" ht="32" hidden="1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8316</v>
      </c>
      <c r="R1449" t="s">
        <v>8353</v>
      </c>
      <c r="S1449" s="16">
        <f t="shared" si="112"/>
        <v>42529.730717592596</v>
      </c>
      <c r="T1449" s="9">
        <f t="shared" si="113"/>
        <v>42559.730717592596</v>
      </c>
      <c r="U1449" s="15">
        <f t="shared" si="114"/>
        <v>2016</v>
      </c>
    </row>
    <row r="1450" spans="1:21" ht="48" hidden="1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 t="e">
        <f t="shared" si="111"/>
        <v>#DIV/0!</v>
      </c>
      <c r="Q1450" s="12" t="s">
        <v>8316</v>
      </c>
      <c r="R1450" t="s">
        <v>8353</v>
      </c>
      <c r="S1450" s="16">
        <f t="shared" si="112"/>
        <v>42115.936550925922</v>
      </c>
      <c r="T1450" s="9">
        <f t="shared" si="113"/>
        <v>42146.225694444445</v>
      </c>
      <c r="U1450" s="15">
        <f t="shared" si="114"/>
        <v>2015</v>
      </c>
    </row>
    <row r="1451" spans="1:21" ht="48" hidden="1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 t="e">
        <f t="shared" si="111"/>
        <v>#DIV/0!</v>
      </c>
      <c r="Q1451" s="12" t="s">
        <v>8316</v>
      </c>
      <c r="R1451" t="s">
        <v>8353</v>
      </c>
      <c r="S1451" s="16">
        <f t="shared" si="112"/>
        <v>42086.811400462961</v>
      </c>
      <c r="T1451" s="9">
        <f t="shared" si="113"/>
        <v>42134.811400462961</v>
      </c>
      <c r="U1451" s="15">
        <f t="shared" si="114"/>
        <v>2015</v>
      </c>
    </row>
    <row r="1452" spans="1:21" ht="48" hidden="1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8316</v>
      </c>
      <c r="R1452" t="s">
        <v>8353</v>
      </c>
      <c r="S1452" s="16">
        <f t="shared" si="112"/>
        <v>42390.171261574069</v>
      </c>
      <c r="T1452" s="9">
        <f t="shared" si="113"/>
        <v>42420.171261574069</v>
      </c>
      <c r="U1452" s="15">
        <f t="shared" si="114"/>
        <v>2016</v>
      </c>
    </row>
    <row r="1453" spans="1:21" ht="32" hidden="1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8316</v>
      </c>
      <c r="R1453" t="s">
        <v>8353</v>
      </c>
      <c r="S1453" s="16">
        <f t="shared" si="112"/>
        <v>41931.959016203706</v>
      </c>
      <c r="T1453" s="9">
        <f t="shared" si="113"/>
        <v>41962.00068287037</v>
      </c>
      <c r="U1453" s="15">
        <f t="shared" si="114"/>
        <v>2014</v>
      </c>
    </row>
    <row r="1454" spans="1:21" ht="32" hidden="1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 t="e">
        <f t="shared" si="111"/>
        <v>#DIV/0!</v>
      </c>
      <c r="Q1454" s="12" t="s">
        <v>8316</v>
      </c>
      <c r="R1454" t="s">
        <v>8353</v>
      </c>
      <c r="S1454" s="16">
        <f t="shared" si="112"/>
        <v>41818.703275462962</v>
      </c>
      <c r="T1454" s="9">
        <f t="shared" si="113"/>
        <v>41848.703275462962</v>
      </c>
      <c r="U1454" s="15">
        <f t="shared" si="114"/>
        <v>2014</v>
      </c>
    </row>
    <row r="1455" spans="1:21" ht="48" hidden="1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 t="e">
        <f t="shared" si="111"/>
        <v>#DIV/0!</v>
      </c>
      <c r="Q1455" s="12" t="s">
        <v>8316</v>
      </c>
      <c r="R1455" t="s">
        <v>8353</v>
      </c>
      <c r="S1455" s="16">
        <f t="shared" si="112"/>
        <v>42795.696145833332</v>
      </c>
      <c r="T1455" s="9">
        <f t="shared" si="113"/>
        <v>42840.654479166667</v>
      </c>
      <c r="U1455" s="15">
        <f t="shared" si="114"/>
        <v>2017</v>
      </c>
    </row>
    <row r="1456" spans="1:21" ht="48" hidden="1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8316</v>
      </c>
      <c r="R1456" t="s">
        <v>8353</v>
      </c>
      <c r="S1456" s="16">
        <f t="shared" si="112"/>
        <v>42463.866666666669</v>
      </c>
      <c r="T1456" s="9">
        <f t="shared" si="113"/>
        <v>42484.915972222225</v>
      </c>
      <c r="U1456" s="15">
        <f t="shared" si="114"/>
        <v>2016</v>
      </c>
    </row>
    <row r="1457" spans="1:21" ht="48" hidden="1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8316</v>
      </c>
      <c r="R1457" t="s">
        <v>8353</v>
      </c>
      <c r="S1457" s="16">
        <f t="shared" si="112"/>
        <v>41832.672685185185</v>
      </c>
      <c r="T1457" s="9">
        <f t="shared" si="113"/>
        <v>41887.568749999999</v>
      </c>
      <c r="U1457" s="15">
        <f t="shared" si="114"/>
        <v>2014</v>
      </c>
    </row>
    <row r="1458" spans="1:21" ht="16" hidden="1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8316</v>
      </c>
      <c r="R1458" t="s">
        <v>8353</v>
      </c>
      <c r="S1458" s="16">
        <f t="shared" si="112"/>
        <v>42708.668576388889</v>
      </c>
      <c r="T1458" s="9">
        <f t="shared" si="113"/>
        <v>42738.668576388889</v>
      </c>
      <c r="U1458" s="15">
        <f t="shared" si="114"/>
        <v>2016</v>
      </c>
    </row>
    <row r="1459" spans="1:21" ht="32" hidden="1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 t="e">
        <f t="shared" si="111"/>
        <v>#DIV/0!</v>
      </c>
      <c r="Q1459" s="12" t="s">
        <v>8316</v>
      </c>
      <c r="R1459" t="s">
        <v>8353</v>
      </c>
      <c r="S1459" s="16">
        <f t="shared" si="112"/>
        <v>42289.89634259259</v>
      </c>
      <c r="T1459" s="9">
        <f t="shared" si="113"/>
        <v>42319.938009259262</v>
      </c>
      <c r="U1459" s="15">
        <f t="shared" si="114"/>
        <v>2015</v>
      </c>
    </row>
    <row r="1460" spans="1:21" ht="48" hidden="1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 t="e">
        <f t="shared" si="111"/>
        <v>#DIV/0!</v>
      </c>
      <c r="Q1460" s="12" t="s">
        <v>8316</v>
      </c>
      <c r="R1460" t="s">
        <v>8353</v>
      </c>
      <c r="S1460" s="16">
        <f t="shared" si="112"/>
        <v>41831.705555555556</v>
      </c>
      <c r="T1460" s="9">
        <f t="shared" si="113"/>
        <v>41862.166666666664</v>
      </c>
      <c r="U1460" s="15">
        <f t="shared" si="114"/>
        <v>2014</v>
      </c>
    </row>
    <row r="1461" spans="1:21" ht="48" hidden="1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 t="e">
        <f t="shared" si="111"/>
        <v>#DIV/0!</v>
      </c>
      <c r="Q1461" s="12" t="s">
        <v>8316</v>
      </c>
      <c r="R1461" t="s">
        <v>8353</v>
      </c>
      <c r="S1461" s="16">
        <f t="shared" si="112"/>
        <v>42312.204814814817</v>
      </c>
      <c r="T1461" s="9">
        <f t="shared" si="113"/>
        <v>42340.725694444445</v>
      </c>
      <c r="U1461" s="15">
        <f t="shared" si="114"/>
        <v>2015</v>
      </c>
    </row>
    <row r="1462" spans="1:21" ht="48" hidden="1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 t="e">
        <f t="shared" si="111"/>
        <v>#DIV/0!</v>
      </c>
      <c r="Q1462" s="12" t="s">
        <v>8316</v>
      </c>
      <c r="R1462" t="s">
        <v>8353</v>
      </c>
      <c r="S1462" s="16">
        <f t="shared" si="112"/>
        <v>41915.896967592591</v>
      </c>
      <c r="T1462" s="9">
        <f t="shared" si="113"/>
        <v>41973.989583333328</v>
      </c>
      <c r="U1462" s="15">
        <f t="shared" si="114"/>
        <v>2014</v>
      </c>
    </row>
    <row r="1463" spans="1:21" ht="32" hidden="1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8316</v>
      </c>
      <c r="R1463" t="s">
        <v>8317</v>
      </c>
      <c r="S1463" s="16">
        <f t="shared" si="112"/>
        <v>41899.645300925928</v>
      </c>
      <c r="T1463" s="9">
        <f t="shared" si="113"/>
        <v>41933</v>
      </c>
      <c r="U1463" s="15">
        <f t="shared" si="114"/>
        <v>2014</v>
      </c>
    </row>
    <row r="1464" spans="1:21" ht="32" hidden="1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8316</v>
      </c>
      <c r="R1464" t="s">
        <v>8317</v>
      </c>
      <c r="S1464" s="16">
        <f t="shared" si="112"/>
        <v>41344.662858796299</v>
      </c>
      <c r="T1464" s="9">
        <f t="shared" si="113"/>
        <v>41374.662858796299</v>
      </c>
      <c r="U1464" s="15">
        <f t="shared" si="114"/>
        <v>2013</v>
      </c>
    </row>
    <row r="1465" spans="1:21" ht="48" hidden="1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8316</v>
      </c>
      <c r="R1465" t="s">
        <v>8317</v>
      </c>
      <c r="S1465" s="16">
        <f t="shared" si="112"/>
        <v>41326.911319444444</v>
      </c>
      <c r="T1465" s="9">
        <f t="shared" si="113"/>
        <v>41371.869652777779</v>
      </c>
      <c r="U1465" s="15">
        <f t="shared" si="114"/>
        <v>2013</v>
      </c>
    </row>
    <row r="1466" spans="1:21" ht="16" hidden="1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8316</v>
      </c>
      <c r="R1466" t="s">
        <v>8317</v>
      </c>
      <c r="S1466" s="16">
        <f t="shared" si="112"/>
        <v>41291.661550925928</v>
      </c>
      <c r="T1466" s="9">
        <f t="shared" si="113"/>
        <v>41321.661550925928</v>
      </c>
      <c r="U1466" s="15">
        <f t="shared" si="114"/>
        <v>2013</v>
      </c>
    </row>
    <row r="1467" spans="1:21" ht="48" hidden="1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8316</v>
      </c>
      <c r="R1467" t="s">
        <v>8317</v>
      </c>
      <c r="S1467" s="16">
        <f t="shared" si="112"/>
        <v>40959.734398148146</v>
      </c>
      <c r="T1467" s="9">
        <f t="shared" si="113"/>
        <v>40990.125</v>
      </c>
      <c r="U1467" s="15">
        <f t="shared" si="114"/>
        <v>2012</v>
      </c>
    </row>
    <row r="1468" spans="1:21" ht="48" hidden="1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8316</v>
      </c>
      <c r="R1468" t="s">
        <v>8317</v>
      </c>
      <c r="S1468" s="16">
        <f t="shared" si="112"/>
        <v>42340.172060185185</v>
      </c>
      <c r="T1468" s="9">
        <f t="shared" si="113"/>
        <v>42381.208333333328</v>
      </c>
      <c r="U1468" s="15">
        <f t="shared" si="114"/>
        <v>2015</v>
      </c>
    </row>
    <row r="1469" spans="1:21" ht="32" hidden="1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8316</v>
      </c>
      <c r="R1469" t="s">
        <v>8317</v>
      </c>
      <c r="S1469" s="16">
        <f t="shared" si="112"/>
        <v>40933.80190972222</v>
      </c>
      <c r="T1469" s="9">
        <f t="shared" si="113"/>
        <v>40993.760243055556</v>
      </c>
      <c r="U1469" s="15">
        <f t="shared" si="114"/>
        <v>2012</v>
      </c>
    </row>
    <row r="1470" spans="1:21" ht="48" hidden="1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8316</v>
      </c>
      <c r="R1470" t="s">
        <v>8317</v>
      </c>
      <c r="S1470" s="16">
        <f t="shared" si="112"/>
        <v>40646.014456018522</v>
      </c>
      <c r="T1470" s="9">
        <f t="shared" si="113"/>
        <v>40706.014456018522</v>
      </c>
      <c r="U1470" s="15">
        <f t="shared" si="114"/>
        <v>2011</v>
      </c>
    </row>
    <row r="1471" spans="1:21" ht="32" hidden="1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8316</v>
      </c>
      <c r="R1471" t="s">
        <v>8317</v>
      </c>
      <c r="S1471" s="16">
        <f t="shared" si="112"/>
        <v>41290.598483796297</v>
      </c>
      <c r="T1471" s="9">
        <f t="shared" si="113"/>
        <v>41320.598483796297</v>
      </c>
      <c r="U1471" s="15">
        <f t="shared" si="114"/>
        <v>2013</v>
      </c>
    </row>
    <row r="1472" spans="1:21" ht="48" hidden="1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8316</v>
      </c>
      <c r="R1472" t="s">
        <v>8317</v>
      </c>
      <c r="S1472" s="16">
        <f t="shared" si="112"/>
        <v>41250.827118055553</v>
      </c>
      <c r="T1472" s="9">
        <f t="shared" si="113"/>
        <v>41271.827118055553</v>
      </c>
      <c r="U1472" s="15">
        <f t="shared" si="114"/>
        <v>2012</v>
      </c>
    </row>
    <row r="1473" spans="1:21" ht="48" hidden="1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8316</v>
      </c>
      <c r="R1473" t="s">
        <v>8317</v>
      </c>
      <c r="S1473" s="16">
        <f t="shared" si="112"/>
        <v>42073.957569444443</v>
      </c>
      <c r="T1473" s="9">
        <f t="shared" si="113"/>
        <v>42103.957569444443</v>
      </c>
      <c r="U1473" s="15">
        <f t="shared" si="114"/>
        <v>2015</v>
      </c>
    </row>
    <row r="1474" spans="1:21" ht="48" hidden="1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ROUND(E1474/D1474*100,0)</f>
        <v>139</v>
      </c>
      <c r="P1474">
        <f t="shared" ref="P1474:P1537" si="116">ROUND(E1474/L1474,2)</f>
        <v>103.2</v>
      </c>
      <c r="Q1474" s="12" t="s">
        <v>8316</v>
      </c>
      <c r="R1474" t="s">
        <v>8317</v>
      </c>
      <c r="S1474" s="16">
        <f t="shared" si="112"/>
        <v>41533.542858796296</v>
      </c>
      <c r="T1474" s="9">
        <f t="shared" si="113"/>
        <v>41563.542858796296</v>
      </c>
      <c r="U1474" s="15">
        <f t="shared" si="114"/>
        <v>2013</v>
      </c>
    </row>
    <row r="1475" spans="1:21" ht="16" hidden="1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si="116"/>
        <v>38.46</v>
      </c>
      <c r="Q1475" s="12" t="s">
        <v>8316</v>
      </c>
      <c r="R1475" t="s">
        <v>8317</v>
      </c>
      <c r="S1475" s="16">
        <f t="shared" ref="S1475:S1538" si="117">(((J1475/60)/60)/24)+DATE(1970,1,1)</f>
        <v>40939.979618055557</v>
      </c>
      <c r="T1475" s="9">
        <f t="shared" ref="T1475:T1538" si="118">(((I1475/60)/60)/24)+DATE(1970,1,1)</f>
        <v>40969.979618055557</v>
      </c>
      <c r="U1475" s="15">
        <f t="shared" ref="U1475:U1538" si="119">YEAR(S1475)</f>
        <v>2012</v>
      </c>
    </row>
    <row r="1476" spans="1:21" ht="48" hidden="1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8316</v>
      </c>
      <c r="R1476" t="s">
        <v>8317</v>
      </c>
      <c r="S1476" s="16">
        <f t="shared" si="117"/>
        <v>41500.727916666663</v>
      </c>
      <c r="T1476" s="9">
        <f t="shared" si="118"/>
        <v>41530.727916666663</v>
      </c>
      <c r="U1476" s="15">
        <f t="shared" si="119"/>
        <v>2013</v>
      </c>
    </row>
    <row r="1477" spans="1:21" ht="48" hidden="1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8316</v>
      </c>
      <c r="R1477" t="s">
        <v>8317</v>
      </c>
      <c r="S1477" s="16">
        <f t="shared" si="117"/>
        <v>41960.722951388889</v>
      </c>
      <c r="T1477" s="9">
        <f t="shared" si="118"/>
        <v>41993.207638888889</v>
      </c>
      <c r="U1477" s="15">
        <f t="shared" si="119"/>
        <v>2014</v>
      </c>
    </row>
    <row r="1478" spans="1:21" ht="32" hidden="1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8316</v>
      </c>
      <c r="R1478" t="s">
        <v>8317</v>
      </c>
      <c r="S1478" s="16">
        <f t="shared" si="117"/>
        <v>40766.041921296295</v>
      </c>
      <c r="T1478" s="9">
        <f t="shared" si="118"/>
        <v>40796.041921296295</v>
      </c>
      <c r="U1478" s="15">
        <f t="shared" si="119"/>
        <v>2011</v>
      </c>
    </row>
    <row r="1479" spans="1:21" ht="48" hidden="1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8316</v>
      </c>
      <c r="R1479" t="s">
        <v>8317</v>
      </c>
      <c r="S1479" s="16">
        <f t="shared" si="117"/>
        <v>40840.615787037037</v>
      </c>
      <c r="T1479" s="9">
        <f t="shared" si="118"/>
        <v>40900.125</v>
      </c>
      <c r="U1479" s="15">
        <f t="shared" si="119"/>
        <v>2011</v>
      </c>
    </row>
    <row r="1480" spans="1:21" ht="48" hidden="1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8316</v>
      </c>
      <c r="R1480" t="s">
        <v>8317</v>
      </c>
      <c r="S1480" s="16">
        <f t="shared" si="117"/>
        <v>41394.871678240743</v>
      </c>
      <c r="T1480" s="9">
        <f t="shared" si="118"/>
        <v>41408.871678240743</v>
      </c>
      <c r="U1480" s="15">
        <f t="shared" si="119"/>
        <v>2013</v>
      </c>
    </row>
    <row r="1481" spans="1:21" ht="48" hidden="1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8316</v>
      </c>
      <c r="R1481" t="s">
        <v>8317</v>
      </c>
      <c r="S1481" s="16">
        <f t="shared" si="117"/>
        <v>41754.745243055557</v>
      </c>
      <c r="T1481" s="9">
        <f t="shared" si="118"/>
        <v>41769.165972222225</v>
      </c>
      <c r="U1481" s="15">
        <f t="shared" si="119"/>
        <v>2014</v>
      </c>
    </row>
    <row r="1482" spans="1:21" ht="48" hidden="1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8316</v>
      </c>
      <c r="R1482" t="s">
        <v>8317</v>
      </c>
      <c r="S1482" s="16">
        <f t="shared" si="117"/>
        <v>41464.934016203704</v>
      </c>
      <c r="T1482" s="9">
        <f t="shared" si="118"/>
        <v>41481.708333333336</v>
      </c>
      <c r="U1482" s="15">
        <f t="shared" si="119"/>
        <v>2013</v>
      </c>
    </row>
    <row r="1483" spans="1:21" ht="48" hidden="1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8316</v>
      </c>
      <c r="R1483" t="s">
        <v>8357</v>
      </c>
      <c r="S1483" s="16">
        <f t="shared" si="117"/>
        <v>41550.922974537039</v>
      </c>
      <c r="T1483" s="9">
        <f t="shared" si="118"/>
        <v>41580.922974537039</v>
      </c>
      <c r="U1483" s="15">
        <f t="shared" si="119"/>
        <v>2013</v>
      </c>
    </row>
    <row r="1484" spans="1:21" ht="48" hidden="1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8316</v>
      </c>
      <c r="R1484" t="s">
        <v>8357</v>
      </c>
      <c r="S1484" s="16">
        <f t="shared" si="117"/>
        <v>41136.85805555556</v>
      </c>
      <c r="T1484" s="9">
        <f t="shared" si="118"/>
        <v>41159.32708333333</v>
      </c>
      <c r="U1484" s="15">
        <f t="shared" si="119"/>
        <v>2012</v>
      </c>
    </row>
    <row r="1485" spans="1:21" ht="48" hidden="1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8316</v>
      </c>
      <c r="R1485" t="s">
        <v>8357</v>
      </c>
      <c r="S1485" s="16">
        <f t="shared" si="117"/>
        <v>42548.192997685182</v>
      </c>
      <c r="T1485" s="9">
        <f t="shared" si="118"/>
        <v>42573.192997685182</v>
      </c>
      <c r="U1485" s="15">
        <f t="shared" si="119"/>
        <v>2016</v>
      </c>
    </row>
    <row r="1486" spans="1:21" ht="16" hidden="1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 t="e">
        <f t="shared" si="116"/>
        <v>#DIV/0!</v>
      </c>
      <c r="Q1486" s="12" t="s">
        <v>8316</v>
      </c>
      <c r="R1486" t="s">
        <v>8357</v>
      </c>
      <c r="S1486" s="16">
        <f t="shared" si="117"/>
        <v>41053.200960648144</v>
      </c>
      <c r="T1486" s="9">
        <f t="shared" si="118"/>
        <v>41111.618750000001</v>
      </c>
      <c r="U1486" s="15">
        <f t="shared" si="119"/>
        <v>2012</v>
      </c>
    </row>
    <row r="1487" spans="1:21" ht="48" hidden="1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8316</v>
      </c>
      <c r="R1487" t="s">
        <v>8357</v>
      </c>
      <c r="S1487" s="16">
        <f t="shared" si="117"/>
        <v>42130.795983796299</v>
      </c>
      <c r="T1487" s="9">
        <f t="shared" si="118"/>
        <v>42175.795983796299</v>
      </c>
      <c r="U1487" s="15">
        <f t="shared" si="119"/>
        <v>2015</v>
      </c>
    </row>
    <row r="1488" spans="1:21" ht="48" hidden="1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8316</v>
      </c>
      <c r="R1488" t="s">
        <v>8357</v>
      </c>
      <c r="S1488" s="16">
        <f t="shared" si="117"/>
        <v>42032.168530092589</v>
      </c>
      <c r="T1488" s="9">
        <f t="shared" si="118"/>
        <v>42062.168530092589</v>
      </c>
      <c r="U1488" s="15">
        <f t="shared" si="119"/>
        <v>2015</v>
      </c>
    </row>
    <row r="1489" spans="1:21" ht="48" hidden="1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 t="e">
        <f t="shared" si="116"/>
        <v>#DIV/0!</v>
      </c>
      <c r="Q1489" s="12" t="s">
        <v>8316</v>
      </c>
      <c r="R1489" t="s">
        <v>8357</v>
      </c>
      <c r="S1489" s="16">
        <f t="shared" si="117"/>
        <v>42554.917488425926</v>
      </c>
      <c r="T1489" s="9">
        <f t="shared" si="118"/>
        <v>42584.917488425926</v>
      </c>
      <c r="U1489" s="15">
        <f t="shared" si="119"/>
        <v>2016</v>
      </c>
    </row>
    <row r="1490" spans="1:21" ht="48" hidden="1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8316</v>
      </c>
      <c r="R1490" t="s">
        <v>8357</v>
      </c>
      <c r="S1490" s="16">
        <f t="shared" si="117"/>
        <v>41614.563194444447</v>
      </c>
      <c r="T1490" s="9">
        <f t="shared" si="118"/>
        <v>41644.563194444447</v>
      </c>
      <c r="U1490" s="15">
        <f t="shared" si="119"/>
        <v>2013</v>
      </c>
    </row>
    <row r="1491" spans="1:21" ht="48" hidden="1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 t="e">
        <f t="shared" si="116"/>
        <v>#DIV/0!</v>
      </c>
      <c r="Q1491" s="12" t="s">
        <v>8316</v>
      </c>
      <c r="R1491" t="s">
        <v>8357</v>
      </c>
      <c r="S1491" s="16">
        <f t="shared" si="117"/>
        <v>41198.611712962964</v>
      </c>
      <c r="T1491" s="9">
        <f t="shared" si="118"/>
        <v>41228.653379629628</v>
      </c>
      <c r="U1491" s="15">
        <f t="shared" si="119"/>
        <v>2012</v>
      </c>
    </row>
    <row r="1492" spans="1:21" ht="48" hidden="1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8316</v>
      </c>
      <c r="R1492" t="s">
        <v>8357</v>
      </c>
      <c r="S1492" s="16">
        <f t="shared" si="117"/>
        <v>41520.561041666668</v>
      </c>
      <c r="T1492" s="9">
        <f t="shared" si="118"/>
        <v>41549.561041666668</v>
      </c>
      <c r="U1492" s="15">
        <f t="shared" si="119"/>
        <v>2013</v>
      </c>
    </row>
    <row r="1493" spans="1:21" ht="32" hidden="1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8316</v>
      </c>
      <c r="R1493" t="s">
        <v>8357</v>
      </c>
      <c r="S1493" s="16">
        <f t="shared" si="117"/>
        <v>41991.713460648149</v>
      </c>
      <c r="T1493" s="9">
        <f t="shared" si="118"/>
        <v>42050.651388888888</v>
      </c>
      <c r="U1493" s="15">
        <f t="shared" si="119"/>
        <v>2014</v>
      </c>
    </row>
    <row r="1494" spans="1:21" ht="48" hidden="1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8316</v>
      </c>
      <c r="R1494" t="s">
        <v>8357</v>
      </c>
      <c r="S1494" s="16">
        <f t="shared" si="117"/>
        <v>40682.884791666671</v>
      </c>
      <c r="T1494" s="9">
        <f t="shared" si="118"/>
        <v>40712.884791666671</v>
      </c>
      <c r="U1494" s="15">
        <f t="shared" si="119"/>
        <v>2011</v>
      </c>
    </row>
    <row r="1495" spans="1:21" ht="32" hidden="1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 t="e">
        <f t="shared" si="116"/>
        <v>#DIV/0!</v>
      </c>
      <c r="Q1495" s="12" t="s">
        <v>8316</v>
      </c>
      <c r="R1495" t="s">
        <v>8357</v>
      </c>
      <c r="S1495" s="16">
        <f t="shared" si="117"/>
        <v>41411.866608796299</v>
      </c>
      <c r="T1495" s="9">
        <f t="shared" si="118"/>
        <v>41441.866608796299</v>
      </c>
      <c r="U1495" s="15">
        <f t="shared" si="119"/>
        <v>2013</v>
      </c>
    </row>
    <row r="1496" spans="1:21" ht="48" hidden="1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8316</v>
      </c>
      <c r="R1496" t="s">
        <v>8357</v>
      </c>
      <c r="S1496" s="16">
        <f t="shared" si="117"/>
        <v>42067.722372685181</v>
      </c>
      <c r="T1496" s="9">
        <f t="shared" si="118"/>
        <v>42097.651388888888</v>
      </c>
      <c r="U1496" s="15">
        <f t="shared" si="119"/>
        <v>2015</v>
      </c>
    </row>
    <row r="1497" spans="1:21" ht="32" hidden="1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 t="e">
        <f t="shared" si="116"/>
        <v>#DIV/0!</v>
      </c>
      <c r="Q1497" s="12" t="s">
        <v>8316</v>
      </c>
      <c r="R1497" t="s">
        <v>8357</v>
      </c>
      <c r="S1497" s="16">
        <f t="shared" si="117"/>
        <v>40752.789710648147</v>
      </c>
      <c r="T1497" s="9">
        <f t="shared" si="118"/>
        <v>40782.789710648147</v>
      </c>
      <c r="U1497" s="15">
        <f t="shared" si="119"/>
        <v>2011</v>
      </c>
    </row>
    <row r="1498" spans="1:21" ht="48" hidden="1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 t="e">
        <f t="shared" si="116"/>
        <v>#DIV/0!</v>
      </c>
      <c r="Q1498" s="12" t="s">
        <v>8316</v>
      </c>
      <c r="R1498" t="s">
        <v>8357</v>
      </c>
      <c r="S1498" s="16">
        <f t="shared" si="117"/>
        <v>41838.475219907406</v>
      </c>
      <c r="T1498" s="9">
        <f t="shared" si="118"/>
        <v>41898.475219907406</v>
      </c>
      <c r="U1498" s="15">
        <f t="shared" si="119"/>
        <v>2014</v>
      </c>
    </row>
    <row r="1499" spans="1:21" ht="48" hidden="1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8316</v>
      </c>
      <c r="R1499" t="s">
        <v>8357</v>
      </c>
      <c r="S1499" s="16">
        <f t="shared" si="117"/>
        <v>41444.64261574074</v>
      </c>
      <c r="T1499" s="9">
        <f t="shared" si="118"/>
        <v>41486.821527777778</v>
      </c>
      <c r="U1499" s="15">
        <f t="shared" si="119"/>
        <v>2013</v>
      </c>
    </row>
    <row r="1500" spans="1:21" ht="48" hidden="1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8316</v>
      </c>
      <c r="R1500" t="s">
        <v>8357</v>
      </c>
      <c r="S1500" s="16">
        <f t="shared" si="117"/>
        <v>41840.983541666668</v>
      </c>
      <c r="T1500" s="9">
        <f t="shared" si="118"/>
        <v>41885.983541666668</v>
      </c>
      <c r="U1500" s="15">
        <f t="shared" si="119"/>
        <v>2014</v>
      </c>
    </row>
    <row r="1501" spans="1:21" ht="48" hidden="1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8316</v>
      </c>
      <c r="R1501" t="s">
        <v>8357</v>
      </c>
      <c r="S1501" s="16">
        <f t="shared" si="117"/>
        <v>42527.007326388892</v>
      </c>
      <c r="T1501" s="9">
        <f t="shared" si="118"/>
        <v>42587.007326388892</v>
      </c>
      <c r="U1501" s="15">
        <f t="shared" si="119"/>
        <v>2016</v>
      </c>
    </row>
    <row r="1502" spans="1:21" ht="48" hidden="1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8316</v>
      </c>
      <c r="R1502" t="s">
        <v>8357</v>
      </c>
      <c r="S1502" s="16">
        <f t="shared" si="117"/>
        <v>41365.904594907406</v>
      </c>
      <c r="T1502" s="9">
        <f t="shared" si="118"/>
        <v>41395.904594907406</v>
      </c>
      <c r="U1502" s="15">
        <f t="shared" si="119"/>
        <v>2013</v>
      </c>
    </row>
    <row r="1503" spans="1:21" ht="32" hidden="1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8318</v>
      </c>
      <c r="R1503" t="s">
        <v>8319</v>
      </c>
      <c r="S1503" s="16">
        <f t="shared" si="117"/>
        <v>42163.583599537036</v>
      </c>
      <c r="T1503" s="9">
        <f t="shared" si="118"/>
        <v>42193.583599537036</v>
      </c>
      <c r="U1503" s="15">
        <f t="shared" si="119"/>
        <v>2015</v>
      </c>
    </row>
    <row r="1504" spans="1:21" ht="48" hidden="1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8318</v>
      </c>
      <c r="R1504" t="s">
        <v>8319</v>
      </c>
      <c r="S1504" s="16">
        <f t="shared" si="117"/>
        <v>42426.542592592596</v>
      </c>
      <c r="T1504" s="9">
        <f t="shared" si="118"/>
        <v>42454.916666666672</v>
      </c>
      <c r="U1504" s="15">
        <f t="shared" si="119"/>
        <v>2016</v>
      </c>
    </row>
    <row r="1505" spans="1:21" ht="48" hidden="1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8318</v>
      </c>
      <c r="R1505" t="s">
        <v>8319</v>
      </c>
      <c r="S1505" s="16">
        <f t="shared" si="117"/>
        <v>42606.347233796296</v>
      </c>
      <c r="T1505" s="9">
        <f t="shared" si="118"/>
        <v>42666.347233796296</v>
      </c>
      <c r="U1505" s="15">
        <f t="shared" si="119"/>
        <v>2016</v>
      </c>
    </row>
    <row r="1506" spans="1:21" ht="32" hidden="1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8318</v>
      </c>
      <c r="R1506" t="s">
        <v>8319</v>
      </c>
      <c r="S1506" s="16">
        <f t="shared" si="117"/>
        <v>41772.657685185186</v>
      </c>
      <c r="T1506" s="9">
        <f t="shared" si="118"/>
        <v>41800.356249999997</v>
      </c>
      <c r="U1506" s="15">
        <f t="shared" si="119"/>
        <v>2014</v>
      </c>
    </row>
    <row r="1507" spans="1:21" ht="48" hidden="1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8318</v>
      </c>
      <c r="R1507" t="s">
        <v>8319</v>
      </c>
      <c r="S1507" s="16">
        <f t="shared" si="117"/>
        <v>42414.44332175926</v>
      </c>
      <c r="T1507" s="9">
        <f t="shared" si="118"/>
        <v>42451.834027777775</v>
      </c>
      <c r="U1507" s="15">
        <f t="shared" si="119"/>
        <v>2016</v>
      </c>
    </row>
    <row r="1508" spans="1:21" ht="48" hidden="1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8318</v>
      </c>
      <c r="R1508" t="s">
        <v>8319</v>
      </c>
      <c r="S1508" s="16">
        <f t="shared" si="117"/>
        <v>41814.785925925928</v>
      </c>
      <c r="T1508" s="9">
        <f t="shared" si="118"/>
        <v>41844.785925925928</v>
      </c>
      <c r="U1508" s="15">
        <f t="shared" si="119"/>
        <v>2014</v>
      </c>
    </row>
    <row r="1509" spans="1:21" ht="48" hidden="1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8318</v>
      </c>
      <c r="R1509" t="s">
        <v>8319</v>
      </c>
      <c r="S1509" s="16">
        <f t="shared" si="117"/>
        <v>40254.450335648151</v>
      </c>
      <c r="T1509" s="9">
        <f t="shared" si="118"/>
        <v>40313.340277777781</v>
      </c>
      <c r="U1509" s="15">
        <f t="shared" si="119"/>
        <v>2010</v>
      </c>
    </row>
    <row r="1510" spans="1:21" ht="48" hidden="1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8318</v>
      </c>
      <c r="R1510" t="s">
        <v>8319</v>
      </c>
      <c r="S1510" s="16">
        <f t="shared" si="117"/>
        <v>41786.614363425928</v>
      </c>
      <c r="T1510" s="9">
        <f t="shared" si="118"/>
        <v>41817.614363425928</v>
      </c>
      <c r="U1510" s="15">
        <f t="shared" si="119"/>
        <v>2014</v>
      </c>
    </row>
    <row r="1511" spans="1:21" ht="48" hidden="1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8318</v>
      </c>
      <c r="R1511" t="s">
        <v>8319</v>
      </c>
      <c r="S1511" s="16">
        <f t="shared" si="117"/>
        <v>42751.533391203702</v>
      </c>
      <c r="T1511" s="9">
        <f t="shared" si="118"/>
        <v>42780.957638888889</v>
      </c>
      <c r="U1511" s="15">
        <f t="shared" si="119"/>
        <v>2017</v>
      </c>
    </row>
    <row r="1512" spans="1:21" ht="48" hidden="1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8318</v>
      </c>
      <c r="R1512" t="s">
        <v>8319</v>
      </c>
      <c r="S1512" s="16">
        <f t="shared" si="117"/>
        <v>41809.385162037033</v>
      </c>
      <c r="T1512" s="9">
        <f t="shared" si="118"/>
        <v>41839.385162037033</v>
      </c>
      <c r="U1512" s="15">
        <f t="shared" si="119"/>
        <v>2014</v>
      </c>
    </row>
    <row r="1513" spans="1:21" ht="48" hidden="1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8318</v>
      </c>
      <c r="R1513" t="s">
        <v>8319</v>
      </c>
      <c r="S1513" s="16">
        <f t="shared" si="117"/>
        <v>42296.583379629628</v>
      </c>
      <c r="T1513" s="9">
        <f t="shared" si="118"/>
        <v>42326.625046296293</v>
      </c>
      <c r="U1513" s="15">
        <f t="shared" si="119"/>
        <v>2015</v>
      </c>
    </row>
    <row r="1514" spans="1:21" ht="48" hidden="1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8318</v>
      </c>
      <c r="R1514" t="s">
        <v>8319</v>
      </c>
      <c r="S1514" s="16">
        <f t="shared" si="117"/>
        <v>42741.684479166666</v>
      </c>
      <c r="T1514" s="9">
        <f t="shared" si="118"/>
        <v>42771.684479166666</v>
      </c>
      <c r="U1514" s="15">
        <f t="shared" si="119"/>
        <v>2017</v>
      </c>
    </row>
    <row r="1515" spans="1:21" ht="48" hidden="1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8318</v>
      </c>
      <c r="R1515" t="s">
        <v>8319</v>
      </c>
      <c r="S1515" s="16">
        <f t="shared" si="117"/>
        <v>41806.637337962966</v>
      </c>
      <c r="T1515" s="9">
        <f t="shared" si="118"/>
        <v>41836.637337962966</v>
      </c>
      <c r="U1515" s="15">
        <f t="shared" si="119"/>
        <v>2014</v>
      </c>
    </row>
    <row r="1516" spans="1:21" ht="48" hidden="1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8318</v>
      </c>
      <c r="R1516" t="s">
        <v>8319</v>
      </c>
      <c r="S1516" s="16">
        <f t="shared" si="117"/>
        <v>42234.597685185188</v>
      </c>
      <c r="T1516" s="9">
        <f t="shared" si="118"/>
        <v>42274.597685185188</v>
      </c>
      <c r="U1516" s="15">
        <f t="shared" si="119"/>
        <v>2015</v>
      </c>
    </row>
    <row r="1517" spans="1:21" ht="48" hidden="1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8318</v>
      </c>
      <c r="R1517" t="s">
        <v>8319</v>
      </c>
      <c r="S1517" s="16">
        <f t="shared" si="117"/>
        <v>42415.253437499996</v>
      </c>
      <c r="T1517" s="9">
        <f t="shared" si="118"/>
        <v>42445.211770833332</v>
      </c>
      <c r="U1517" s="15">
        <f t="shared" si="119"/>
        <v>2016</v>
      </c>
    </row>
    <row r="1518" spans="1:21" ht="48" hidden="1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8318</v>
      </c>
      <c r="R1518" t="s">
        <v>8319</v>
      </c>
      <c r="S1518" s="16">
        <f t="shared" si="117"/>
        <v>42619.466342592597</v>
      </c>
      <c r="T1518" s="9">
        <f t="shared" si="118"/>
        <v>42649.583333333328</v>
      </c>
      <c r="U1518" s="15">
        <f t="shared" si="119"/>
        <v>2016</v>
      </c>
    </row>
    <row r="1519" spans="1:21" ht="48" hidden="1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8318</v>
      </c>
      <c r="R1519" t="s">
        <v>8319</v>
      </c>
      <c r="S1519" s="16">
        <f t="shared" si="117"/>
        <v>41948.56658564815</v>
      </c>
      <c r="T1519" s="9">
        <f t="shared" si="118"/>
        <v>41979.25</v>
      </c>
      <c r="U1519" s="15">
        <f t="shared" si="119"/>
        <v>2014</v>
      </c>
    </row>
    <row r="1520" spans="1:21" ht="32" hidden="1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8318</v>
      </c>
      <c r="R1520" t="s">
        <v>8319</v>
      </c>
      <c r="S1520" s="16">
        <f t="shared" si="117"/>
        <v>41760.8200462963</v>
      </c>
      <c r="T1520" s="9">
        <f t="shared" si="118"/>
        <v>41790.8200462963</v>
      </c>
      <c r="U1520" s="15">
        <f t="shared" si="119"/>
        <v>2014</v>
      </c>
    </row>
    <row r="1521" spans="1:21" ht="48" hidden="1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8318</v>
      </c>
      <c r="R1521" t="s">
        <v>8319</v>
      </c>
      <c r="S1521" s="16">
        <f t="shared" si="117"/>
        <v>41782.741701388892</v>
      </c>
      <c r="T1521" s="9">
        <f t="shared" si="118"/>
        <v>41810.915972222225</v>
      </c>
      <c r="U1521" s="15">
        <f t="shared" si="119"/>
        <v>2014</v>
      </c>
    </row>
    <row r="1522" spans="1:21" ht="32" hidden="1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8318</v>
      </c>
      <c r="R1522" t="s">
        <v>8319</v>
      </c>
      <c r="S1522" s="16">
        <f t="shared" si="117"/>
        <v>41955.857789351852</v>
      </c>
      <c r="T1522" s="9">
        <f t="shared" si="118"/>
        <v>41992.166666666672</v>
      </c>
      <c r="U1522" s="15">
        <f t="shared" si="119"/>
        <v>2014</v>
      </c>
    </row>
    <row r="1523" spans="1:21" ht="48" hidden="1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8318</v>
      </c>
      <c r="R1523" t="s">
        <v>8319</v>
      </c>
      <c r="S1523" s="16">
        <f t="shared" si="117"/>
        <v>42493.167719907404</v>
      </c>
      <c r="T1523" s="9">
        <f t="shared" si="118"/>
        <v>42528.167719907404</v>
      </c>
      <c r="U1523" s="15">
        <f t="shared" si="119"/>
        <v>2016</v>
      </c>
    </row>
    <row r="1524" spans="1:21" ht="48" hidden="1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8318</v>
      </c>
      <c r="R1524" t="s">
        <v>8319</v>
      </c>
      <c r="S1524" s="16">
        <f t="shared" si="117"/>
        <v>41899.830312500002</v>
      </c>
      <c r="T1524" s="9">
        <f t="shared" si="118"/>
        <v>41929.830312500002</v>
      </c>
      <c r="U1524" s="15">
        <f t="shared" si="119"/>
        <v>2014</v>
      </c>
    </row>
    <row r="1525" spans="1:21" ht="48" hidden="1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8318</v>
      </c>
      <c r="R1525" t="s">
        <v>8319</v>
      </c>
      <c r="S1525" s="16">
        <f t="shared" si="117"/>
        <v>41964.751342592594</v>
      </c>
      <c r="T1525" s="9">
        <f t="shared" si="118"/>
        <v>41996</v>
      </c>
      <c r="U1525" s="15">
        <f t="shared" si="119"/>
        <v>2014</v>
      </c>
    </row>
    <row r="1526" spans="1:21" ht="48" hidden="1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8318</v>
      </c>
      <c r="R1526" t="s">
        <v>8319</v>
      </c>
      <c r="S1526" s="16">
        <f t="shared" si="117"/>
        <v>42756.501041666663</v>
      </c>
      <c r="T1526" s="9">
        <f t="shared" si="118"/>
        <v>42786.501041666663</v>
      </c>
      <c r="U1526" s="15">
        <f t="shared" si="119"/>
        <v>2017</v>
      </c>
    </row>
    <row r="1527" spans="1:21" ht="48" hidden="1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8318</v>
      </c>
      <c r="R1527" t="s">
        <v>8319</v>
      </c>
      <c r="S1527" s="16">
        <f t="shared" si="117"/>
        <v>42570.702986111108</v>
      </c>
      <c r="T1527" s="9">
        <f t="shared" si="118"/>
        <v>42600.702986111108</v>
      </c>
      <c r="U1527" s="15">
        <f t="shared" si="119"/>
        <v>2016</v>
      </c>
    </row>
    <row r="1528" spans="1:21" ht="48" hidden="1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8318</v>
      </c>
      <c r="R1528" t="s">
        <v>8319</v>
      </c>
      <c r="S1528" s="16">
        <f t="shared" si="117"/>
        <v>42339.276006944448</v>
      </c>
      <c r="T1528" s="9">
        <f t="shared" si="118"/>
        <v>42388.276006944448</v>
      </c>
      <c r="U1528" s="15">
        <f t="shared" si="119"/>
        <v>2015</v>
      </c>
    </row>
    <row r="1529" spans="1:21" ht="32" hidden="1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8318</v>
      </c>
      <c r="R1529" t="s">
        <v>8319</v>
      </c>
      <c r="S1529" s="16">
        <f t="shared" si="117"/>
        <v>42780.600532407407</v>
      </c>
      <c r="T1529" s="9">
        <f t="shared" si="118"/>
        <v>42808.558865740735</v>
      </c>
      <c r="U1529" s="15">
        <f t="shared" si="119"/>
        <v>2017</v>
      </c>
    </row>
    <row r="1530" spans="1:21" ht="32" hidden="1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8318</v>
      </c>
      <c r="R1530" t="s">
        <v>8319</v>
      </c>
      <c r="S1530" s="16">
        <f t="shared" si="117"/>
        <v>42736.732893518521</v>
      </c>
      <c r="T1530" s="9">
        <f t="shared" si="118"/>
        <v>42767</v>
      </c>
      <c r="U1530" s="15">
        <f t="shared" si="119"/>
        <v>2017</v>
      </c>
    </row>
    <row r="1531" spans="1:21" ht="32" hidden="1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8318</v>
      </c>
      <c r="R1531" t="s">
        <v>8319</v>
      </c>
      <c r="S1531" s="16">
        <f t="shared" si="117"/>
        <v>42052.628703703704</v>
      </c>
      <c r="T1531" s="9">
        <f t="shared" si="118"/>
        <v>42082.587037037039</v>
      </c>
      <c r="U1531" s="15">
        <f t="shared" si="119"/>
        <v>2015</v>
      </c>
    </row>
    <row r="1532" spans="1:21" ht="48" hidden="1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8318</v>
      </c>
      <c r="R1532" t="s">
        <v>8319</v>
      </c>
      <c r="S1532" s="16">
        <f t="shared" si="117"/>
        <v>42275.767303240747</v>
      </c>
      <c r="T1532" s="9">
        <f t="shared" si="118"/>
        <v>42300.767303240747</v>
      </c>
      <c r="U1532" s="15">
        <f t="shared" si="119"/>
        <v>2015</v>
      </c>
    </row>
    <row r="1533" spans="1:21" ht="48" hidden="1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8318</v>
      </c>
      <c r="R1533" t="s">
        <v>8319</v>
      </c>
      <c r="S1533" s="16">
        <f t="shared" si="117"/>
        <v>41941.802384259259</v>
      </c>
      <c r="T1533" s="9">
        <f t="shared" si="118"/>
        <v>41974.125</v>
      </c>
      <c r="U1533" s="15">
        <f t="shared" si="119"/>
        <v>2014</v>
      </c>
    </row>
    <row r="1534" spans="1:21" ht="48" hidden="1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8318</v>
      </c>
      <c r="R1534" t="s">
        <v>8319</v>
      </c>
      <c r="S1534" s="16">
        <f t="shared" si="117"/>
        <v>42391.475289351853</v>
      </c>
      <c r="T1534" s="9">
        <f t="shared" si="118"/>
        <v>42415.625</v>
      </c>
      <c r="U1534" s="15">
        <f t="shared" si="119"/>
        <v>2016</v>
      </c>
    </row>
    <row r="1535" spans="1:21" ht="32" hidden="1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8318</v>
      </c>
      <c r="R1535" t="s">
        <v>8319</v>
      </c>
      <c r="S1535" s="16">
        <f t="shared" si="117"/>
        <v>42443.00204861111</v>
      </c>
      <c r="T1535" s="9">
        <f t="shared" si="118"/>
        <v>42492.165972222225</v>
      </c>
      <c r="U1535" s="15">
        <f t="shared" si="119"/>
        <v>2016</v>
      </c>
    </row>
    <row r="1536" spans="1:21" ht="48" hidden="1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8318</v>
      </c>
      <c r="R1536" t="s">
        <v>8319</v>
      </c>
      <c r="S1536" s="16">
        <f t="shared" si="117"/>
        <v>42221.67432870371</v>
      </c>
      <c r="T1536" s="9">
        <f t="shared" si="118"/>
        <v>42251.67432870371</v>
      </c>
      <c r="U1536" s="15">
        <f t="shared" si="119"/>
        <v>2015</v>
      </c>
    </row>
    <row r="1537" spans="1:21" ht="48" hidden="1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8318</v>
      </c>
      <c r="R1537" t="s">
        <v>8319</v>
      </c>
      <c r="S1537" s="16">
        <f t="shared" si="117"/>
        <v>42484.829062500001</v>
      </c>
      <c r="T1537" s="9">
        <f t="shared" si="118"/>
        <v>42513.916666666672</v>
      </c>
      <c r="U1537" s="15">
        <f t="shared" si="119"/>
        <v>2016</v>
      </c>
    </row>
    <row r="1538" spans="1:21" ht="48" hidden="1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ROUND(E1538/D1538*100,0)</f>
        <v>250</v>
      </c>
      <c r="P1538">
        <f t="shared" ref="P1538:P1601" si="121">ROUND(E1538/L1538,2)</f>
        <v>66.02</v>
      </c>
      <c r="Q1538" s="12" t="s">
        <v>8318</v>
      </c>
      <c r="R1538" t="s">
        <v>8319</v>
      </c>
      <c r="S1538" s="16">
        <f t="shared" si="117"/>
        <v>42213.802199074074</v>
      </c>
      <c r="T1538" s="9">
        <f t="shared" si="118"/>
        <v>42243.802199074074</v>
      </c>
      <c r="U1538" s="15">
        <f t="shared" si="119"/>
        <v>2015</v>
      </c>
    </row>
    <row r="1539" spans="1:21" ht="48" hidden="1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si="121"/>
        <v>96.38</v>
      </c>
      <c r="Q1539" s="12" t="s">
        <v>8318</v>
      </c>
      <c r="R1539" t="s">
        <v>8319</v>
      </c>
      <c r="S1539" s="16">
        <f t="shared" ref="S1539:S1602" si="122">(((J1539/60)/60)/24)+DATE(1970,1,1)</f>
        <v>42552.315127314811</v>
      </c>
      <c r="T1539" s="9">
        <f t="shared" ref="T1539:T1602" si="123">(((I1539/60)/60)/24)+DATE(1970,1,1)</f>
        <v>42588.75</v>
      </c>
      <c r="U1539" s="15">
        <f t="shared" ref="U1539:U1602" si="124">YEAR(S1539)</f>
        <v>2016</v>
      </c>
    </row>
    <row r="1540" spans="1:21" ht="48" hidden="1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8318</v>
      </c>
      <c r="R1540" t="s">
        <v>8319</v>
      </c>
      <c r="S1540" s="16">
        <f t="shared" si="122"/>
        <v>41981.782060185185</v>
      </c>
      <c r="T1540" s="9">
        <f t="shared" si="123"/>
        <v>42026.782060185185</v>
      </c>
      <c r="U1540" s="15">
        <f t="shared" si="124"/>
        <v>2014</v>
      </c>
    </row>
    <row r="1541" spans="1:21" ht="48" hidden="1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8318</v>
      </c>
      <c r="R1541" t="s">
        <v>8319</v>
      </c>
      <c r="S1541" s="16">
        <f t="shared" si="122"/>
        <v>42705.919201388882</v>
      </c>
      <c r="T1541" s="9">
        <f t="shared" si="123"/>
        <v>42738.919201388882</v>
      </c>
      <c r="U1541" s="15">
        <f t="shared" si="124"/>
        <v>2016</v>
      </c>
    </row>
    <row r="1542" spans="1:21" ht="48" hidden="1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8318</v>
      </c>
      <c r="R1542" t="s">
        <v>8319</v>
      </c>
      <c r="S1542" s="16">
        <f t="shared" si="122"/>
        <v>41939.00712962963</v>
      </c>
      <c r="T1542" s="9">
        <f t="shared" si="123"/>
        <v>41969.052083333328</v>
      </c>
      <c r="U1542" s="15">
        <f t="shared" si="124"/>
        <v>2014</v>
      </c>
    </row>
    <row r="1543" spans="1:21" ht="48" hidden="1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8318</v>
      </c>
      <c r="R1543" t="s">
        <v>8360</v>
      </c>
      <c r="S1543" s="16">
        <f t="shared" si="122"/>
        <v>41974.712245370371</v>
      </c>
      <c r="T1543" s="9">
        <f t="shared" si="123"/>
        <v>42004.712245370371</v>
      </c>
      <c r="U1543" s="15">
        <f t="shared" si="124"/>
        <v>2014</v>
      </c>
    </row>
    <row r="1544" spans="1:21" ht="48" hidden="1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8318</v>
      </c>
      <c r="R1544" t="s">
        <v>8360</v>
      </c>
      <c r="S1544" s="16">
        <f t="shared" si="122"/>
        <v>42170.996527777781</v>
      </c>
      <c r="T1544" s="9">
        <f t="shared" si="123"/>
        <v>42185.996527777781</v>
      </c>
      <c r="U1544" s="15">
        <f t="shared" si="124"/>
        <v>2015</v>
      </c>
    </row>
    <row r="1545" spans="1:21" ht="48" hidden="1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8318</v>
      </c>
      <c r="R1545" t="s">
        <v>8360</v>
      </c>
      <c r="S1545" s="16">
        <f t="shared" si="122"/>
        <v>41935.509652777779</v>
      </c>
      <c r="T1545" s="9">
        <f t="shared" si="123"/>
        <v>41965.551319444443</v>
      </c>
      <c r="U1545" s="15">
        <f t="shared" si="124"/>
        <v>2014</v>
      </c>
    </row>
    <row r="1546" spans="1:21" ht="48" hidden="1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 t="e">
        <f t="shared" si="121"/>
        <v>#DIV/0!</v>
      </c>
      <c r="Q1546" s="12" t="s">
        <v>8318</v>
      </c>
      <c r="R1546" t="s">
        <v>8360</v>
      </c>
      <c r="S1546" s="16">
        <f t="shared" si="122"/>
        <v>42053.051203703704</v>
      </c>
      <c r="T1546" s="9">
        <f t="shared" si="123"/>
        <v>42095.012499999997</v>
      </c>
      <c r="U1546" s="15">
        <f t="shared" si="124"/>
        <v>2015</v>
      </c>
    </row>
    <row r="1547" spans="1:21" ht="48" hidden="1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8318</v>
      </c>
      <c r="R1547" t="s">
        <v>8360</v>
      </c>
      <c r="S1547" s="16">
        <f t="shared" si="122"/>
        <v>42031.884652777779</v>
      </c>
      <c r="T1547" s="9">
        <f t="shared" si="123"/>
        <v>42065.886111111111</v>
      </c>
      <c r="U1547" s="15">
        <f t="shared" si="124"/>
        <v>2015</v>
      </c>
    </row>
    <row r="1548" spans="1:21" ht="48" hidden="1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8318</v>
      </c>
      <c r="R1548" t="s">
        <v>8360</v>
      </c>
      <c r="S1548" s="16">
        <f t="shared" si="122"/>
        <v>41839.212951388887</v>
      </c>
      <c r="T1548" s="9">
        <f t="shared" si="123"/>
        <v>41899.212951388887</v>
      </c>
      <c r="U1548" s="15">
        <f t="shared" si="124"/>
        <v>2014</v>
      </c>
    </row>
    <row r="1549" spans="1:21" ht="48" hidden="1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 t="e">
        <f t="shared" si="121"/>
        <v>#DIV/0!</v>
      </c>
      <c r="Q1549" s="12" t="s">
        <v>8318</v>
      </c>
      <c r="R1549" t="s">
        <v>8360</v>
      </c>
      <c r="S1549" s="16">
        <f t="shared" si="122"/>
        <v>42782.426875000005</v>
      </c>
      <c r="T1549" s="9">
        <f t="shared" si="123"/>
        <v>42789.426875000005</v>
      </c>
      <c r="U1549" s="15">
        <f t="shared" si="124"/>
        <v>2017</v>
      </c>
    </row>
    <row r="1550" spans="1:21" ht="32" hidden="1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8318</v>
      </c>
      <c r="R1550" t="s">
        <v>8360</v>
      </c>
      <c r="S1550" s="16">
        <f t="shared" si="122"/>
        <v>42286.88217592593</v>
      </c>
      <c r="T1550" s="9">
        <f t="shared" si="123"/>
        <v>42316.923842592587</v>
      </c>
      <c r="U1550" s="15">
        <f t="shared" si="124"/>
        <v>2015</v>
      </c>
    </row>
    <row r="1551" spans="1:21" ht="48" hidden="1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8318</v>
      </c>
      <c r="R1551" t="s">
        <v>8360</v>
      </c>
      <c r="S1551" s="16">
        <f t="shared" si="122"/>
        <v>42281.136099537034</v>
      </c>
      <c r="T1551" s="9">
        <f t="shared" si="123"/>
        <v>42311.177766203706</v>
      </c>
      <c r="U1551" s="15">
        <f t="shared" si="124"/>
        <v>2015</v>
      </c>
    </row>
    <row r="1552" spans="1:21" ht="48" hidden="1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8318</v>
      </c>
      <c r="R1552" t="s">
        <v>8360</v>
      </c>
      <c r="S1552" s="16">
        <f t="shared" si="122"/>
        <v>42472.449467592596</v>
      </c>
      <c r="T1552" s="9">
        <f t="shared" si="123"/>
        <v>42502.449467592596</v>
      </c>
      <c r="U1552" s="15">
        <f t="shared" si="124"/>
        <v>2016</v>
      </c>
    </row>
    <row r="1553" spans="1:21" ht="48" hidden="1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 t="e">
        <f t="shared" si="121"/>
        <v>#DIV/0!</v>
      </c>
      <c r="Q1553" s="12" t="s">
        <v>8318</v>
      </c>
      <c r="R1553" t="s">
        <v>8360</v>
      </c>
      <c r="S1553" s="16">
        <f t="shared" si="122"/>
        <v>42121.824525462958</v>
      </c>
      <c r="T1553" s="9">
        <f t="shared" si="123"/>
        <v>42151.824525462958</v>
      </c>
      <c r="U1553" s="15">
        <f t="shared" si="124"/>
        <v>2015</v>
      </c>
    </row>
    <row r="1554" spans="1:21" ht="48" hidden="1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8318</v>
      </c>
      <c r="R1554" t="s">
        <v>8360</v>
      </c>
      <c r="S1554" s="16">
        <f t="shared" si="122"/>
        <v>41892.688750000001</v>
      </c>
      <c r="T1554" s="9">
        <f t="shared" si="123"/>
        <v>41913.165972222225</v>
      </c>
      <c r="U1554" s="15">
        <f t="shared" si="124"/>
        <v>2014</v>
      </c>
    </row>
    <row r="1555" spans="1:21" ht="48" hidden="1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 t="e">
        <f t="shared" si="121"/>
        <v>#DIV/0!</v>
      </c>
      <c r="Q1555" s="12" t="s">
        <v>8318</v>
      </c>
      <c r="R1555" t="s">
        <v>8360</v>
      </c>
      <c r="S1555" s="16">
        <f t="shared" si="122"/>
        <v>42219.282951388886</v>
      </c>
      <c r="T1555" s="9">
        <f t="shared" si="123"/>
        <v>42249.282951388886</v>
      </c>
      <c r="U1555" s="15">
        <f t="shared" si="124"/>
        <v>2015</v>
      </c>
    </row>
    <row r="1556" spans="1:21" ht="48" hidden="1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 t="e">
        <f t="shared" si="121"/>
        <v>#DIV/0!</v>
      </c>
      <c r="Q1556" s="12" t="s">
        <v>8318</v>
      </c>
      <c r="R1556" t="s">
        <v>8360</v>
      </c>
      <c r="S1556" s="16">
        <f t="shared" si="122"/>
        <v>42188.252199074079</v>
      </c>
      <c r="T1556" s="9">
        <f t="shared" si="123"/>
        <v>42218.252199074079</v>
      </c>
      <c r="U1556" s="15">
        <f t="shared" si="124"/>
        <v>2015</v>
      </c>
    </row>
    <row r="1557" spans="1:21" ht="48" hidden="1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 t="e">
        <f t="shared" si="121"/>
        <v>#DIV/0!</v>
      </c>
      <c r="Q1557" s="12" t="s">
        <v>8318</v>
      </c>
      <c r="R1557" t="s">
        <v>8360</v>
      </c>
      <c r="S1557" s="16">
        <f t="shared" si="122"/>
        <v>42241.613796296297</v>
      </c>
      <c r="T1557" s="9">
        <f t="shared" si="123"/>
        <v>42264.708333333328</v>
      </c>
      <c r="U1557" s="15">
        <f t="shared" si="124"/>
        <v>2015</v>
      </c>
    </row>
    <row r="1558" spans="1:21" ht="48" hidden="1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8318</v>
      </c>
      <c r="R1558" t="s">
        <v>8360</v>
      </c>
      <c r="S1558" s="16">
        <f t="shared" si="122"/>
        <v>42525.153055555551</v>
      </c>
      <c r="T1558" s="9">
        <f t="shared" si="123"/>
        <v>42555.153055555551</v>
      </c>
      <c r="U1558" s="15">
        <f t="shared" si="124"/>
        <v>2016</v>
      </c>
    </row>
    <row r="1559" spans="1:21" ht="48" hidden="1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8318</v>
      </c>
      <c r="R1559" t="s">
        <v>8360</v>
      </c>
      <c r="S1559" s="16">
        <f t="shared" si="122"/>
        <v>41871.65315972222</v>
      </c>
      <c r="T1559" s="9">
        <f t="shared" si="123"/>
        <v>41902.65315972222</v>
      </c>
      <c r="U1559" s="15">
        <f t="shared" si="124"/>
        <v>2014</v>
      </c>
    </row>
    <row r="1560" spans="1:21" ht="32" hidden="1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8318</v>
      </c>
      <c r="R1560" t="s">
        <v>8360</v>
      </c>
      <c r="S1560" s="16">
        <f t="shared" si="122"/>
        <v>42185.397673611107</v>
      </c>
      <c r="T1560" s="9">
        <f t="shared" si="123"/>
        <v>42244.508333333331</v>
      </c>
      <c r="U1560" s="15">
        <f t="shared" si="124"/>
        <v>2015</v>
      </c>
    </row>
    <row r="1561" spans="1:21" ht="32" hidden="1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8318</v>
      </c>
      <c r="R1561" t="s">
        <v>8360</v>
      </c>
      <c r="S1561" s="16">
        <f t="shared" si="122"/>
        <v>42108.05322916666</v>
      </c>
      <c r="T1561" s="9">
        <f t="shared" si="123"/>
        <v>42123.05322916666</v>
      </c>
      <c r="U1561" s="15">
        <f t="shared" si="124"/>
        <v>2015</v>
      </c>
    </row>
    <row r="1562" spans="1:21" ht="48" hidden="1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8318</v>
      </c>
      <c r="R1562" t="s">
        <v>8360</v>
      </c>
      <c r="S1562" s="16">
        <f t="shared" si="122"/>
        <v>41936.020752314813</v>
      </c>
      <c r="T1562" s="9">
        <f t="shared" si="123"/>
        <v>41956.062418981484</v>
      </c>
      <c r="U1562" s="15">
        <f t="shared" si="124"/>
        <v>2014</v>
      </c>
    </row>
    <row r="1563" spans="1:21" ht="48" hidden="1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8316</v>
      </c>
      <c r="R1563" t="s">
        <v>8354</v>
      </c>
      <c r="S1563" s="16">
        <f t="shared" si="122"/>
        <v>41555.041701388887</v>
      </c>
      <c r="T1563" s="9">
        <f t="shared" si="123"/>
        <v>41585.083368055559</v>
      </c>
      <c r="U1563" s="15">
        <f t="shared" si="124"/>
        <v>2013</v>
      </c>
    </row>
    <row r="1564" spans="1:21" ht="48" hidden="1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 t="e">
        <f t="shared" si="121"/>
        <v>#DIV/0!</v>
      </c>
      <c r="Q1564" s="12" t="s">
        <v>8316</v>
      </c>
      <c r="R1564" t="s">
        <v>8354</v>
      </c>
      <c r="S1564" s="16">
        <f t="shared" si="122"/>
        <v>40079.566157407404</v>
      </c>
      <c r="T1564" s="9">
        <f t="shared" si="123"/>
        <v>40149.034722222219</v>
      </c>
      <c r="U1564" s="15">
        <f t="shared" si="124"/>
        <v>2009</v>
      </c>
    </row>
    <row r="1565" spans="1:21" ht="48" hidden="1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8316</v>
      </c>
      <c r="R1565" t="s">
        <v>8354</v>
      </c>
      <c r="S1565" s="16">
        <f t="shared" si="122"/>
        <v>41652.742488425924</v>
      </c>
      <c r="T1565" s="9">
        <f t="shared" si="123"/>
        <v>41712.700821759259</v>
      </c>
      <c r="U1565" s="15">
        <f t="shared" si="124"/>
        <v>2014</v>
      </c>
    </row>
    <row r="1566" spans="1:21" ht="48" hidden="1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8316</v>
      </c>
      <c r="R1566" t="s">
        <v>8354</v>
      </c>
      <c r="S1566" s="16">
        <f t="shared" si="122"/>
        <v>42121.367002314815</v>
      </c>
      <c r="T1566" s="9">
        <f t="shared" si="123"/>
        <v>42152.836805555555</v>
      </c>
      <c r="U1566" s="15">
        <f t="shared" si="124"/>
        <v>2015</v>
      </c>
    </row>
    <row r="1567" spans="1:21" ht="48" hidden="1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8316</v>
      </c>
      <c r="R1567" t="s">
        <v>8354</v>
      </c>
      <c r="S1567" s="16">
        <f t="shared" si="122"/>
        <v>40672.729872685188</v>
      </c>
      <c r="T1567" s="9">
        <f t="shared" si="123"/>
        <v>40702.729872685188</v>
      </c>
      <c r="U1567" s="15">
        <f t="shared" si="124"/>
        <v>2011</v>
      </c>
    </row>
    <row r="1568" spans="1:21" ht="48" hidden="1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8316</v>
      </c>
      <c r="R1568" t="s">
        <v>8354</v>
      </c>
      <c r="S1568" s="16">
        <f t="shared" si="122"/>
        <v>42549.916712962964</v>
      </c>
      <c r="T1568" s="9">
        <f t="shared" si="123"/>
        <v>42578.916666666672</v>
      </c>
      <c r="U1568" s="15">
        <f t="shared" si="124"/>
        <v>2016</v>
      </c>
    </row>
    <row r="1569" spans="1:21" ht="48" hidden="1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8316</v>
      </c>
      <c r="R1569" t="s">
        <v>8354</v>
      </c>
      <c r="S1569" s="16">
        <f t="shared" si="122"/>
        <v>41671.936863425923</v>
      </c>
      <c r="T1569" s="9">
        <f t="shared" si="123"/>
        <v>41687</v>
      </c>
      <c r="U1569" s="15">
        <f t="shared" si="124"/>
        <v>2014</v>
      </c>
    </row>
    <row r="1570" spans="1:21" ht="48" hidden="1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8316</v>
      </c>
      <c r="R1570" t="s">
        <v>8354</v>
      </c>
      <c r="S1570" s="16">
        <f t="shared" si="122"/>
        <v>41962.062326388885</v>
      </c>
      <c r="T1570" s="9">
        <f t="shared" si="123"/>
        <v>41997.062326388885</v>
      </c>
      <c r="U1570" s="15">
        <f t="shared" si="124"/>
        <v>2014</v>
      </c>
    </row>
    <row r="1571" spans="1:21" ht="16" hidden="1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 t="e">
        <f t="shared" si="121"/>
        <v>#DIV/0!</v>
      </c>
      <c r="Q1571" s="12" t="s">
        <v>8316</v>
      </c>
      <c r="R1571" t="s">
        <v>8354</v>
      </c>
      <c r="S1571" s="16">
        <f t="shared" si="122"/>
        <v>41389.679560185185</v>
      </c>
      <c r="T1571" s="9">
        <f t="shared" si="123"/>
        <v>41419.679560185185</v>
      </c>
      <c r="U1571" s="15">
        <f t="shared" si="124"/>
        <v>2013</v>
      </c>
    </row>
    <row r="1572" spans="1:21" ht="32" hidden="1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8316</v>
      </c>
      <c r="R1572" t="s">
        <v>8354</v>
      </c>
      <c r="S1572" s="16">
        <f t="shared" si="122"/>
        <v>42438.813449074078</v>
      </c>
      <c r="T1572" s="9">
        <f t="shared" si="123"/>
        <v>42468.771782407406</v>
      </c>
      <c r="U1572" s="15">
        <f t="shared" si="124"/>
        <v>2016</v>
      </c>
    </row>
    <row r="1573" spans="1:21" ht="48" hidden="1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8316</v>
      </c>
      <c r="R1573" t="s">
        <v>8354</v>
      </c>
      <c r="S1573" s="16">
        <f t="shared" si="122"/>
        <v>42144.769479166673</v>
      </c>
      <c r="T1573" s="9">
        <f t="shared" si="123"/>
        <v>42174.769479166673</v>
      </c>
      <c r="U1573" s="15">
        <f t="shared" si="124"/>
        <v>2015</v>
      </c>
    </row>
    <row r="1574" spans="1:21" ht="48" hidden="1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8316</v>
      </c>
      <c r="R1574" t="s">
        <v>8354</v>
      </c>
      <c r="S1574" s="16">
        <f t="shared" si="122"/>
        <v>42404.033090277779</v>
      </c>
      <c r="T1574" s="9">
        <f t="shared" si="123"/>
        <v>42428.999305555553</v>
      </c>
      <c r="U1574" s="15">
        <f t="shared" si="124"/>
        <v>2016</v>
      </c>
    </row>
    <row r="1575" spans="1:21" ht="48" hidden="1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8316</v>
      </c>
      <c r="R1575" t="s">
        <v>8354</v>
      </c>
      <c r="S1575" s="16">
        <f t="shared" si="122"/>
        <v>42786.000023148154</v>
      </c>
      <c r="T1575" s="9">
        <f t="shared" si="123"/>
        <v>42826.165972222225</v>
      </c>
      <c r="U1575" s="15">
        <f t="shared" si="124"/>
        <v>2017</v>
      </c>
    </row>
    <row r="1576" spans="1:21" ht="48" hidden="1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8316</v>
      </c>
      <c r="R1576" t="s">
        <v>8354</v>
      </c>
      <c r="S1576" s="16">
        <f t="shared" si="122"/>
        <v>42017.927418981482</v>
      </c>
      <c r="T1576" s="9">
        <f t="shared" si="123"/>
        <v>42052.927418981482</v>
      </c>
      <c r="U1576" s="15">
        <f t="shared" si="124"/>
        <v>2015</v>
      </c>
    </row>
    <row r="1577" spans="1:21" ht="48" hidden="1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8316</v>
      </c>
      <c r="R1577" t="s">
        <v>8354</v>
      </c>
      <c r="S1577" s="16">
        <f t="shared" si="122"/>
        <v>41799.524259259262</v>
      </c>
      <c r="T1577" s="9">
        <f t="shared" si="123"/>
        <v>41829.524259259262</v>
      </c>
      <c r="U1577" s="15">
        <f t="shared" si="124"/>
        <v>2014</v>
      </c>
    </row>
    <row r="1578" spans="1:21" ht="32" hidden="1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8316</v>
      </c>
      <c r="R1578" t="s">
        <v>8354</v>
      </c>
      <c r="S1578" s="16">
        <f t="shared" si="122"/>
        <v>42140.879259259258</v>
      </c>
      <c r="T1578" s="9">
        <f t="shared" si="123"/>
        <v>42185.879259259258</v>
      </c>
      <c r="U1578" s="15">
        <f t="shared" si="124"/>
        <v>2015</v>
      </c>
    </row>
    <row r="1579" spans="1:21" ht="48" hidden="1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8316</v>
      </c>
      <c r="R1579" t="s">
        <v>8354</v>
      </c>
      <c r="S1579" s="16">
        <f t="shared" si="122"/>
        <v>41054.847777777781</v>
      </c>
      <c r="T1579" s="9">
        <f t="shared" si="123"/>
        <v>41114.847777777781</v>
      </c>
      <c r="U1579" s="15">
        <f t="shared" si="124"/>
        <v>2012</v>
      </c>
    </row>
    <row r="1580" spans="1:21" ht="64" hidden="1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8316</v>
      </c>
      <c r="R1580" t="s">
        <v>8354</v>
      </c>
      <c r="S1580" s="16">
        <f t="shared" si="122"/>
        <v>40399.065868055557</v>
      </c>
      <c r="T1580" s="9">
        <f t="shared" si="123"/>
        <v>40423.083333333336</v>
      </c>
      <c r="U1580" s="15">
        <f t="shared" si="124"/>
        <v>2010</v>
      </c>
    </row>
    <row r="1581" spans="1:21" ht="32" hidden="1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8316</v>
      </c>
      <c r="R1581" t="s">
        <v>8354</v>
      </c>
      <c r="S1581" s="16">
        <f t="shared" si="122"/>
        <v>41481.996423611112</v>
      </c>
      <c r="T1581" s="9">
        <f t="shared" si="123"/>
        <v>41514.996423611112</v>
      </c>
      <c r="U1581" s="15">
        <f t="shared" si="124"/>
        <v>2013</v>
      </c>
    </row>
    <row r="1582" spans="1:21" ht="48" hidden="1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 t="e">
        <f t="shared" si="121"/>
        <v>#DIV/0!</v>
      </c>
      <c r="Q1582" s="12" t="s">
        <v>8316</v>
      </c>
      <c r="R1582" t="s">
        <v>8354</v>
      </c>
      <c r="S1582" s="16">
        <f t="shared" si="122"/>
        <v>40990.050069444449</v>
      </c>
      <c r="T1582" s="9">
        <f t="shared" si="123"/>
        <v>41050.050069444449</v>
      </c>
      <c r="U1582" s="15">
        <f t="shared" si="124"/>
        <v>2012</v>
      </c>
    </row>
    <row r="1583" spans="1:21" ht="48" hidden="1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8318</v>
      </c>
      <c r="R1583" t="s">
        <v>8356</v>
      </c>
      <c r="S1583" s="16">
        <f t="shared" si="122"/>
        <v>42325.448958333334</v>
      </c>
      <c r="T1583" s="9">
        <f t="shared" si="123"/>
        <v>42357.448958333334</v>
      </c>
      <c r="U1583" s="15">
        <f t="shared" si="124"/>
        <v>2015</v>
      </c>
    </row>
    <row r="1584" spans="1:21" ht="32" hidden="1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8318</v>
      </c>
      <c r="R1584" t="s">
        <v>8356</v>
      </c>
      <c r="S1584" s="16">
        <f t="shared" si="122"/>
        <v>42246.789965277778</v>
      </c>
      <c r="T1584" s="9">
        <f t="shared" si="123"/>
        <v>42303.888888888891</v>
      </c>
      <c r="U1584" s="15">
        <f t="shared" si="124"/>
        <v>2015</v>
      </c>
    </row>
    <row r="1585" spans="1:21" ht="48" hidden="1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8318</v>
      </c>
      <c r="R1585" t="s">
        <v>8356</v>
      </c>
      <c r="S1585" s="16">
        <f t="shared" si="122"/>
        <v>41877.904988425929</v>
      </c>
      <c r="T1585" s="9">
        <f t="shared" si="123"/>
        <v>41907.904988425929</v>
      </c>
      <c r="U1585" s="15">
        <f t="shared" si="124"/>
        <v>2014</v>
      </c>
    </row>
    <row r="1586" spans="1:21" ht="48" hidden="1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 t="e">
        <f t="shared" si="121"/>
        <v>#DIV/0!</v>
      </c>
      <c r="Q1586" s="12" t="s">
        <v>8318</v>
      </c>
      <c r="R1586" t="s">
        <v>8356</v>
      </c>
      <c r="S1586" s="16">
        <f t="shared" si="122"/>
        <v>41779.649317129632</v>
      </c>
      <c r="T1586" s="9">
        <f t="shared" si="123"/>
        <v>41789.649317129632</v>
      </c>
      <c r="U1586" s="15">
        <f t="shared" si="124"/>
        <v>2014</v>
      </c>
    </row>
    <row r="1587" spans="1:21" ht="48" hidden="1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8318</v>
      </c>
      <c r="R1587" t="s">
        <v>8356</v>
      </c>
      <c r="S1587" s="16">
        <f t="shared" si="122"/>
        <v>42707.895462962959</v>
      </c>
      <c r="T1587" s="9">
        <f t="shared" si="123"/>
        <v>42729.458333333328</v>
      </c>
      <c r="U1587" s="15">
        <f t="shared" si="124"/>
        <v>2016</v>
      </c>
    </row>
    <row r="1588" spans="1:21" ht="32" hidden="1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 t="e">
        <f t="shared" si="121"/>
        <v>#DIV/0!</v>
      </c>
      <c r="Q1588" s="12" t="s">
        <v>8318</v>
      </c>
      <c r="R1588" t="s">
        <v>8356</v>
      </c>
      <c r="S1588" s="16">
        <f t="shared" si="122"/>
        <v>42069.104421296302</v>
      </c>
      <c r="T1588" s="9">
        <f t="shared" si="123"/>
        <v>42099.062754629631</v>
      </c>
      <c r="U1588" s="15">
        <f t="shared" si="124"/>
        <v>2015</v>
      </c>
    </row>
    <row r="1589" spans="1:21" ht="48" hidden="1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8318</v>
      </c>
      <c r="R1589" t="s">
        <v>8356</v>
      </c>
      <c r="S1589" s="16">
        <f t="shared" si="122"/>
        <v>41956.950983796298</v>
      </c>
      <c r="T1589" s="9">
        <f t="shared" si="123"/>
        <v>41986.950983796298</v>
      </c>
      <c r="U1589" s="15">
        <f t="shared" si="124"/>
        <v>2014</v>
      </c>
    </row>
    <row r="1590" spans="1:21" ht="32" hidden="1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 t="e">
        <f t="shared" si="121"/>
        <v>#DIV/0!</v>
      </c>
      <c r="Q1590" s="12" t="s">
        <v>8318</v>
      </c>
      <c r="R1590" t="s">
        <v>8356</v>
      </c>
      <c r="S1590" s="16">
        <f t="shared" si="122"/>
        <v>42005.24998842593</v>
      </c>
      <c r="T1590" s="9">
        <f t="shared" si="123"/>
        <v>42035.841666666667</v>
      </c>
      <c r="U1590" s="15">
        <f t="shared" si="124"/>
        <v>2015</v>
      </c>
    </row>
    <row r="1591" spans="1:21" ht="48" hidden="1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 t="e">
        <f t="shared" si="121"/>
        <v>#DIV/0!</v>
      </c>
      <c r="Q1591" s="12" t="s">
        <v>8318</v>
      </c>
      <c r="R1591" t="s">
        <v>8356</v>
      </c>
      <c r="S1591" s="16">
        <f t="shared" si="122"/>
        <v>42256.984791666662</v>
      </c>
      <c r="T1591" s="9">
        <f t="shared" si="123"/>
        <v>42286.984791666662</v>
      </c>
      <c r="U1591" s="15">
        <f t="shared" si="124"/>
        <v>2015</v>
      </c>
    </row>
    <row r="1592" spans="1:21" ht="16" hidden="1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8318</v>
      </c>
      <c r="R1592" t="s">
        <v>8356</v>
      </c>
      <c r="S1592" s="16">
        <f t="shared" si="122"/>
        <v>42240.857222222221</v>
      </c>
      <c r="T1592" s="9">
        <f t="shared" si="123"/>
        <v>42270.857222222221</v>
      </c>
      <c r="U1592" s="15">
        <f t="shared" si="124"/>
        <v>2015</v>
      </c>
    </row>
    <row r="1593" spans="1:21" ht="48" hidden="1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8318</v>
      </c>
      <c r="R1593" t="s">
        <v>8356</v>
      </c>
      <c r="S1593" s="16">
        <f t="shared" si="122"/>
        <v>42433.726168981477</v>
      </c>
      <c r="T1593" s="9">
        <f t="shared" si="123"/>
        <v>42463.68450231482</v>
      </c>
      <c r="U1593" s="15">
        <f t="shared" si="124"/>
        <v>2016</v>
      </c>
    </row>
    <row r="1594" spans="1:21" ht="32" hidden="1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 t="e">
        <f t="shared" si="121"/>
        <v>#DIV/0!</v>
      </c>
      <c r="Q1594" s="12" t="s">
        <v>8318</v>
      </c>
      <c r="R1594" t="s">
        <v>8356</v>
      </c>
      <c r="S1594" s="16">
        <f t="shared" si="122"/>
        <v>42046.072743055556</v>
      </c>
      <c r="T1594" s="9">
        <f t="shared" si="123"/>
        <v>42091.031076388885</v>
      </c>
      <c r="U1594" s="15">
        <f t="shared" si="124"/>
        <v>2015</v>
      </c>
    </row>
    <row r="1595" spans="1:21" ht="32" hidden="1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8318</v>
      </c>
      <c r="R1595" t="s">
        <v>8356</v>
      </c>
      <c r="S1595" s="16">
        <f t="shared" si="122"/>
        <v>42033.845543981486</v>
      </c>
      <c r="T1595" s="9">
        <f t="shared" si="123"/>
        <v>42063.845543981486</v>
      </c>
      <c r="U1595" s="15">
        <f t="shared" si="124"/>
        <v>2015</v>
      </c>
    </row>
    <row r="1596" spans="1:21" ht="32" hidden="1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8318</v>
      </c>
      <c r="R1596" t="s">
        <v>8356</v>
      </c>
      <c r="S1596" s="16">
        <f t="shared" si="122"/>
        <v>42445.712754629625</v>
      </c>
      <c r="T1596" s="9">
        <f t="shared" si="123"/>
        <v>42505.681249999994</v>
      </c>
      <c r="U1596" s="15">
        <f t="shared" si="124"/>
        <v>2016</v>
      </c>
    </row>
    <row r="1597" spans="1:21" ht="48" hidden="1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8318</v>
      </c>
      <c r="R1597" t="s">
        <v>8356</v>
      </c>
      <c r="S1597" s="16">
        <f t="shared" si="122"/>
        <v>41780.050092592595</v>
      </c>
      <c r="T1597" s="9">
        <f t="shared" si="123"/>
        <v>41808.842361111114</v>
      </c>
      <c r="U1597" s="15">
        <f t="shared" si="124"/>
        <v>2014</v>
      </c>
    </row>
    <row r="1598" spans="1:21" ht="32" hidden="1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8318</v>
      </c>
      <c r="R1598" t="s">
        <v>8356</v>
      </c>
      <c r="S1598" s="16">
        <f t="shared" si="122"/>
        <v>41941.430196759262</v>
      </c>
      <c r="T1598" s="9">
        <f t="shared" si="123"/>
        <v>41986.471863425926</v>
      </c>
      <c r="U1598" s="15">
        <f t="shared" si="124"/>
        <v>2014</v>
      </c>
    </row>
    <row r="1599" spans="1:21" ht="48" hidden="1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 t="e">
        <f t="shared" si="121"/>
        <v>#DIV/0!</v>
      </c>
      <c r="Q1599" s="12" t="s">
        <v>8318</v>
      </c>
      <c r="R1599" t="s">
        <v>8356</v>
      </c>
      <c r="S1599" s="16">
        <f t="shared" si="122"/>
        <v>42603.354131944448</v>
      </c>
      <c r="T1599" s="9">
        <f t="shared" si="123"/>
        <v>42633.354131944448</v>
      </c>
      <c r="U1599" s="15">
        <f t="shared" si="124"/>
        <v>2016</v>
      </c>
    </row>
    <row r="1600" spans="1:21" ht="48" hidden="1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8318</v>
      </c>
      <c r="R1600" t="s">
        <v>8356</v>
      </c>
      <c r="S1600" s="16">
        <f t="shared" si="122"/>
        <v>42151.667337962965</v>
      </c>
      <c r="T1600" s="9">
        <f t="shared" si="123"/>
        <v>42211.667337962965</v>
      </c>
      <c r="U1600" s="15">
        <f t="shared" si="124"/>
        <v>2015</v>
      </c>
    </row>
    <row r="1601" spans="1:21" ht="48" hidden="1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 t="e">
        <f t="shared" si="121"/>
        <v>#DIV/0!</v>
      </c>
      <c r="Q1601" s="12" t="s">
        <v>8318</v>
      </c>
      <c r="R1601" t="s">
        <v>8356</v>
      </c>
      <c r="S1601" s="16">
        <f t="shared" si="122"/>
        <v>42438.53907407407</v>
      </c>
      <c r="T1601" s="9">
        <f t="shared" si="123"/>
        <v>42468.497407407413</v>
      </c>
      <c r="U1601" s="15">
        <f t="shared" si="124"/>
        <v>2016</v>
      </c>
    </row>
    <row r="1602" spans="1:21" ht="48" hidden="1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ROUND(E1602/D1602*100,0)</f>
        <v>7</v>
      </c>
      <c r="P1602">
        <f t="shared" ref="P1602:P1665" si="126">ROUND(E1602/L1602,2)</f>
        <v>40.78</v>
      </c>
      <c r="Q1602" s="12" t="s">
        <v>8318</v>
      </c>
      <c r="R1602" t="s">
        <v>8356</v>
      </c>
      <c r="S1602" s="16">
        <f t="shared" si="122"/>
        <v>41791.057314814818</v>
      </c>
      <c r="T1602" s="9">
        <f t="shared" si="123"/>
        <v>41835.21597222222</v>
      </c>
      <c r="U1602" s="15">
        <f t="shared" si="124"/>
        <v>2014</v>
      </c>
    </row>
    <row r="1603" spans="1:21" ht="48" hidden="1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si="126"/>
        <v>48.33</v>
      </c>
      <c r="Q1603" s="12" t="s">
        <v>8332</v>
      </c>
      <c r="R1603" t="s">
        <v>8336</v>
      </c>
      <c r="S1603" s="16">
        <f t="shared" ref="S1603:S1666" si="127">(((J1603/60)/60)/24)+DATE(1970,1,1)</f>
        <v>40638.092974537038</v>
      </c>
      <c r="T1603" s="9">
        <f t="shared" ref="T1603:T1666" si="128">(((I1603/60)/60)/24)+DATE(1970,1,1)</f>
        <v>40668.092974537038</v>
      </c>
      <c r="U1603" s="15">
        <f t="shared" ref="U1603:U1666" si="129">YEAR(S1603)</f>
        <v>2011</v>
      </c>
    </row>
    <row r="1604" spans="1:21" ht="48" hidden="1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8332</v>
      </c>
      <c r="R1604" t="s">
        <v>8336</v>
      </c>
      <c r="S1604" s="16">
        <f t="shared" si="127"/>
        <v>40788.297650462962</v>
      </c>
      <c r="T1604" s="9">
        <f t="shared" si="128"/>
        <v>40830.958333333336</v>
      </c>
      <c r="U1604" s="15">
        <f t="shared" si="129"/>
        <v>2011</v>
      </c>
    </row>
    <row r="1605" spans="1:21" ht="32" hidden="1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8332</v>
      </c>
      <c r="R1605" t="s">
        <v>8336</v>
      </c>
      <c r="S1605" s="16">
        <f t="shared" si="127"/>
        <v>40876.169664351852</v>
      </c>
      <c r="T1605" s="9">
        <f t="shared" si="128"/>
        <v>40936.169664351852</v>
      </c>
      <c r="U1605" s="15">
        <f t="shared" si="129"/>
        <v>2011</v>
      </c>
    </row>
    <row r="1606" spans="1:21" ht="48" hidden="1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8332</v>
      </c>
      <c r="R1606" t="s">
        <v>8336</v>
      </c>
      <c r="S1606" s="16">
        <f t="shared" si="127"/>
        <v>40945.845312500001</v>
      </c>
      <c r="T1606" s="9">
        <f t="shared" si="128"/>
        <v>40985.80364583333</v>
      </c>
      <c r="U1606" s="15">
        <f t="shared" si="129"/>
        <v>2012</v>
      </c>
    </row>
    <row r="1607" spans="1:21" ht="48" hidden="1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8332</v>
      </c>
      <c r="R1607" t="s">
        <v>8336</v>
      </c>
      <c r="S1607" s="16">
        <f t="shared" si="127"/>
        <v>40747.012881944444</v>
      </c>
      <c r="T1607" s="9">
        <f t="shared" si="128"/>
        <v>40756.291666666664</v>
      </c>
      <c r="U1607" s="15">
        <f t="shared" si="129"/>
        <v>2011</v>
      </c>
    </row>
    <row r="1608" spans="1:21" ht="48" hidden="1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8332</v>
      </c>
      <c r="R1608" t="s">
        <v>8336</v>
      </c>
      <c r="S1608" s="16">
        <f t="shared" si="127"/>
        <v>40536.111550925925</v>
      </c>
      <c r="T1608" s="9">
        <f t="shared" si="128"/>
        <v>40626.069884259261</v>
      </c>
      <c r="U1608" s="15">
        <f t="shared" si="129"/>
        <v>2010</v>
      </c>
    </row>
    <row r="1609" spans="1:21" ht="48" hidden="1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8332</v>
      </c>
      <c r="R1609" t="s">
        <v>8336</v>
      </c>
      <c r="S1609" s="16">
        <f t="shared" si="127"/>
        <v>41053.80846064815</v>
      </c>
      <c r="T1609" s="9">
        <f t="shared" si="128"/>
        <v>41074.80846064815</v>
      </c>
      <c r="U1609" s="15">
        <f t="shared" si="129"/>
        <v>2012</v>
      </c>
    </row>
    <row r="1610" spans="1:21" ht="32" hidden="1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8332</v>
      </c>
      <c r="R1610" t="s">
        <v>8336</v>
      </c>
      <c r="S1610" s="16">
        <f t="shared" si="127"/>
        <v>41607.83085648148</v>
      </c>
      <c r="T1610" s="9">
        <f t="shared" si="128"/>
        <v>41640.226388888892</v>
      </c>
      <c r="U1610" s="15">
        <f t="shared" si="129"/>
        <v>2013</v>
      </c>
    </row>
    <row r="1611" spans="1:21" ht="48" hidden="1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8332</v>
      </c>
      <c r="R1611" t="s">
        <v>8336</v>
      </c>
      <c r="S1611" s="16">
        <f t="shared" si="127"/>
        <v>40796.001261574071</v>
      </c>
      <c r="T1611" s="9">
        <f t="shared" si="128"/>
        <v>40849.333333333336</v>
      </c>
      <c r="U1611" s="15">
        <f t="shared" si="129"/>
        <v>2011</v>
      </c>
    </row>
    <row r="1612" spans="1:21" ht="32" hidden="1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8332</v>
      </c>
      <c r="R1612" t="s">
        <v>8336</v>
      </c>
      <c r="S1612" s="16">
        <f t="shared" si="127"/>
        <v>41228.924884259257</v>
      </c>
      <c r="T1612" s="9">
        <f t="shared" si="128"/>
        <v>41258.924884259257</v>
      </c>
      <c r="U1612" s="15">
        <f t="shared" si="129"/>
        <v>2012</v>
      </c>
    </row>
    <row r="1613" spans="1:21" ht="16" hidden="1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8332</v>
      </c>
      <c r="R1613" t="s">
        <v>8336</v>
      </c>
      <c r="S1613" s="16">
        <f t="shared" si="127"/>
        <v>41409.00037037037</v>
      </c>
      <c r="T1613" s="9">
        <f t="shared" si="128"/>
        <v>41430.00037037037</v>
      </c>
      <c r="U1613" s="15">
        <f t="shared" si="129"/>
        <v>2013</v>
      </c>
    </row>
    <row r="1614" spans="1:21" ht="32" hidden="1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8332</v>
      </c>
      <c r="R1614" t="s">
        <v>8336</v>
      </c>
      <c r="S1614" s="16">
        <f t="shared" si="127"/>
        <v>41246.874814814815</v>
      </c>
      <c r="T1614" s="9">
        <f t="shared" si="128"/>
        <v>41276.874814814815</v>
      </c>
      <c r="U1614" s="15">
        <f t="shared" si="129"/>
        <v>2012</v>
      </c>
    </row>
    <row r="1615" spans="1:21" ht="48" hidden="1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8332</v>
      </c>
      <c r="R1615" t="s">
        <v>8336</v>
      </c>
      <c r="S1615" s="16">
        <f t="shared" si="127"/>
        <v>41082.069467592592</v>
      </c>
      <c r="T1615" s="9">
        <f t="shared" si="128"/>
        <v>41112.069467592592</v>
      </c>
      <c r="U1615" s="15">
        <f t="shared" si="129"/>
        <v>2012</v>
      </c>
    </row>
    <row r="1616" spans="1:21" ht="48" hidden="1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8332</v>
      </c>
      <c r="R1616" t="s">
        <v>8336</v>
      </c>
      <c r="S1616" s="16">
        <f t="shared" si="127"/>
        <v>41794.981122685182</v>
      </c>
      <c r="T1616" s="9">
        <f t="shared" si="128"/>
        <v>41854.708333333336</v>
      </c>
      <c r="U1616" s="15">
        <f t="shared" si="129"/>
        <v>2014</v>
      </c>
    </row>
    <row r="1617" spans="1:21" ht="48" hidden="1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8332</v>
      </c>
      <c r="R1617" t="s">
        <v>8336</v>
      </c>
      <c r="S1617" s="16">
        <f t="shared" si="127"/>
        <v>40845.050879629627</v>
      </c>
      <c r="T1617" s="9">
        <f t="shared" si="128"/>
        <v>40890.092546296299</v>
      </c>
      <c r="U1617" s="15">
        <f t="shared" si="129"/>
        <v>2011</v>
      </c>
    </row>
    <row r="1618" spans="1:21" ht="48" hidden="1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8332</v>
      </c>
      <c r="R1618" t="s">
        <v>8336</v>
      </c>
      <c r="S1618" s="16">
        <f t="shared" si="127"/>
        <v>41194.715520833335</v>
      </c>
      <c r="T1618" s="9">
        <f t="shared" si="128"/>
        <v>41235.916666666664</v>
      </c>
      <c r="U1618" s="15">
        <f t="shared" si="129"/>
        <v>2012</v>
      </c>
    </row>
    <row r="1619" spans="1:21" ht="32" hidden="1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8332</v>
      </c>
      <c r="R1619" t="s">
        <v>8336</v>
      </c>
      <c r="S1619" s="16">
        <f t="shared" si="127"/>
        <v>41546.664212962962</v>
      </c>
      <c r="T1619" s="9">
        <f t="shared" si="128"/>
        <v>41579.791666666664</v>
      </c>
      <c r="U1619" s="15">
        <f t="shared" si="129"/>
        <v>2013</v>
      </c>
    </row>
    <row r="1620" spans="1:21" ht="32" hidden="1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8332</v>
      </c>
      <c r="R1620" t="s">
        <v>8336</v>
      </c>
      <c r="S1620" s="16">
        <f t="shared" si="127"/>
        <v>41301.654340277775</v>
      </c>
      <c r="T1620" s="9">
        <f t="shared" si="128"/>
        <v>41341.654340277775</v>
      </c>
      <c r="U1620" s="15">
        <f t="shared" si="129"/>
        <v>2013</v>
      </c>
    </row>
    <row r="1621" spans="1:21" ht="48" hidden="1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8332</v>
      </c>
      <c r="R1621" t="s">
        <v>8336</v>
      </c>
      <c r="S1621" s="16">
        <f t="shared" si="127"/>
        <v>41876.18618055556</v>
      </c>
      <c r="T1621" s="9">
        <f t="shared" si="128"/>
        <v>41897.18618055556</v>
      </c>
      <c r="U1621" s="15">
        <f t="shared" si="129"/>
        <v>2014</v>
      </c>
    </row>
    <row r="1622" spans="1:21" ht="32" hidden="1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8332</v>
      </c>
      <c r="R1622" t="s">
        <v>8336</v>
      </c>
      <c r="S1622" s="16">
        <f t="shared" si="127"/>
        <v>41321.339583333334</v>
      </c>
      <c r="T1622" s="9">
        <f t="shared" si="128"/>
        <v>41328.339583333334</v>
      </c>
      <c r="U1622" s="15">
        <f t="shared" si="129"/>
        <v>2013</v>
      </c>
    </row>
    <row r="1623" spans="1:21" ht="48" hidden="1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8332</v>
      </c>
      <c r="R1623" t="s">
        <v>8336</v>
      </c>
      <c r="S1623" s="16">
        <f t="shared" si="127"/>
        <v>41003.60665509259</v>
      </c>
      <c r="T1623" s="9">
        <f t="shared" si="128"/>
        <v>41057.165972222225</v>
      </c>
      <c r="U1623" s="15">
        <f t="shared" si="129"/>
        <v>2012</v>
      </c>
    </row>
    <row r="1624" spans="1:21" ht="48" hidden="1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8332</v>
      </c>
      <c r="R1624" t="s">
        <v>8336</v>
      </c>
      <c r="S1624" s="16">
        <f t="shared" si="127"/>
        <v>41950.29483796296</v>
      </c>
      <c r="T1624" s="9">
        <f t="shared" si="128"/>
        <v>41990.332638888889</v>
      </c>
      <c r="U1624" s="15">
        <f t="shared" si="129"/>
        <v>2014</v>
      </c>
    </row>
    <row r="1625" spans="1:21" ht="48" hidden="1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8332</v>
      </c>
      <c r="R1625" t="s">
        <v>8336</v>
      </c>
      <c r="S1625" s="16">
        <f t="shared" si="127"/>
        <v>41453.688530092593</v>
      </c>
      <c r="T1625" s="9">
        <f t="shared" si="128"/>
        <v>41513.688530092593</v>
      </c>
      <c r="U1625" s="15">
        <f t="shared" si="129"/>
        <v>2013</v>
      </c>
    </row>
    <row r="1626" spans="1:21" ht="32" hidden="1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8332</v>
      </c>
      <c r="R1626" t="s">
        <v>8336</v>
      </c>
      <c r="S1626" s="16">
        <f t="shared" si="127"/>
        <v>41243.367303240739</v>
      </c>
      <c r="T1626" s="9">
        <f t="shared" si="128"/>
        <v>41283.367303240739</v>
      </c>
      <c r="U1626" s="15">
        <f t="shared" si="129"/>
        <v>2012</v>
      </c>
    </row>
    <row r="1627" spans="1:21" ht="48" hidden="1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8332</v>
      </c>
      <c r="R1627" t="s">
        <v>8336</v>
      </c>
      <c r="S1627" s="16">
        <f t="shared" si="127"/>
        <v>41135.699687500004</v>
      </c>
      <c r="T1627" s="9">
        <f t="shared" si="128"/>
        <v>41163.699687500004</v>
      </c>
      <c r="U1627" s="15">
        <f t="shared" si="129"/>
        <v>2012</v>
      </c>
    </row>
    <row r="1628" spans="1:21" ht="48" hidden="1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8332</v>
      </c>
      <c r="R1628" t="s">
        <v>8336</v>
      </c>
      <c r="S1628" s="16">
        <f t="shared" si="127"/>
        <v>41579.847997685189</v>
      </c>
      <c r="T1628" s="9">
        <f t="shared" si="128"/>
        <v>41609.889664351853</v>
      </c>
      <c r="U1628" s="15">
        <f t="shared" si="129"/>
        <v>2013</v>
      </c>
    </row>
    <row r="1629" spans="1:21" ht="48" hidden="1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8332</v>
      </c>
      <c r="R1629" t="s">
        <v>8336</v>
      </c>
      <c r="S1629" s="16">
        <f t="shared" si="127"/>
        <v>41205.707048611112</v>
      </c>
      <c r="T1629" s="9">
        <f t="shared" si="128"/>
        <v>41239.207638888889</v>
      </c>
      <c r="U1629" s="15">
        <f t="shared" si="129"/>
        <v>2012</v>
      </c>
    </row>
    <row r="1630" spans="1:21" ht="32" hidden="1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8332</v>
      </c>
      <c r="R1630" t="s">
        <v>8336</v>
      </c>
      <c r="S1630" s="16">
        <f t="shared" si="127"/>
        <v>41774.737060185187</v>
      </c>
      <c r="T1630" s="9">
        <f t="shared" si="128"/>
        <v>41807.737060185187</v>
      </c>
      <c r="U1630" s="15">
        <f t="shared" si="129"/>
        <v>2014</v>
      </c>
    </row>
    <row r="1631" spans="1:21" ht="32" hidden="1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8332</v>
      </c>
      <c r="R1631" t="s">
        <v>8336</v>
      </c>
      <c r="S1631" s="16">
        <f t="shared" si="127"/>
        <v>41645.867280092592</v>
      </c>
      <c r="T1631" s="9">
        <f t="shared" si="128"/>
        <v>41690.867280092592</v>
      </c>
      <c r="U1631" s="15">
        <f t="shared" si="129"/>
        <v>2014</v>
      </c>
    </row>
    <row r="1632" spans="1:21" ht="48" hidden="1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8332</v>
      </c>
      <c r="R1632" t="s">
        <v>8336</v>
      </c>
      <c r="S1632" s="16">
        <f t="shared" si="127"/>
        <v>40939.837673611109</v>
      </c>
      <c r="T1632" s="9">
        <f t="shared" si="128"/>
        <v>40970.290972222225</v>
      </c>
      <c r="U1632" s="15">
        <f t="shared" si="129"/>
        <v>2012</v>
      </c>
    </row>
    <row r="1633" spans="1:21" ht="48" hidden="1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8332</v>
      </c>
      <c r="R1633" t="s">
        <v>8336</v>
      </c>
      <c r="S1633" s="16">
        <f t="shared" si="127"/>
        <v>41164.859502314815</v>
      </c>
      <c r="T1633" s="9">
        <f t="shared" si="128"/>
        <v>41194.859502314815</v>
      </c>
      <c r="U1633" s="15">
        <f t="shared" si="129"/>
        <v>2012</v>
      </c>
    </row>
    <row r="1634" spans="1:21" ht="48" hidden="1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8332</v>
      </c>
      <c r="R1634" t="s">
        <v>8336</v>
      </c>
      <c r="S1634" s="16">
        <f t="shared" si="127"/>
        <v>40750.340902777774</v>
      </c>
      <c r="T1634" s="9">
        <f t="shared" si="128"/>
        <v>40810.340902777774</v>
      </c>
      <c r="U1634" s="15">
        <f t="shared" si="129"/>
        <v>2011</v>
      </c>
    </row>
    <row r="1635" spans="1:21" ht="48" hidden="1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8332</v>
      </c>
      <c r="R1635" t="s">
        <v>8336</v>
      </c>
      <c r="S1635" s="16">
        <f t="shared" si="127"/>
        <v>40896.883750000001</v>
      </c>
      <c r="T1635" s="9">
        <f t="shared" si="128"/>
        <v>40924.208333333336</v>
      </c>
      <c r="U1635" s="15">
        <f t="shared" si="129"/>
        <v>2011</v>
      </c>
    </row>
    <row r="1636" spans="1:21" ht="32" hidden="1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8332</v>
      </c>
      <c r="R1636" t="s">
        <v>8336</v>
      </c>
      <c r="S1636" s="16">
        <f t="shared" si="127"/>
        <v>40658.189826388887</v>
      </c>
      <c r="T1636" s="9">
        <f t="shared" si="128"/>
        <v>40696.249305555553</v>
      </c>
      <c r="U1636" s="15">
        <f t="shared" si="129"/>
        <v>2011</v>
      </c>
    </row>
    <row r="1637" spans="1:21" ht="48" hidden="1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8332</v>
      </c>
      <c r="R1637" t="s">
        <v>8336</v>
      </c>
      <c r="S1637" s="16">
        <f t="shared" si="127"/>
        <v>42502.868761574078</v>
      </c>
      <c r="T1637" s="9">
        <f t="shared" si="128"/>
        <v>42562.868761574078</v>
      </c>
      <c r="U1637" s="15">
        <f t="shared" si="129"/>
        <v>2016</v>
      </c>
    </row>
    <row r="1638" spans="1:21" ht="48" hidden="1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8332</v>
      </c>
      <c r="R1638" t="s">
        <v>8336</v>
      </c>
      <c r="S1638" s="16">
        <f t="shared" si="127"/>
        <v>40663.08666666667</v>
      </c>
      <c r="T1638" s="9">
        <f t="shared" si="128"/>
        <v>40706.166666666664</v>
      </c>
      <c r="U1638" s="15">
        <f t="shared" si="129"/>
        <v>2011</v>
      </c>
    </row>
    <row r="1639" spans="1:21" ht="48" hidden="1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8332</v>
      </c>
      <c r="R1639" t="s">
        <v>8336</v>
      </c>
      <c r="S1639" s="16">
        <f t="shared" si="127"/>
        <v>40122.751620370371</v>
      </c>
      <c r="T1639" s="9">
        <f t="shared" si="128"/>
        <v>40178.98541666667</v>
      </c>
      <c r="U1639" s="15">
        <f t="shared" si="129"/>
        <v>2009</v>
      </c>
    </row>
    <row r="1640" spans="1:21" ht="32" hidden="1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8332</v>
      </c>
      <c r="R1640" t="s">
        <v>8336</v>
      </c>
      <c r="S1640" s="16">
        <f t="shared" si="127"/>
        <v>41288.68712962963</v>
      </c>
      <c r="T1640" s="9">
        <f t="shared" si="128"/>
        <v>41333.892361111109</v>
      </c>
      <c r="U1640" s="15">
        <f t="shared" si="129"/>
        <v>2013</v>
      </c>
    </row>
    <row r="1641" spans="1:21" ht="48" hidden="1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8332</v>
      </c>
      <c r="R1641" t="s">
        <v>8336</v>
      </c>
      <c r="S1641" s="16">
        <f t="shared" si="127"/>
        <v>40941.652372685188</v>
      </c>
      <c r="T1641" s="9">
        <f t="shared" si="128"/>
        <v>40971.652372685188</v>
      </c>
      <c r="U1641" s="15">
        <f t="shared" si="129"/>
        <v>2012</v>
      </c>
    </row>
    <row r="1642" spans="1:21" ht="48" hidden="1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8332</v>
      </c>
      <c r="R1642" t="s">
        <v>8336</v>
      </c>
      <c r="S1642" s="16">
        <f t="shared" si="127"/>
        <v>40379.23096064815</v>
      </c>
      <c r="T1642" s="9">
        <f t="shared" si="128"/>
        <v>40393.082638888889</v>
      </c>
      <c r="U1642" s="15">
        <f t="shared" si="129"/>
        <v>2010</v>
      </c>
    </row>
    <row r="1643" spans="1:21" ht="32" hidden="1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8332</v>
      </c>
      <c r="R1643" t="s">
        <v>8343</v>
      </c>
      <c r="S1643" s="16">
        <f t="shared" si="127"/>
        <v>41962.596574074079</v>
      </c>
      <c r="T1643" s="9">
        <f t="shared" si="128"/>
        <v>41992.596574074079</v>
      </c>
      <c r="U1643" s="15">
        <f t="shared" si="129"/>
        <v>2014</v>
      </c>
    </row>
    <row r="1644" spans="1:21" ht="48" hidden="1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8332</v>
      </c>
      <c r="R1644" t="s">
        <v>8343</v>
      </c>
      <c r="S1644" s="16">
        <f t="shared" si="127"/>
        <v>40688.024618055555</v>
      </c>
      <c r="T1644" s="9">
        <f t="shared" si="128"/>
        <v>40708.024618055555</v>
      </c>
      <c r="U1644" s="15">
        <f t="shared" si="129"/>
        <v>2011</v>
      </c>
    </row>
    <row r="1645" spans="1:21" ht="32" hidden="1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8332</v>
      </c>
      <c r="R1645" t="s">
        <v>8343</v>
      </c>
      <c r="S1645" s="16">
        <f t="shared" si="127"/>
        <v>41146.824212962965</v>
      </c>
      <c r="T1645" s="9">
        <f t="shared" si="128"/>
        <v>41176.824212962965</v>
      </c>
      <c r="U1645" s="15">
        <f t="shared" si="129"/>
        <v>2012</v>
      </c>
    </row>
    <row r="1646" spans="1:21" ht="48" hidden="1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8332</v>
      </c>
      <c r="R1646" t="s">
        <v>8343</v>
      </c>
      <c r="S1646" s="16">
        <f t="shared" si="127"/>
        <v>41175.05972222222</v>
      </c>
      <c r="T1646" s="9">
        <f t="shared" si="128"/>
        <v>41235.101388888892</v>
      </c>
      <c r="U1646" s="15">
        <f t="shared" si="129"/>
        <v>2012</v>
      </c>
    </row>
    <row r="1647" spans="1:21" ht="48" hidden="1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8332</v>
      </c>
      <c r="R1647" t="s">
        <v>8343</v>
      </c>
      <c r="S1647" s="16">
        <f t="shared" si="127"/>
        <v>41521.617361111108</v>
      </c>
      <c r="T1647" s="9">
        <f t="shared" si="128"/>
        <v>41535.617361111108</v>
      </c>
      <c r="U1647" s="15">
        <f t="shared" si="129"/>
        <v>2013</v>
      </c>
    </row>
    <row r="1648" spans="1:21" ht="48" hidden="1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8332</v>
      </c>
      <c r="R1648" t="s">
        <v>8343</v>
      </c>
      <c r="S1648" s="16">
        <f t="shared" si="127"/>
        <v>41833.450266203705</v>
      </c>
      <c r="T1648" s="9">
        <f t="shared" si="128"/>
        <v>41865.757638888892</v>
      </c>
      <c r="U1648" s="15">
        <f t="shared" si="129"/>
        <v>2014</v>
      </c>
    </row>
    <row r="1649" spans="1:21" ht="48" hidden="1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8332</v>
      </c>
      <c r="R1649" t="s">
        <v>8343</v>
      </c>
      <c r="S1649" s="16">
        <f t="shared" si="127"/>
        <v>41039.409456018519</v>
      </c>
      <c r="T1649" s="9">
        <f t="shared" si="128"/>
        <v>41069.409456018519</v>
      </c>
      <c r="U1649" s="15">
        <f t="shared" si="129"/>
        <v>2012</v>
      </c>
    </row>
    <row r="1650" spans="1:21" ht="48" hidden="1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8332</v>
      </c>
      <c r="R1650" t="s">
        <v>8343</v>
      </c>
      <c r="S1650" s="16">
        <f t="shared" si="127"/>
        <v>40592.704652777778</v>
      </c>
      <c r="T1650" s="9">
        <f t="shared" si="128"/>
        <v>40622.662986111114</v>
      </c>
      <c r="U1650" s="15">
        <f t="shared" si="129"/>
        <v>2011</v>
      </c>
    </row>
    <row r="1651" spans="1:21" ht="48" hidden="1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8332</v>
      </c>
      <c r="R1651" t="s">
        <v>8343</v>
      </c>
      <c r="S1651" s="16">
        <f t="shared" si="127"/>
        <v>41737.684664351851</v>
      </c>
      <c r="T1651" s="9">
        <f t="shared" si="128"/>
        <v>41782.684664351851</v>
      </c>
      <c r="U1651" s="15">
        <f t="shared" si="129"/>
        <v>2014</v>
      </c>
    </row>
    <row r="1652" spans="1:21" ht="32" hidden="1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8332</v>
      </c>
      <c r="R1652" t="s">
        <v>8343</v>
      </c>
      <c r="S1652" s="16">
        <f t="shared" si="127"/>
        <v>41526.435613425929</v>
      </c>
      <c r="T1652" s="9">
        <f t="shared" si="128"/>
        <v>41556.435613425929</v>
      </c>
      <c r="U1652" s="15">
        <f t="shared" si="129"/>
        <v>2013</v>
      </c>
    </row>
    <row r="1653" spans="1:21" ht="48" hidden="1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8332</v>
      </c>
      <c r="R1653" t="s">
        <v>8343</v>
      </c>
      <c r="S1653" s="16">
        <f t="shared" si="127"/>
        <v>40625.900694444441</v>
      </c>
      <c r="T1653" s="9">
        <f t="shared" si="128"/>
        <v>40659.290972222225</v>
      </c>
      <c r="U1653" s="15">
        <f t="shared" si="129"/>
        <v>2011</v>
      </c>
    </row>
    <row r="1654" spans="1:21" ht="48" hidden="1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8332</v>
      </c>
      <c r="R1654" t="s">
        <v>8343</v>
      </c>
      <c r="S1654" s="16">
        <f t="shared" si="127"/>
        <v>41572.492974537039</v>
      </c>
      <c r="T1654" s="9">
        <f t="shared" si="128"/>
        <v>41602.534641203703</v>
      </c>
      <c r="U1654" s="15">
        <f t="shared" si="129"/>
        <v>2013</v>
      </c>
    </row>
    <row r="1655" spans="1:21" ht="48" hidden="1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8332</v>
      </c>
      <c r="R1655" t="s">
        <v>8343</v>
      </c>
      <c r="S1655" s="16">
        <f t="shared" si="127"/>
        <v>40626.834444444445</v>
      </c>
      <c r="T1655" s="9">
        <f t="shared" si="128"/>
        <v>40657.834444444445</v>
      </c>
      <c r="U1655" s="15">
        <f t="shared" si="129"/>
        <v>2011</v>
      </c>
    </row>
    <row r="1656" spans="1:21" ht="48" hidden="1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8332</v>
      </c>
      <c r="R1656" t="s">
        <v>8343</v>
      </c>
      <c r="S1656" s="16">
        <f t="shared" si="127"/>
        <v>40987.890740740739</v>
      </c>
      <c r="T1656" s="9">
        <f t="shared" si="128"/>
        <v>41017.890740740739</v>
      </c>
      <c r="U1656" s="15">
        <f t="shared" si="129"/>
        <v>2012</v>
      </c>
    </row>
    <row r="1657" spans="1:21" ht="32" hidden="1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8332</v>
      </c>
      <c r="R1657" t="s">
        <v>8343</v>
      </c>
      <c r="S1657" s="16">
        <f t="shared" si="127"/>
        <v>40974.791898148149</v>
      </c>
      <c r="T1657" s="9">
        <f t="shared" si="128"/>
        <v>41004.750231481477</v>
      </c>
      <c r="U1657" s="15">
        <f t="shared" si="129"/>
        <v>2012</v>
      </c>
    </row>
    <row r="1658" spans="1:21" ht="64" hidden="1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8332</v>
      </c>
      <c r="R1658" t="s">
        <v>8343</v>
      </c>
      <c r="S1658" s="16">
        <f t="shared" si="127"/>
        <v>41226.928842592592</v>
      </c>
      <c r="T1658" s="9">
        <f t="shared" si="128"/>
        <v>41256.928842592592</v>
      </c>
      <c r="U1658" s="15">
        <f t="shared" si="129"/>
        <v>2012</v>
      </c>
    </row>
    <row r="1659" spans="1:21" ht="48" hidden="1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8332</v>
      </c>
      <c r="R1659" t="s">
        <v>8343</v>
      </c>
      <c r="S1659" s="16">
        <f t="shared" si="127"/>
        <v>41023.782037037039</v>
      </c>
      <c r="T1659" s="9">
        <f t="shared" si="128"/>
        <v>41053.782037037039</v>
      </c>
      <c r="U1659" s="15">
        <f t="shared" si="129"/>
        <v>2012</v>
      </c>
    </row>
    <row r="1660" spans="1:21" ht="48" hidden="1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8332</v>
      </c>
      <c r="R1660" t="s">
        <v>8343</v>
      </c>
      <c r="S1660" s="16">
        <f t="shared" si="127"/>
        <v>41223.22184027778</v>
      </c>
      <c r="T1660" s="9">
        <f t="shared" si="128"/>
        <v>41261.597222222219</v>
      </c>
      <c r="U1660" s="15">
        <f t="shared" si="129"/>
        <v>2012</v>
      </c>
    </row>
    <row r="1661" spans="1:21" ht="48" hidden="1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8332</v>
      </c>
      <c r="R1661" t="s">
        <v>8343</v>
      </c>
      <c r="S1661" s="16">
        <f t="shared" si="127"/>
        <v>41596.913437499999</v>
      </c>
      <c r="T1661" s="9">
        <f t="shared" si="128"/>
        <v>41625.5</v>
      </c>
      <c r="U1661" s="15">
        <f t="shared" si="129"/>
        <v>2013</v>
      </c>
    </row>
    <row r="1662" spans="1:21" ht="48" hidden="1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8332</v>
      </c>
      <c r="R1662" t="s">
        <v>8343</v>
      </c>
      <c r="S1662" s="16">
        <f t="shared" si="127"/>
        <v>42459.693865740745</v>
      </c>
      <c r="T1662" s="9">
        <f t="shared" si="128"/>
        <v>42490.915972222225</v>
      </c>
      <c r="U1662" s="15">
        <f t="shared" si="129"/>
        <v>2016</v>
      </c>
    </row>
    <row r="1663" spans="1:21" ht="64" hidden="1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8332</v>
      </c>
      <c r="R1663" t="s">
        <v>8343</v>
      </c>
      <c r="S1663" s="16">
        <f t="shared" si="127"/>
        <v>42343.998043981483</v>
      </c>
      <c r="T1663" s="9">
        <f t="shared" si="128"/>
        <v>42386.875</v>
      </c>
      <c r="U1663" s="15">
        <f t="shared" si="129"/>
        <v>2015</v>
      </c>
    </row>
    <row r="1664" spans="1:21" ht="48" hidden="1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8332</v>
      </c>
      <c r="R1664" t="s">
        <v>8343</v>
      </c>
      <c r="S1664" s="16">
        <f t="shared" si="127"/>
        <v>40848.198333333334</v>
      </c>
      <c r="T1664" s="9">
        <f t="shared" si="128"/>
        <v>40908.239999999998</v>
      </c>
      <c r="U1664" s="15">
        <f t="shared" si="129"/>
        <v>2011</v>
      </c>
    </row>
    <row r="1665" spans="1:21" ht="32" hidden="1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8332</v>
      </c>
      <c r="R1665" t="s">
        <v>8343</v>
      </c>
      <c r="S1665" s="16">
        <f t="shared" si="127"/>
        <v>42006.02207175926</v>
      </c>
      <c r="T1665" s="9">
        <f t="shared" si="128"/>
        <v>42036.02207175926</v>
      </c>
      <c r="U1665" s="15">
        <f t="shared" si="129"/>
        <v>2015</v>
      </c>
    </row>
    <row r="1666" spans="1:21" ht="48" hidden="1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ROUND(E1666/D1666*100,0)</f>
        <v>122</v>
      </c>
      <c r="P1666">
        <f t="shared" ref="P1666:P1729" si="131">ROUND(E1666/L1666,2)</f>
        <v>34.380000000000003</v>
      </c>
      <c r="Q1666" s="12" t="s">
        <v>8332</v>
      </c>
      <c r="R1666" t="s">
        <v>8343</v>
      </c>
      <c r="S1666" s="16">
        <f t="shared" si="127"/>
        <v>40939.761782407404</v>
      </c>
      <c r="T1666" s="9">
        <f t="shared" si="128"/>
        <v>40984.165972222225</v>
      </c>
      <c r="U1666" s="15">
        <f t="shared" si="129"/>
        <v>2012</v>
      </c>
    </row>
    <row r="1667" spans="1:21" ht="48" hidden="1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si="131"/>
        <v>44.96</v>
      </c>
      <c r="Q1667" s="12" t="s">
        <v>8332</v>
      </c>
      <c r="R1667" t="s">
        <v>8343</v>
      </c>
      <c r="S1667" s="16">
        <f t="shared" ref="S1667:S1730" si="132">(((J1667/60)/60)/24)+DATE(1970,1,1)</f>
        <v>40564.649456018517</v>
      </c>
      <c r="T1667" s="9">
        <f t="shared" ref="T1667:T1730" si="133">(((I1667/60)/60)/24)+DATE(1970,1,1)</f>
        <v>40596.125</v>
      </c>
      <c r="U1667" s="15">
        <f t="shared" ref="U1667:U1730" si="134">YEAR(S1667)</f>
        <v>2011</v>
      </c>
    </row>
    <row r="1668" spans="1:21" ht="48" hidden="1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8332</v>
      </c>
      <c r="R1668" t="s">
        <v>8343</v>
      </c>
      <c r="S1668" s="16">
        <f t="shared" si="132"/>
        <v>41331.253159722226</v>
      </c>
      <c r="T1668" s="9">
        <f t="shared" si="133"/>
        <v>41361.211493055554</v>
      </c>
      <c r="U1668" s="15">
        <f t="shared" si="134"/>
        <v>2013</v>
      </c>
    </row>
    <row r="1669" spans="1:21" ht="48" hidden="1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8332</v>
      </c>
      <c r="R1669" t="s">
        <v>8343</v>
      </c>
      <c r="S1669" s="16">
        <f t="shared" si="132"/>
        <v>41682.0705787037</v>
      </c>
      <c r="T1669" s="9">
        <f t="shared" si="133"/>
        <v>41709.290972222225</v>
      </c>
      <c r="U1669" s="15">
        <f t="shared" si="134"/>
        <v>2014</v>
      </c>
    </row>
    <row r="1670" spans="1:21" ht="48" hidden="1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8332</v>
      </c>
      <c r="R1670" t="s">
        <v>8343</v>
      </c>
      <c r="S1670" s="16">
        <f t="shared" si="132"/>
        <v>40845.14975694444</v>
      </c>
      <c r="T1670" s="9">
        <f t="shared" si="133"/>
        <v>40875.191423611112</v>
      </c>
      <c r="U1670" s="15">
        <f t="shared" si="134"/>
        <v>2011</v>
      </c>
    </row>
    <row r="1671" spans="1:21" ht="48" hidden="1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8332</v>
      </c>
      <c r="R1671" t="s">
        <v>8343</v>
      </c>
      <c r="S1671" s="16">
        <f t="shared" si="132"/>
        <v>42461.885138888887</v>
      </c>
      <c r="T1671" s="9">
        <f t="shared" si="133"/>
        <v>42521.885138888887</v>
      </c>
      <c r="U1671" s="15">
        <f t="shared" si="134"/>
        <v>2016</v>
      </c>
    </row>
    <row r="1672" spans="1:21" ht="64" hidden="1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8332</v>
      </c>
      <c r="R1672" t="s">
        <v>8343</v>
      </c>
      <c r="S1672" s="16">
        <f t="shared" si="132"/>
        <v>40313.930543981485</v>
      </c>
      <c r="T1672" s="9">
        <f t="shared" si="133"/>
        <v>40364.166666666664</v>
      </c>
      <c r="U1672" s="15">
        <f t="shared" si="134"/>
        <v>2010</v>
      </c>
    </row>
    <row r="1673" spans="1:21" ht="32" hidden="1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8332</v>
      </c>
      <c r="R1673" t="s">
        <v>8343</v>
      </c>
      <c r="S1673" s="16">
        <f t="shared" si="132"/>
        <v>42553.54414351852</v>
      </c>
      <c r="T1673" s="9">
        <f t="shared" si="133"/>
        <v>42583.54414351852</v>
      </c>
      <c r="U1673" s="15">
        <f t="shared" si="134"/>
        <v>2016</v>
      </c>
    </row>
    <row r="1674" spans="1:21" ht="32" hidden="1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8332</v>
      </c>
      <c r="R1674" t="s">
        <v>8343</v>
      </c>
      <c r="S1674" s="16">
        <f t="shared" si="132"/>
        <v>41034.656597222223</v>
      </c>
      <c r="T1674" s="9">
        <f t="shared" si="133"/>
        <v>41064.656597222223</v>
      </c>
      <c r="U1674" s="15">
        <f t="shared" si="134"/>
        <v>2012</v>
      </c>
    </row>
    <row r="1675" spans="1:21" ht="48" hidden="1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8332</v>
      </c>
      <c r="R1675" t="s">
        <v>8343</v>
      </c>
      <c r="S1675" s="16">
        <f t="shared" si="132"/>
        <v>42039.878379629634</v>
      </c>
      <c r="T1675" s="9">
        <f t="shared" si="133"/>
        <v>42069.878379629634</v>
      </c>
      <c r="U1675" s="15">
        <f t="shared" si="134"/>
        <v>2015</v>
      </c>
    </row>
    <row r="1676" spans="1:21" ht="48" hidden="1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8332</v>
      </c>
      <c r="R1676" t="s">
        <v>8343</v>
      </c>
      <c r="S1676" s="16">
        <f t="shared" si="132"/>
        <v>42569.605393518519</v>
      </c>
      <c r="T1676" s="9">
        <f t="shared" si="133"/>
        <v>42600.290972222225</v>
      </c>
      <c r="U1676" s="15">
        <f t="shared" si="134"/>
        <v>2016</v>
      </c>
    </row>
    <row r="1677" spans="1:21" ht="32" hidden="1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8332</v>
      </c>
      <c r="R1677" t="s">
        <v>8343</v>
      </c>
      <c r="S1677" s="16">
        <f t="shared" si="132"/>
        <v>40802.733101851853</v>
      </c>
      <c r="T1677" s="9">
        <f t="shared" si="133"/>
        <v>40832.918749999997</v>
      </c>
      <c r="U1677" s="15">
        <f t="shared" si="134"/>
        <v>2011</v>
      </c>
    </row>
    <row r="1678" spans="1:21" ht="32" hidden="1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8332</v>
      </c>
      <c r="R1678" t="s">
        <v>8343</v>
      </c>
      <c r="S1678" s="16">
        <f t="shared" si="132"/>
        <v>40973.72623842593</v>
      </c>
      <c r="T1678" s="9">
        <f t="shared" si="133"/>
        <v>41020.165972222225</v>
      </c>
      <c r="U1678" s="15">
        <f t="shared" si="134"/>
        <v>2012</v>
      </c>
    </row>
    <row r="1679" spans="1:21" ht="48" hidden="1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8332</v>
      </c>
      <c r="R1679" t="s">
        <v>8343</v>
      </c>
      <c r="S1679" s="16">
        <f t="shared" si="132"/>
        <v>42416.407129629632</v>
      </c>
      <c r="T1679" s="9">
        <f t="shared" si="133"/>
        <v>42476.249305555553</v>
      </c>
      <c r="U1679" s="15">
        <f t="shared" si="134"/>
        <v>2016</v>
      </c>
    </row>
    <row r="1680" spans="1:21" ht="32" hidden="1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8332</v>
      </c>
      <c r="R1680" t="s">
        <v>8343</v>
      </c>
      <c r="S1680" s="16">
        <f t="shared" si="132"/>
        <v>41662.854988425926</v>
      </c>
      <c r="T1680" s="9">
        <f t="shared" si="133"/>
        <v>41676.854988425926</v>
      </c>
      <c r="U1680" s="15">
        <f t="shared" si="134"/>
        <v>2014</v>
      </c>
    </row>
    <row r="1681" spans="1:21" ht="64" hidden="1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8332</v>
      </c>
      <c r="R1681" t="s">
        <v>8343</v>
      </c>
      <c r="S1681" s="16">
        <f t="shared" si="132"/>
        <v>40723.068807870368</v>
      </c>
      <c r="T1681" s="9">
        <f t="shared" si="133"/>
        <v>40746.068807870368</v>
      </c>
      <c r="U1681" s="15">
        <f t="shared" si="134"/>
        <v>2011</v>
      </c>
    </row>
    <row r="1682" spans="1:21" ht="32" hidden="1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8332</v>
      </c>
      <c r="R1682" t="s">
        <v>8343</v>
      </c>
      <c r="S1682" s="16">
        <f t="shared" si="132"/>
        <v>41802.757719907408</v>
      </c>
      <c r="T1682" s="9">
        <f t="shared" si="133"/>
        <v>41832.757719907408</v>
      </c>
      <c r="U1682" s="15">
        <f t="shared" si="134"/>
        <v>2014</v>
      </c>
    </row>
    <row r="1683" spans="1:21" ht="48" hidden="1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8332</v>
      </c>
      <c r="R1683" t="s">
        <v>8335</v>
      </c>
      <c r="S1683" s="16">
        <f t="shared" si="132"/>
        <v>42774.121342592596</v>
      </c>
      <c r="T1683" s="9">
        <f t="shared" si="133"/>
        <v>42823.083333333328</v>
      </c>
      <c r="U1683" s="15">
        <f t="shared" si="134"/>
        <v>2017</v>
      </c>
    </row>
    <row r="1684" spans="1:21" ht="32" hidden="1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 t="e">
        <f t="shared" si="131"/>
        <v>#DIV/0!</v>
      </c>
      <c r="Q1684" s="12" t="s">
        <v>8332</v>
      </c>
      <c r="R1684" t="s">
        <v>8335</v>
      </c>
      <c r="S1684" s="16">
        <f t="shared" si="132"/>
        <v>42779.21365740741</v>
      </c>
      <c r="T1684" s="9">
        <f t="shared" si="133"/>
        <v>42839.171990740739</v>
      </c>
      <c r="U1684" s="15">
        <f t="shared" si="134"/>
        <v>2017</v>
      </c>
    </row>
    <row r="1685" spans="1:21" ht="48" hidden="1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8332</v>
      </c>
      <c r="R1685" t="s">
        <v>8335</v>
      </c>
      <c r="S1685" s="16">
        <f t="shared" si="132"/>
        <v>42808.781689814816</v>
      </c>
      <c r="T1685" s="9">
        <f t="shared" si="133"/>
        <v>42832.781689814816</v>
      </c>
      <c r="U1685" s="15">
        <f t="shared" si="134"/>
        <v>2017</v>
      </c>
    </row>
    <row r="1686" spans="1:21" ht="32" hidden="1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8332</v>
      </c>
      <c r="R1686" t="s">
        <v>8335</v>
      </c>
      <c r="S1686" s="16">
        <f t="shared" si="132"/>
        <v>42783.815289351856</v>
      </c>
      <c r="T1686" s="9">
        <f t="shared" si="133"/>
        <v>42811.773622685185</v>
      </c>
      <c r="U1686" s="15">
        <f t="shared" si="134"/>
        <v>2017</v>
      </c>
    </row>
    <row r="1687" spans="1:21" ht="48" hidden="1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8332</v>
      </c>
      <c r="R1687" t="s">
        <v>8335</v>
      </c>
      <c r="S1687" s="16">
        <f t="shared" si="132"/>
        <v>42788.2502662037</v>
      </c>
      <c r="T1687" s="9">
        <f t="shared" si="133"/>
        <v>42818.208599537036</v>
      </c>
      <c r="U1687" s="15">
        <f t="shared" si="134"/>
        <v>2017</v>
      </c>
    </row>
    <row r="1688" spans="1:21" ht="48" hidden="1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8332</v>
      </c>
      <c r="R1688" t="s">
        <v>8335</v>
      </c>
      <c r="S1688" s="16">
        <f t="shared" si="132"/>
        <v>42792.843969907408</v>
      </c>
      <c r="T1688" s="9">
        <f t="shared" si="133"/>
        <v>42852.802303240736</v>
      </c>
      <c r="U1688" s="15">
        <f t="shared" si="134"/>
        <v>2017</v>
      </c>
    </row>
    <row r="1689" spans="1:21" ht="48" hidden="1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8332</v>
      </c>
      <c r="R1689" t="s">
        <v>8335</v>
      </c>
      <c r="S1689" s="16">
        <f t="shared" si="132"/>
        <v>42802.046817129631</v>
      </c>
      <c r="T1689" s="9">
        <f t="shared" si="133"/>
        <v>42835.84375</v>
      </c>
      <c r="U1689" s="15">
        <f t="shared" si="134"/>
        <v>2017</v>
      </c>
    </row>
    <row r="1690" spans="1:21" ht="64" hidden="1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8332</v>
      </c>
      <c r="R1690" t="s">
        <v>8335</v>
      </c>
      <c r="S1690" s="16">
        <f t="shared" si="132"/>
        <v>42804.534652777773</v>
      </c>
      <c r="T1690" s="9">
        <f t="shared" si="133"/>
        <v>42834.492986111116</v>
      </c>
      <c r="U1690" s="15">
        <f t="shared" si="134"/>
        <v>2017</v>
      </c>
    </row>
    <row r="1691" spans="1:21" ht="16" hidden="1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8332</v>
      </c>
      <c r="R1691" t="s">
        <v>8335</v>
      </c>
      <c r="S1691" s="16">
        <f t="shared" si="132"/>
        <v>42780.942476851851</v>
      </c>
      <c r="T1691" s="9">
        <f t="shared" si="133"/>
        <v>42810.900810185187</v>
      </c>
      <c r="U1691" s="15">
        <f t="shared" si="134"/>
        <v>2017</v>
      </c>
    </row>
    <row r="1692" spans="1:21" ht="48" hidden="1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8332</v>
      </c>
      <c r="R1692" t="s">
        <v>8335</v>
      </c>
      <c r="S1692" s="16">
        <f t="shared" si="132"/>
        <v>42801.43104166667</v>
      </c>
      <c r="T1692" s="9">
        <f t="shared" si="133"/>
        <v>42831.389374999999</v>
      </c>
      <c r="U1692" s="15">
        <f t="shared" si="134"/>
        <v>2017</v>
      </c>
    </row>
    <row r="1693" spans="1:21" ht="48" hidden="1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8332</v>
      </c>
      <c r="R1693" t="s">
        <v>8335</v>
      </c>
      <c r="S1693" s="16">
        <f t="shared" si="132"/>
        <v>42795.701481481476</v>
      </c>
      <c r="T1693" s="9">
        <f t="shared" si="133"/>
        <v>42828.041666666672</v>
      </c>
      <c r="U1693" s="15">
        <f t="shared" si="134"/>
        <v>2017</v>
      </c>
    </row>
    <row r="1694" spans="1:21" ht="48" hidden="1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8332</v>
      </c>
      <c r="R1694" t="s">
        <v>8335</v>
      </c>
      <c r="S1694" s="16">
        <f t="shared" si="132"/>
        <v>42788.151238425926</v>
      </c>
      <c r="T1694" s="9">
        <f t="shared" si="133"/>
        <v>42820.999305555553</v>
      </c>
      <c r="U1694" s="15">
        <f t="shared" si="134"/>
        <v>2017</v>
      </c>
    </row>
    <row r="1695" spans="1:21" ht="48" hidden="1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8332</v>
      </c>
      <c r="R1695" t="s">
        <v>8335</v>
      </c>
      <c r="S1695" s="16">
        <f t="shared" si="132"/>
        <v>42803.920277777783</v>
      </c>
      <c r="T1695" s="9">
        <f t="shared" si="133"/>
        <v>42834.833333333328</v>
      </c>
      <c r="U1695" s="15">
        <f t="shared" si="134"/>
        <v>2017</v>
      </c>
    </row>
    <row r="1696" spans="1:21" ht="48" hidden="1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8332</v>
      </c>
      <c r="R1696" t="s">
        <v>8335</v>
      </c>
      <c r="S1696" s="16">
        <f t="shared" si="132"/>
        <v>42791.669837962967</v>
      </c>
      <c r="T1696" s="9">
        <f t="shared" si="133"/>
        <v>42821.191666666666</v>
      </c>
      <c r="U1696" s="15">
        <f t="shared" si="134"/>
        <v>2017</v>
      </c>
    </row>
    <row r="1697" spans="1:21" ht="48" hidden="1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8332</v>
      </c>
      <c r="R1697" t="s">
        <v>8335</v>
      </c>
      <c r="S1697" s="16">
        <f t="shared" si="132"/>
        <v>42801.031412037039</v>
      </c>
      <c r="T1697" s="9">
        <f t="shared" si="133"/>
        <v>42835.041666666672</v>
      </c>
      <c r="U1697" s="15">
        <f t="shared" si="134"/>
        <v>2017</v>
      </c>
    </row>
    <row r="1698" spans="1:21" ht="48" hidden="1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 t="e">
        <f t="shared" si="131"/>
        <v>#DIV/0!</v>
      </c>
      <c r="Q1698" s="12" t="s">
        <v>8332</v>
      </c>
      <c r="R1698" t="s">
        <v>8335</v>
      </c>
      <c r="S1698" s="16">
        <f t="shared" si="132"/>
        <v>42796.069571759261</v>
      </c>
      <c r="T1698" s="9">
        <f t="shared" si="133"/>
        <v>42826.027905092589</v>
      </c>
      <c r="U1698" s="15">
        <f t="shared" si="134"/>
        <v>2017</v>
      </c>
    </row>
    <row r="1699" spans="1:21" ht="48" hidden="1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8332</v>
      </c>
      <c r="R1699" t="s">
        <v>8335</v>
      </c>
      <c r="S1699" s="16">
        <f t="shared" si="132"/>
        <v>42805.032962962956</v>
      </c>
      <c r="T1699" s="9">
        <f t="shared" si="133"/>
        <v>42834.991296296299</v>
      </c>
      <c r="U1699" s="15">
        <f t="shared" si="134"/>
        <v>2017</v>
      </c>
    </row>
    <row r="1700" spans="1:21" ht="80" hidden="1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 t="e">
        <f t="shared" si="131"/>
        <v>#DIV/0!</v>
      </c>
      <c r="Q1700" s="12" t="s">
        <v>8332</v>
      </c>
      <c r="R1700" t="s">
        <v>8335</v>
      </c>
      <c r="S1700" s="16">
        <f t="shared" si="132"/>
        <v>42796.207870370374</v>
      </c>
      <c r="T1700" s="9">
        <f t="shared" si="133"/>
        <v>42820.147916666669</v>
      </c>
      <c r="U1700" s="15">
        <f t="shared" si="134"/>
        <v>2017</v>
      </c>
    </row>
    <row r="1701" spans="1:21" ht="48" hidden="1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8332</v>
      </c>
      <c r="R1701" t="s">
        <v>8335</v>
      </c>
      <c r="S1701" s="16">
        <f t="shared" si="132"/>
        <v>42806.863946759258</v>
      </c>
      <c r="T1701" s="9">
        <f t="shared" si="133"/>
        <v>42836.863946759258</v>
      </c>
      <c r="U1701" s="15">
        <f t="shared" si="134"/>
        <v>2017</v>
      </c>
    </row>
    <row r="1702" spans="1:21" ht="48" hidden="1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8332</v>
      </c>
      <c r="R1702" t="s">
        <v>8335</v>
      </c>
      <c r="S1702" s="16">
        <f t="shared" si="132"/>
        <v>42796.071643518517</v>
      </c>
      <c r="T1702" s="9">
        <f t="shared" si="133"/>
        <v>42826.166666666672</v>
      </c>
      <c r="U1702" s="15">
        <f t="shared" si="134"/>
        <v>2017</v>
      </c>
    </row>
    <row r="1703" spans="1:21" ht="48" hidden="1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8332</v>
      </c>
      <c r="R1703" t="s">
        <v>8335</v>
      </c>
      <c r="S1703" s="16">
        <f t="shared" si="132"/>
        <v>41989.664409722223</v>
      </c>
      <c r="T1703" s="9">
        <f t="shared" si="133"/>
        <v>42019.664409722223</v>
      </c>
      <c r="U1703" s="15">
        <f t="shared" si="134"/>
        <v>2014</v>
      </c>
    </row>
    <row r="1704" spans="1:21" ht="16" hidden="1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8332</v>
      </c>
      <c r="R1704" t="s">
        <v>8335</v>
      </c>
      <c r="S1704" s="16">
        <f t="shared" si="132"/>
        <v>42063.869791666672</v>
      </c>
      <c r="T1704" s="9">
        <f t="shared" si="133"/>
        <v>42093.828125</v>
      </c>
      <c r="U1704" s="15">
        <f t="shared" si="134"/>
        <v>2015</v>
      </c>
    </row>
    <row r="1705" spans="1:21" ht="48" hidden="1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8332</v>
      </c>
      <c r="R1705" t="s">
        <v>8335</v>
      </c>
      <c r="S1705" s="16">
        <f t="shared" si="132"/>
        <v>42187.281678240746</v>
      </c>
      <c r="T1705" s="9">
        <f t="shared" si="133"/>
        <v>42247.281678240746</v>
      </c>
      <c r="U1705" s="15">
        <f t="shared" si="134"/>
        <v>2015</v>
      </c>
    </row>
    <row r="1706" spans="1:21" ht="32" hidden="1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8332</v>
      </c>
      <c r="R1706" t="s">
        <v>8335</v>
      </c>
      <c r="S1706" s="16">
        <f t="shared" si="132"/>
        <v>42021.139733796299</v>
      </c>
      <c r="T1706" s="9">
        <f t="shared" si="133"/>
        <v>42051.139733796299</v>
      </c>
      <c r="U1706" s="15">
        <f t="shared" si="134"/>
        <v>2015</v>
      </c>
    </row>
    <row r="1707" spans="1:21" ht="48" hidden="1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 t="e">
        <f t="shared" si="131"/>
        <v>#DIV/0!</v>
      </c>
      <c r="Q1707" s="12" t="s">
        <v>8332</v>
      </c>
      <c r="R1707" t="s">
        <v>8335</v>
      </c>
      <c r="S1707" s="16">
        <f t="shared" si="132"/>
        <v>42245.016736111109</v>
      </c>
      <c r="T1707" s="9">
        <f t="shared" si="133"/>
        <v>42256.666666666672</v>
      </c>
      <c r="U1707" s="15">
        <f t="shared" si="134"/>
        <v>2015</v>
      </c>
    </row>
    <row r="1708" spans="1:21" ht="48" hidden="1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 t="e">
        <f t="shared" si="131"/>
        <v>#DIV/0!</v>
      </c>
      <c r="Q1708" s="12" t="s">
        <v>8332</v>
      </c>
      <c r="R1708" t="s">
        <v>8335</v>
      </c>
      <c r="S1708" s="16">
        <f t="shared" si="132"/>
        <v>42179.306388888886</v>
      </c>
      <c r="T1708" s="9">
        <f t="shared" si="133"/>
        <v>42239.306388888886</v>
      </c>
      <c r="U1708" s="15">
        <f t="shared" si="134"/>
        <v>2015</v>
      </c>
    </row>
    <row r="1709" spans="1:21" ht="48" hidden="1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8332</v>
      </c>
      <c r="R1709" t="s">
        <v>8335</v>
      </c>
      <c r="S1709" s="16">
        <f t="shared" si="132"/>
        <v>42427.721006944441</v>
      </c>
      <c r="T1709" s="9">
        <f t="shared" si="133"/>
        <v>42457.679340277777</v>
      </c>
      <c r="U1709" s="15">
        <f t="shared" si="134"/>
        <v>2016</v>
      </c>
    </row>
    <row r="1710" spans="1:21" ht="48" hidden="1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 t="e">
        <f t="shared" si="131"/>
        <v>#DIV/0!</v>
      </c>
      <c r="Q1710" s="12" t="s">
        <v>8332</v>
      </c>
      <c r="R1710" t="s">
        <v>8335</v>
      </c>
      <c r="S1710" s="16">
        <f t="shared" si="132"/>
        <v>42451.866967592592</v>
      </c>
      <c r="T1710" s="9">
        <f t="shared" si="133"/>
        <v>42491.866967592592</v>
      </c>
      <c r="U1710" s="15">
        <f t="shared" si="134"/>
        <v>2016</v>
      </c>
    </row>
    <row r="1711" spans="1:21" ht="48" hidden="1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8332</v>
      </c>
      <c r="R1711" t="s">
        <v>8335</v>
      </c>
      <c r="S1711" s="16">
        <f t="shared" si="132"/>
        <v>41841.56381944444</v>
      </c>
      <c r="T1711" s="9">
        <f t="shared" si="133"/>
        <v>41882.818749999999</v>
      </c>
      <c r="U1711" s="15">
        <f t="shared" si="134"/>
        <v>2014</v>
      </c>
    </row>
    <row r="1712" spans="1:21" ht="32" hidden="1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8332</v>
      </c>
      <c r="R1712" t="s">
        <v>8335</v>
      </c>
      <c r="S1712" s="16">
        <f t="shared" si="132"/>
        <v>42341.59129629629</v>
      </c>
      <c r="T1712" s="9">
        <f t="shared" si="133"/>
        <v>42387.541666666672</v>
      </c>
      <c r="U1712" s="15">
        <f t="shared" si="134"/>
        <v>2015</v>
      </c>
    </row>
    <row r="1713" spans="1:21" ht="48" hidden="1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8332</v>
      </c>
      <c r="R1713" t="s">
        <v>8335</v>
      </c>
      <c r="S1713" s="16">
        <f t="shared" si="132"/>
        <v>41852.646226851852</v>
      </c>
      <c r="T1713" s="9">
        <f t="shared" si="133"/>
        <v>41883.646226851852</v>
      </c>
      <c r="U1713" s="15">
        <f t="shared" si="134"/>
        <v>2014</v>
      </c>
    </row>
    <row r="1714" spans="1:21" ht="48" hidden="1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 t="e">
        <f t="shared" si="131"/>
        <v>#DIV/0!</v>
      </c>
      <c r="Q1714" s="12" t="s">
        <v>8332</v>
      </c>
      <c r="R1714" t="s">
        <v>8335</v>
      </c>
      <c r="S1714" s="16">
        <f t="shared" si="132"/>
        <v>42125.913807870369</v>
      </c>
      <c r="T1714" s="9">
        <f t="shared" si="133"/>
        <v>42185.913807870369</v>
      </c>
      <c r="U1714" s="15">
        <f t="shared" si="134"/>
        <v>2015</v>
      </c>
    </row>
    <row r="1715" spans="1:21" ht="48" hidden="1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8332</v>
      </c>
      <c r="R1715" t="s">
        <v>8335</v>
      </c>
      <c r="S1715" s="16">
        <f t="shared" si="132"/>
        <v>41887.801064814819</v>
      </c>
      <c r="T1715" s="9">
        <f t="shared" si="133"/>
        <v>41917.801064814819</v>
      </c>
      <c r="U1715" s="15">
        <f t="shared" si="134"/>
        <v>2014</v>
      </c>
    </row>
    <row r="1716" spans="1:21" ht="48" hidden="1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8332</v>
      </c>
      <c r="R1716" t="s">
        <v>8335</v>
      </c>
      <c r="S1716" s="16">
        <f t="shared" si="132"/>
        <v>42095.918530092589</v>
      </c>
      <c r="T1716" s="9">
        <f t="shared" si="133"/>
        <v>42125.918530092589</v>
      </c>
      <c r="U1716" s="15">
        <f t="shared" si="134"/>
        <v>2015</v>
      </c>
    </row>
    <row r="1717" spans="1:21" ht="48" hidden="1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8332</v>
      </c>
      <c r="R1717" t="s">
        <v>8335</v>
      </c>
      <c r="S1717" s="16">
        <f t="shared" si="132"/>
        <v>42064.217418981483</v>
      </c>
      <c r="T1717" s="9">
        <f t="shared" si="133"/>
        <v>42094.140277777777</v>
      </c>
      <c r="U1717" s="15">
        <f t="shared" si="134"/>
        <v>2015</v>
      </c>
    </row>
    <row r="1718" spans="1:21" ht="48" hidden="1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8332</v>
      </c>
      <c r="R1718" t="s">
        <v>8335</v>
      </c>
      <c r="S1718" s="16">
        <f t="shared" si="132"/>
        <v>42673.577534722222</v>
      </c>
      <c r="T1718" s="9">
        <f t="shared" si="133"/>
        <v>42713.619201388887</v>
      </c>
      <c r="U1718" s="15">
        <f t="shared" si="134"/>
        <v>2016</v>
      </c>
    </row>
    <row r="1719" spans="1:21" ht="48" hidden="1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8332</v>
      </c>
      <c r="R1719" t="s">
        <v>8335</v>
      </c>
      <c r="S1719" s="16">
        <f t="shared" si="132"/>
        <v>42460.98192129629</v>
      </c>
      <c r="T1719" s="9">
        <f t="shared" si="133"/>
        <v>42481.166666666672</v>
      </c>
      <c r="U1719" s="15">
        <f t="shared" si="134"/>
        <v>2016</v>
      </c>
    </row>
    <row r="1720" spans="1:21" ht="16" hidden="1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8332</v>
      </c>
      <c r="R1720" t="s">
        <v>8335</v>
      </c>
      <c r="S1720" s="16">
        <f t="shared" si="132"/>
        <v>42460.610520833332</v>
      </c>
      <c r="T1720" s="9">
        <f t="shared" si="133"/>
        <v>42504.207638888889</v>
      </c>
      <c r="U1720" s="15">
        <f t="shared" si="134"/>
        <v>2016</v>
      </c>
    </row>
    <row r="1721" spans="1:21" ht="48" hidden="1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8332</v>
      </c>
      <c r="R1721" t="s">
        <v>8335</v>
      </c>
      <c r="S1721" s="16">
        <f t="shared" si="132"/>
        <v>41869.534618055557</v>
      </c>
      <c r="T1721" s="9">
        <f t="shared" si="133"/>
        <v>41899.534618055557</v>
      </c>
      <c r="U1721" s="15">
        <f t="shared" si="134"/>
        <v>2014</v>
      </c>
    </row>
    <row r="1722" spans="1:21" ht="48" hidden="1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8332</v>
      </c>
      <c r="R1722" t="s">
        <v>8335</v>
      </c>
      <c r="S1722" s="16">
        <f t="shared" si="132"/>
        <v>41922.783229166671</v>
      </c>
      <c r="T1722" s="9">
        <f t="shared" si="133"/>
        <v>41952.824895833335</v>
      </c>
      <c r="U1722" s="15">
        <f t="shared" si="134"/>
        <v>2014</v>
      </c>
    </row>
    <row r="1723" spans="1:21" ht="48" hidden="1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 t="e">
        <f t="shared" si="131"/>
        <v>#DIV/0!</v>
      </c>
      <c r="Q1723" s="12" t="s">
        <v>8332</v>
      </c>
      <c r="R1723" t="s">
        <v>8335</v>
      </c>
      <c r="S1723" s="16">
        <f t="shared" si="132"/>
        <v>42319.461377314816</v>
      </c>
      <c r="T1723" s="9">
        <f t="shared" si="133"/>
        <v>42349.461377314816</v>
      </c>
      <c r="U1723" s="15">
        <f t="shared" si="134"/>
        <v>2015</v>
      </c>
    </row>
    <row r="1724" spans="1:21" ht="48" hidden="1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8332</v>
      </c>
      <c r="R1724" t="s">
        <v>8335</v>
      </c>
      <c r="S1724" s="16">
        <f t="shared" si="132"/>
        <v>42425.960983796293</v>
      </c>
      <c r="T1724" s="9">
        <f t="shared" si="133"/>
        <v>42463.006944444445</v>
      </c>
      <c r="U1724" s="15">
        <f t="shared" si="134"/>
        <v>2016</v>
      </c>
    </row>
    <row r="1725" spans="1:21" ht="48" hidden="1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8332</v>
      </c>
      <c r="R1725" t="s">
        <v>8335</v>
      </c>
      <c r="S1725" s="16">
        <f t="shared" si="132"/>
        <v>42129.82540509259</v>
      </c>
      <c r="T1725" s="9">
        <f t="shared" si="133"/>
        <v>42186.25</v>
      </c>
      <c r="U1725" s="15">
        <f t="shared" si="134"/>
        <v>2015</v>
      </c>
    </row>
    <row r="1726" spans="1:21" ht="48" hidden="1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8332</v>
      </c>
      <c r="R1726" t="s">
        <v>8335</v>
      </c>
      <c r="S1726" s="16">
        <f t="shared" si="132"/>
        <v>41912.932430555556</v>
      </c>
      <c r="T1726" s="9">
        <f t="shared" si="133"/>
        <v>41942.932430555556</v>
      </c>
      <c r="U1726" s="15">
        <f t="shared" si="134"/>
        <v>2014</v>
      </c>
    </row>
    <row r="1727" spans="1:21" ht="48" hidden="1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8332</v>
      </c>
      <c r="R1727" t="s">
        <v>8335</v>
      </c>
      <c r="S1727" s="16">
        <f t="shared" si="132"/>
        <v>41845.968159722222</v>
      </c>
      <c r="T1727" s="9">
        <f t="shared" si="133"/>
        <v>41875.968159722222</v>
      </c>
      <c r="U1727" s="15">
        <f t="shared" si="134"/>
        <v>2014</v>
      </c>
    </row>
    <row r="1728" spans="1:21" ht="32" hidden="1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8332</v>
      </c>
      <c r="R1728" t="s">
        <v>8335</v>
      </c>
      <c r="S1728" s="16">
        <f t="shared" si="132"/>
        <v>41788.919722222221</v>
      </c>
      <c r="T1728" s="9">
        <f t="shared" si="133"/>
        <v>41817.919722222221</v>
      </c>
      <c r="U1728" s="15">
        <f t="shared" si="134"/>
        <v>2014</v>
      </c>
    </row>
    <row r="1729" spans="1:21" ht="48" hidden="1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8332</v>
      </c>
      <c r="R1729" t="s">
        <v>8335</v>
      </c>
      <c r="S1729" s="16">
        <f t="shared" si="132"/>
        <v>42044.927974537044</v>
      </c>
      <c r="T1729" s="9">
        <f t="shared" si="133"/>
        <v>42099.458333333328</v>
      </c>
      <c r="U1729" s="15">
        <f t="shared" si="134"/>
        <v>2015</v>
      </c>
    </row>
    <row r="1730" spans="1:21" ht="48" hidden="1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ROUND(E1730/D1730*100,0)</f>
        <v>68</v>
      </c>
      <c r="P1730">
        <f t="shared" ref="P1730:P1793" si="136">ROUND(E1730/L1730,2)</f>
        <v>122.14</v>
      </c>
      <c r="Q1730" s="12" t="s">
        <v>8332</v>
      </c>
      <c r="R1730" t="s">
        <v>8335</v>
      </c>
      <c r="S1730" s="16">
        <f t="shared" si="132"/>
        <v>42268.625856481478</v>
      </c>
      <c r="T1730" s="9">
        <f t="shared" si="133"/>
        <v>42298.625856481478</v>
      </c>
      <c r="U1730" s="15">
        <f t="shared" si="134"/>
        <v>2015</v>
      </c>
    </row>
    <row r="1731" spans="1:21" ht="48" hidden="1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 t="e">
        <f t="shared" si="136"/>
        <v>#DIV/0!</v>
      </c>
      <c r="Q1731" s="12" t="s">
        <v>8332</v>
      </c>
      <c r="R1731" t="s">
        <v>8335</v>
      </c>
      <c r="S1731" s="16">
        <f t="shared" ref="S1731:S1794" si="137">(((J1731/60)/60)/24)+DATE(1970,1,1)</f>
        <v>42471.052152777775</v>
      </c>
      <c r="T1731" s="9">
        <f t="shared" ref="T1731:T1794" si="138">(((I1731/60)/60)/24)+DATE(1970,1,1)</f>
        <v>42531.052152777775</v>
      </c>
      <c r="U1731" s="15">
        <f t="shared" ref="U1731:U1794" si="139">YEAR(S1731)</f>
        <v>2016</v>
      </c>
    </row>
    <row r="1732" spans="1:21" ht="48" hidden="1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 t="e">
        <f t="shared" si="136"/>
        <v>#DIV/0!</v>
      </c>
      <c r="Q1732" s="12" t="s">
        <v>8332</v>
      </c>
      <c r="R1732" t="s">
        <v>8335</v>
      </c>
      <c r="S1732" s="16">
        <f t="shared" si="137"/>
        <v>42272.087766203709</v>
      </c>
      <c r="T1732" s="9">
        <f t="shared" si="138"/>
        <v>42302.087766203709</v>
      </c>
      <c r="U1732" s="15">
        <f t="shared" si="139"/>
        <v>2015</v>
      </c>
    </row>
    <row r="1733" spans="1:21" ht="32" hidden="1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 t="e">
        <f t="shared" si="136"/>
        <v>#DIV/0!</v>
      </c>
      <c r="Q1733" s="12" t="s">
        <v>8332</v>
      </c>
      <c r="R1733" t="s">
        <v>8335</v>
      </c>
      <c r="S1733" s="16">
        <f t="shared" si="137"/>
        <v>42152.906851851847</v>
      </c>
      <c r="T1733" s="9">
        <f t="shared" si="138"/>
        <v>42166.625</v>
      </c>
      <c r="U1733" s="15">
        <f t="shared" si="139"/>
        <v>2015</v>
      </c>
    </row>
    <row r="1734" spans="1:21" ht="48" hidden="1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 t="e">
        <f t="shared" si="136"/>
        <v>#DIV/0!</v>
      </c>
      <c r="Q1734" s="12" t="s">
        <v>8332</v>
      </c>
      <c r="R1734" t="s">
        <v>8335</v>
      </c>
      <c r="S1734" s="16">
        <f t="shared" si="137"/>
        <v>42325.683807870373</v>
      </c>
      <c r="T1734" s="9">
        <f t="shared" si="138"/>
        <v>42385.208333333328</v>
      </c>
      <c r="U1734" s="15">
        <f t="shared" si="139"/>
        <v>2015</v>
      </c>
    </row>
    <row r="1735" spans="1:21" ht="48" hidden="1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 t="e">
        <f t="shared" si="136"/>
        <v>#DIV/0!</v>
      </c>
      <c r="Q1735" s="12" t="s">
        <v>8332</v>
      </c>
      <c r="R1735" t="s">
        <v>8335</v>
      </c>
      <c r="S1735" s="16">
        <f t="shared" si="137"/>
        <v>42614.675625000003</v>
      </c>
      <c r="T1735" s="9">
        <f t="shared" si="138"/>
        <v>42626.895833333328</v>
      </c>
      <c r="U1735" s="15">
        <f t="shared" si="139"/>
        <v>2016</v>
      </c>
    </row>
    <row r="1736" spans="1:21" ht="48" hidden="1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8332</v>
      </c>
      <c r="R1736" t="s">
        <v>8335</v>
      </c>
      <c r="S1736" s="16">
        <f t="shared" si="137"/>
        <v>42102.036527777775</v>
      </c>
      <c r="T1736" s="9">
        <f t="shared" si="138"/>
        <v>42132.036527777775</v>
      </c>
      <c r="U1736" s="15">
        <f t="shared" si="139"/>
        <v>2015</v>
      </c>
    </row>
    <row r="1737" spans="1:21" ht="48" hidden="1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8332</v>
      </c>
      <c r="R1737" t="s">
        <v>8335</v>
      </c>
      <c r="S1737" s="16">
        <f t="shared" si="137"/>
        <v>42559.814178240747</v>
      </c>
      <c r="T1737" s="9">
        <f t="shared" si="138"/>
        <v>42589.814178240747</v>
      </c>
      <c r="U1737" s="15">
        <f t="shared" si="139"/>
        <v>2016</v>
      </c>
    </row>
    <row r="1738" spans="1:21" ht="32" hidden="1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8332</v>
      </c>
      <c r="R1738" t="s">
        <v>8335</v>
      </c>
      <c r="S1738" s="16">
        <f t="shared" si="137"/>
        <v>42286.861493055556</v>
      </c>
      <c r="T1738" s="9">
        <f t="shared" si="138"/>
        <v>42316.90315972222</v>
      </c>
      <c r="U1738" s="15">
        <f t="shared" si="139"/>
        <v>2015</v>
      </c>
    </row>
    <row r="1739" spans="1:21" ht="48" hidden="1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8332</v>
      </c>
      <c r="R1739" t="s">
        <v>8335</v>
      </c>
      <c r="S1739" s="16">
        <f t="shared" si="137"/>
        <v>42175.948981481488</v>
      </c>
      <c r="T1739" s="9">
        <f t="shared" si="138"/>
        <v>42205.948981481488</v>
      </c>
      <c r="U1739" s="15">
        <f t="shared" si="139"/>
        <v>2015</v>
      </c>
    </row>
    <row r="1740" spans="1:21" ht="32" hidden="1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8332</v>
      </c>
      <c r="R1740" t="s">
        <v>8335</v>
      </c>
      <c r="S1740" s="16">
        <f t="shared" si="137"/>
        <v>41884.874328703707</v>
      </c>
      <c r="T1740" s="9">
        <f t="shared" si="138"/>
        <v>41914.874328703707</v>
      </c>
      <c r="U1740" s="15">
        <f t="shared" si="139"/>
        <v>2014</v>
      </c>
    </row>
    <row r="1741" spans="1:21" ht="48" hidden="1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8332</v>
      </c>
      <c r="R1741" t="s">
        <v>8335</v>
      </c>
      <c r="S1741" s="16">
        <f t="shared" si="137"/>
        <v>42435.874212962968</v>
      </c>
      <c r="T1741" s="9">
        <f t="shared" si="138"/>
        <v>42494.832546296297</v>
      </c>
      <c r="U1741" s="15">
        <f t="shared" si="139"/>
        <v>2016</v>
      </c>
    </row>
    <row r="1742" spans="1:21" ht="48" hidden="1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 t="e">
        <f t="shared" si="136"/>
        <v>#DIV/0!</v>
      </c>
      <c r="Q1742" s="12" t="s">
        <v>8332</v>
      </c>
      <c r="R1742" t="s">
        <v>8335</v>
      </c>
      <c r="S1742" s="16">
        <f t="shared" si="137"/>
        <v>42171.817384259266</v>
      </c>
      <c r="T1742" s="9">
        <f t="shared" si="138"/>
        <v>42201.817384259266</v>
      </c>
      <c r="U1742" s="15">
        <f t="shared" si="139"/>
        <v>2015</v>
      </c>
    </row>
    <row r="1743" spans="1:21" ht="32" hidden="1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8318</v>
      </c>
      <c r="R1743" t="s">
        <v>8319</v>
      </c>
      <c r="S1743" s="16">
        <f t="shared" si="137"/>
        <v>42120.628136574072</v>
      </c>
      <c r="T1743" s="9">
        <f t="shared" si="138"/>
        <v>42165.628136574072</v>
      </c>
      <c r="U1743" s="15">
        <f t="shared" si="139"/>
        <v>2015</v>
      </c>
    </row>
    <row r="1744" spans="1:21" ht="48" hidden="1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8318</v>
      </c>
      <c r="R1744" t="s">
        <v>8319</v>
      </c>
      <c r="S1744" s="16">
        <f t="shared" si="137"/>
        <v>42710.876967592587</v>
      </c>
      <c r="T1744" s="9">
        <f t="shared" si="138"/>
        <v>42742.875</v>
      </c>
      <c r="U1744" s="15">
        <f t="shared" si="139"/>
        <v>2016</v>
      </c>
    </row>
    <row r="1745" spans="1:21" ht="48" hidden="1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8318</v>
      </c>
      <c r="R1745" t="s">
        <v>8319</v>
      </c>
      <c r="S1745" s="16">
        <f t="shared" si="137"/>
        <v>42586.925636574073</v>
      </c>
      <c r="T1745" s="9">
        <f t="shared" si="138"/>
        <v>42609.165972222225</v>
      </c>
      <c r="U1745" s="15">
        <f t="shared" si="139"/>
        <v>2016</v>
      </c>
    </row>
    <row r="1746" spans="1:21" ht="48" hidden="1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8318</v>
      </c>
      <c r="R1746" t="s">
        <v>8319</v>
      </c>
      <c r="S1746" s="16">
        <f t="shared" si="137"/>
        <v>42026.605057870373</v>
      </c>
      <c r="T1746" s="9">
        <f t="shared" si="138"/>
        <v>42071.563391203701</v>
      </c>
      <c r="U1746" s="15">
        <f t="shared" si="139"/>
        <v>2015</v>
      </c>
    </row>
    <row r="1747" spans="1:21" ht="48" hidden="1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8318</v>
      </c>
      <c r="R1747" t="s">
        <v>8319</v>
      </c>
      <c r="S1747" s="16">
        <f t="shared" si="137"/>
        <v>42690.259699074071</v>
      </c>
      <c r="T1747" s="9">
        <f t="shared" si="138"/>
        <v>42726.083333333328</v>
      </c>
      <c r="U1747" s="15">
        <f t="shared" si="139"/>
        <v>2016</v>
      </c>
    </row>
    <row r="1748" spans="1:21" ht="48" hidden="1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8318</v>
      </c>
      <c r="R1748" t="s">
        <v>8319</v>
      </c>
      <c r="S1748" s="16">
        <f t="shared" si="137"/>
        <v>42668.176701388889</v>
      </c>
      <c r="T1748" s="9">
        <f t="shared" si="138"/>
        <v>42698.083333333328</v>
      </c>
      <c r="U1748" s="15">
        <f t="shared" si="139"/>
        <v>2016</v>
      </c>
    </row>
    <row r="1749" spans="1:21" ht="48" hidden="1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8318</v>
      </c>
      <c r="R1749" t="s">
        <v>8319</v>
      </c>
      <c r="S1749" s="16">
        <f t="shared" si="137"/>
        <v>42292.435532407413</v>
      </c>
      <c r="T1749" s="9">
        <f t="shared" si="138"/>
        <v>42321.625</v>
      </c>
      <c r="U1749" s="15">
        <f t="shared" si="139"/>
        <v>2015</v>
      </c>
    </row>
    <row r="1750" spans="1:21" ht="32" hidden="1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8318</v>
      </c>
      <c r="R1750" t="s">
        <v>8319</v>
      </c>
      <c r="S1750" s="16">
        <f t="shared" si="137"/>
        <v>42219.950729166667</v>
      </c>
      <c r="T1750" s="9">
        <f t="shared" si="138"/>
        <v>42249.950729166667</v>
      </c>
      <c r="U1750" s="15">
        <f t="shared" si="139"/>
        <v>2015</v>
      </c>
    </row>
    <row r="1751" spans="1:21" ht="32" hidden="1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8318</v>
      </c>
      <c r="R1751" t="s">
        <v>8319</v>
      </c>
      <c r="S1751" s="16">
        <f t="shared" si="137"/>
        <v>42758.975937499999</v>
      </c>
      <c r="T1751" s="9">
        <f t="shared" si="138"/>
        <v>42795.791666666672</v>
      </c>
      <c r="U1751" s="15">
        <f t="shared" si="139"/>
        <v>2017</v>
      </c>
    </row>
    <row r="1752" spans="1:21" ht="48" hidden="1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8318</v>
      </c>
      <c r="R1752" t="s">
        <v>8319</v>
      </c>
      <c r="S1752" s="16">
        <f t="shared" si="137"/>
        <v>42454.836851851855</v>
      </c>
      <c r="T1752" s="9">
        <f t="shared" si="138"/>
        <v>42479.836851851855</v>
      </c>
      <c r="U1752" s="15">
        <f t="shared" si="139"/>
        <v>2016</v>
      </c>
    </row>
    <row r="1753" spans="1:21" ht="32" hidden="1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8318</v>
      </c>
      <c r="R1753" t="s">
        <v>8319</v>
      </c>
      <c r="S1753" s="16">
        <f t="shared" si="137"/>
        <v>42052.7815162037</v>
      </c>
      <c r="T1753" s="9">
        <f t="shared" si="138"/>
        <v>42082.739849537036</v>
      </c>
      <c r="U1753" s="15">
        <f t="shared" si="139"/>
        <v>2015</v>
      </c>
    </row>
    <row r="1754" spans="1:21" ht="32" hidden="1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8318</v>
      </c>
      <c r="R1754" t="s">
        <v>8319</v>
      </c>
      <c r="S1754" s="16">
        <f t="shared" si="137"/>
        <v>42627.253263888888</v>
      </c>
      <c r="T1754" s="9">
        <f t="shared" si="138"/>
        <v>42657.253263888888</v>
      </c>
      <c r="U1754" s="15">
        <f t="shared" si="139"/>
        <v>2016</v>
      </c>
    </row>
    <row r="1755" spans="1:21" ht="48" hidden="1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8318</v>
      </c>
      <c r="R1755" t="s">
        <v>8319</v>
      </c>
      <c r="S1755" s="16">
        <f t="shared" si="137"/>
        <v>42420.74962962963</v>
      </c>
      <c r="T1755" s="9">
        <f t="shared" si="138"/>
        <v>42450.707962962959</v>
      </c>
      <c r="U1755" s="15">
        <f t="shared" si="139"/>
        <v>2016</v>
      </c>
    </row>
    <row r="1756" spans="1:21" ht="48" hidden="1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8318</v>
      </c>
      <c r="R1756" t="s">
        <v>8319</v>
      </c>
      <c r="S1756" s="16">
        <f t="shared" si="137"/>
        <v>42067.876770833333</v>
      </c>
      <c r="T1756" s="9">
        <f t="shared" si="138"/>
        <v>42097.835104166668</v>
      </c>
      <c r="U1756" s="15">
        <f t="shared" si="139"/>
        <v>2015</v>
      </c>
    </row>
    <row r="1757" spans="1:21" ht="48" hidden="1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8318</v>
      </c>
      <c r="R1757" t="s">
        <v>8319</v>
      </c>
      <c r="S1757" s="16">
        <f t="shared" si="137"/>
        <v>42252.788900462961</v>
      </c>
      <c r="T1757" s="9">
        <f t="shared" si="138"/>
        <v>42282.788900462961</v>
      </c>
      <c r="U1757" s="15">
        <f t="shared" si="139"/>
        <v>2015</v>
      </c>
    </row>
    <row r="1758" spans="1:21" ht="48" hidden="1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8318</v>
      </c>
      <c r="R1758" t="s">
        <v>8319</v>
      </c>
      <c r="S1758" s="16">
        <f t="shared" si="137"/>
        <v>42571.167465277773</v>
      </c>
      <c r="T1758" s="9">
        <f t="shared" si="138"/>
        <v>42611.167465277773</v>
      </c>
      <c r="U1758" s="15">
        <f t="shared" si="139"/>
        <v>2016</v>
      </c>
    </row>
    <row r="1759" spans="1:21" ht="32" hidden="1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8318</v>
      </c>
      <c r="R1759" t="s">
        <v>8319</v>
      </c>
      <c r="S1759" s="16">
        <f t="shared" si="137"/>
        <v>42733.827349537038</v>
      </c>
      <c r="T1759" s="9">
        <f t="shared" si="138"/>
        <v>42763.811805555553</v>
      </c>
      <c r="U1759" s="15">
        <f t="shared" si="139"/>
        <v>2016</v>
      </c>
    </row>
    <row r="1760" spans="1:21" ht="48" hidden="1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8318</v>
      </c>
      <c r="R1760" t="s">
        <v>8319</v>
      </c>
      <c r="S1760" s="16">
        <f t="shared" si="137"/>
        <v>42505.955925925926</v>
      </c>
      <c r="T1760" s="9">
        <f t="shared" si="138"/>
        <v>42565.955925925926</v>
      </c>
      <c r="U1760" s="15">
        <f t="shared" si="139"/>
        <v>2016</v>
      </c>
    </row>
    <row r="1761" spans="1:21" ht="32" hidden="1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8318</v>
      </c>
      <c r="R1761" t="s">
        <v>8319</v>
      </c>
      <c r="S1761" s="16">
        <f t="shared" si="137"/>
        <v>42068.829039351855</v>
      </c>
      <c r="T1761" s="9">
        <f t="shared" si="138"/>
        <v>42088.787372685183</v>
      </c>
      <c r="U1761" s="15">
        <f t="shared" si="139"/>
        <v>2015</v>
      </c>
    </row>
    <row r="1762" spans="1:21" ht="48" hidden="1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8318</v>
      </c>
      <c r="R1762" t="s">
        <v>8319</v>
      </c>
      <c r="S1762" s="16">
        <f t="shared" si="137"/>
        <v>42405.67260416667</v>
      </c>
      <c r="T1762" s="9">
        <f t="shared" si="138"/>
        <v>42425.67260416667</v>
      </c>
      <c r="U1762" s="15">
        <f t="shared" si="139"/>
        <v>2016</v>
      </c>
    </row>
    <row r="1763" spans="1:21" ht="32" hidden="1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8318</v>
      </c>
      <c r="R1763" t="s">
        <v>8319</v>
      </c>
      <c r="S1763" s="16">
        <f t="shared" si="137"/>
        <v>42209.567824074074</v>
      </c>
      <c r="T1763" s="9">
        <f t="shared" si="138"/>
        <v>42259.567824074074</v>
      </c>
      <c r="U1763" s="15">
        <f t="shared" si="139"/>
        <v>2015</v>
      </c>
    </row>
    <row r="1764" spans="1:21" ht="16" hidden="1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8318</v>
      </c>
      <c r="R1764" t="s">
        <v>8319</v>
      </c>
      <c r="S1764" s="16">
        <f t="shared" si="137"/>
        <v>42410.982002314813</v>
      </c>
      <c r="T1764" s="9">
        <f t="shared" si="138"/>
        <v>42440.982002314813</v>
      </c>
      <c r="U1764" s="15">
        <f t="shared" si="139"/>
        <v>2016</v>
      </c>
    </row>
    <row r="1765" spans="1:21" ht="48" hidden="1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8318</v>
      </c>
      <c r="R1765" t="s">
        <v>8319</v>
      </c>
      <c r="S1765" s="16">
        <f t="shared" si="137"/>
        <v>42636.868518518517</v>
      </c>
      <c r="T1765" s="9">
        <f t="shared" si="138"/>
        <v>42666.868518518517</v>
      </c>
      <c r="U1765" s="15">
        <f t="shared" si="139"/>
        <v>2016</v>
      </c>
    </row>
    <row r="1766" spans="1:21" ht="48" hidden="1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8318</v>
      </c>
      <c r="R1766" t="s">
        <v>8319</v>
      </c>
      <c r="S1766" s="16">
        <f t="shared" si="137"/>
        <v>41825.485868055555</v>
      </c>
      <c r="T1766" s="9">
        <f t="shared" si="138"/>
        <v>41854.485868055555</v>
      </c>
      <c r="U1766" s="15">
        <f t="shared" si="139"/>
        <v>2014</v>
      </c>
    </row>
    <row r="1767" spans="1:21" ht="48" hidden="1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8318</v>
      </c>
      <c r="R1767" t="s">
        <v>8319</v>
      </c>
      <c r="S1767" s="16">
        <f t="shared" si="137"/>
        <v>41834.980462962965</v>
      </c>
      <c r="T1767" s="9">
        <f t="shared" si="138"/>
        <v>41864.980462962965</v>
      </c>
      <c r="U1767" s="15">
        <f t="shared" si="139"/>
        <v>2014</v>
      </c>
    </row>
    <row r="1768" spans="1:21" ht="32" hidden="1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 t="e">
        <f t="shared" si="136"/>
        <v>#DIV/0!</v>
      </c>
      <c r="Q1768" s="12" t="s">
        <v>8318</v>
      </c>
      <c r="R1768" t="s">
        <v>8319</v>
      </c>
      <c r="S1768" s="16">
        <f t="shared" si="137"/>
        <v>41855.859814814816</v>
      </c>
      <c r="T1768" s="9">
        <f t="shared" si="138"/>
        <v>41876.859814814816</v>
      </c>
      <c r="U1768" s="15">
        <f t="shared" si="139"/>
        <v>2014</v>
      </c>
    </row>
    <row r="1769" spans="1:21" ht="32" hidden="1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8318</v>
      </c>
      <c r="R1769" t="s">
        <v>8319</v>
      </c>
      <c r="S1769" s="16">
        <f t="shared" si="137"/>
        <v>41824.658379629633</v>
      </c>
      <c r="T1769" s="9">
        <f t="shared" si="138"/>
        <v>41854.658379629633</v>
      </c>
      <c r="U1769" s="15">
        <f t="shared" si="139"/>
        <v>2014</v>
      </c>
    </row>
    <row r="1770" spans="1:21" ht="48" hidden="1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8318</v>
      </c>
      <c r="R1770" t="s">
        <v>8319</v>
      </c>
      <c r="S1770" s="16">
        <f t="shared" si="137"/>
        <v>41849.560694444444</v>
      </c>
      <c r="T1770" s="9">
        <f t="shared" si="138"/>
        <v>41909.560694444444</v>
      </c>
      <c r="U1770" s="15">
        <f t="shared" si="139"/>
        <v>2014</v>
      </c>
    </row>
    <row r="1771" spans="1:21" ht="48" hidden="1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8318</v>
      </c>
      <c r="R1771" t="s">
        <v>8319</v>
      </c>
      <c r="S1771" s="16">
        <f t="shared" si="137"/>
        <v>41987.818969907406</v>
      </c>
      <c r="T1771" s="9">
        <f t="shared" si="138"/>
        <v>42017.818969907406</v>
      </c>
      <c r="U1771" s="15">
        <f t="shared" si="139"/>
        <v>2014</v>
      </c>
    </row>
    <row r="1772" spans="1:21" ht="48" hidden="1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8318</v>
      </c>
      <c r="R1772" t="s">
        <v>8319</v>
      </c>
      <c r="S1772" s="16">
        <f t="shared" si="137"/>
        <v>41891.780023148152</v>
      </c>
      <c r="T1772" s="9">
        <f t="shared" si="138"/>
        <v>41926.780023148152</v>
      </c>
      <c r="U1772" s="15">
        <f t="shared" si="139"/>
        <v>2014</v>
      </c>
    </row>
    <row r="1773" spans="1:21" ht="48" hidden="1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8318</v>
      </c>
      <c r="R1773" t="s">
        <v>8319</v>
      </c>
      <c r="S1773" s="16">
        <f t="shared" si="137"/>
        <v>41905.979629629634</v>
      </c>
      <c r="T1773" s="9">
        <f t="shared" si="138"/>
        <v>41935.979629629634</v>
      </c>
      <c r="U1773" s="15">
        <f t="shared" si="139"/>
        <v>2014</v>
      </c>
    </row>
    <row r="1774" spans="1:21" ht="32" hidden="1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8318</v>
      </c>
      <c r="R1774" t="s">
        <v>8319</v>
      </c>
      <c r="S1774" s="16">
        <f t="shared" si="137"/>
        <v>41766.718009259261</v>
      </c>
      <c r="T1774" s="9">
        <f t="shared" si="138"/>
        <v>41826.718009259261</v>
      </c>
      <c r="U1774" s="15">
        <f t="shared" si="139"/>
        <v>2014</v>
      </c>
    </row>
    <row r="1775" spans="1:21" ht="48" hidden="1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8318</v>
      </c>
      <c r="R1775" t="s">
        <v>8319</v>
      </c>
      <c r="S1775" s="16">
        <f t="shared" si="137"/>
        <v>41978.760393518518</v>
      </c>
      <c r="T1775" s="9">
        <f t="shared" si="138"/>
        <v>42023.760393518518</v>
      </c>
      <c r="U1775" s="15">
        <f t="shared" si="139"/>
        <v>2014</v>
      </c>
    </row>
    <row r="1776" spans="1:21" ht="48" hidden="1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8318</v>
      </c>
      <c r="R1776" t="s">
        <v>8319</v>
      </c>
      <c r="S1776" s="16">
        <f t="shared" si="137"/>
        <v>41930.218657407408</v>
      </c>
      <c r="T1776" s="9">
        <f t="shared" si="138"/>
        <v>41972.624305555553</v>
      </c>
      <c r="U1776" s="15">
        <f t="shared" si="139"/>
        <v>2014</v>
      </c>
    </row>
    <row r="1777" spans="1:21" ht="48" hidden="1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8318</v>
      </c>
      <c r="R1777" t="s">
        <v>8319</v>
      </c>
      <c r="S1777" s="16">
        <f t="shared" si="137"/>
        <v>41891.976388888892</v>
      </c>
      <c r="T1777" s="9">
        <f t="shared" si="138"/>
        <v>41936.976388888892</v>
      </c>
      <c r="U1777" s="15">
        <f t="shared" si="139"/>
        <v>2014</v>
      </c>
    </row>
    <row r="1778" spans="1:21" ht="48" hidden="1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8318</v>
      </c>
      <c r="R1778" t="s">
        <v>8319</v>
      </c>
      <c r="S1778" s="16">
        <f t="shared" si="137"/>
        <v>41905.95684027778</v>
      </c>
      <c r="T1778" s="9">
        <f t="shared" si="138"/>
        <v>41941.95684027778</v>
      </c>
      <c r="U1778" s="15">
        <f t="shared" si="139"/>
        <v>2014</v>
      </c>
    </row>
    <row r="1779" spans="1:21" ht="48" hidden="1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8318</v>
      </c>
      <c r="R1779" t="s">
        <v>8319</v>
      </c>
      <c r="S1779" s="16">
        <f t="shared" si="137"/>
        <v>42025.357094907406</v>
      </c>
      <c r="T1779" s="9">
        <f t="shared" si="138"/>
        <v>42055.357094907406</v>
      </c>
      <c r="U1779" s="15">
        <f t="shared" si="139"/>
        <v>2015</v>
      </c>
    </row>
    <row r="1780" spans="1:21" ht="48" hidden="1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8318</v>
      </c>
      <c r="R1780" t="s">
        <v>8319</v>
      </c>
      <c r="S1780" s="16">
        <f t="shared" si="137"/>
        <v>42045.86336805555</v>
      </c>
      <c r="T1780" s="9">
        <f t="shared" si="138"/>
        <v>42090.821701388893</v>
      </c>
      <c r="U1780" s="15">
        <f t="shared" si="139"/>
        <v>2015</v>
      </c>
    </row>
    <row r="1781" spans="1:21" ht="48" hidden="1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8318</v>
      </c>
      <c r="R1781" t="s">
        <v>8319</v>
      </c>
      <c r="S1781" s="16">
        <f t="shared" si="137"/>
        <v>42585.691898148143</v>
      </c>
      <c r="T1781" s="9">
        <f t="shared" si="138"/>
        <v>42615.691898148143</v>
      </c>
      <c r="U1781" s="15">
        <f t="shared" si="139"/>
        <v>2016</v>
      </c>
    </row>
    <row r="1782" spans="1:21" ht="48" hidden="1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8318</v>
      </c>
      <c r="R1782" t="s">
        <v>8319</v>
      </c>
      <c r="S1782" s="16">
        <f t="shared" si="137"/>
        <v>42493.600810185191</v>
      </c>
      <c r="T1782" s="9">
        <f t="shared" si="138"/>
        <v>42553.600810185191</v>
      </c>
      <c r="U1782" s="15">
        <f t="shared" si="139"/>
        <v>2016</v>
      </c>
    </row>
    <row r="1783" spans="1:21" ht="48" hidden="1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8318</v>
      </c>
      <c r="R1783" t="s">
        <v>8319</v>
      </c>
      <c r="S1783" s="16">
        <f t="shared" si="137"/>
        <v>42597.617418981477</v>
      </c>
      <c r="T1783" s="9">
        <f t="shared" si="138"/>
        <v>42628.617418981477</v>
      </c>
      <c r="U1783" s="15">
        <f t="shared" si="139"/>
        <v>2016</v>
      </c>
    </row>
    <row r="1784" spans="1:21" ht="48" hidden="1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8318</v>
      </c>
      <c r="R1784" t="s">
        <v>8319</v>
      </c>
      <c r="S1784" s="16">
        <f t="shared" si="137"/>
        <v>42388.575104166666</v>
      </c>
      <c r="T1784" s="9">
        <f t="shared" si="138"/>
        <v>42421.575104166666</v>
      </c>
      <c r="U1784" s="15">
        <f t="shared" si="139"/>
        <v>2016</v>
      </c>
    </row>
    <row r="1785" spans="1:21" ht="48" hidden="1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8318</v>
      </c>
      <c r="R1785" t="s">
        <v>8319</v>
      </c>
      <c r="S1785" s="16">
        <f t="shared" si="137"/>
        <v>42115.949976851851</v>
      </c>
      <c r="T1785" s="9">
        <f t="shared" si="138"/>
        <v>42145.949976851851</v>
      </c>
      <c r="U1785" s="15">
        <f t="shared" si="139"/>
        <v>2015</v>
      </c>
    </row>
    <row r="1786" spans="1:21" ht="48" hidden="1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8318</v>
      </c>
      <c r="R1786" t="s">
        <v>8319</v>
      </c>
      <c r="S1786" s="16">
        <f t="shared" si="137"/>
        <v>42003.655555555553</v>
      </c>
      <c r="T1786" s="9">
        <f t="shared" si="138"/>
        <v>42035.142361111109</v>
      </c>
      <c r="U1786" s="15">
        <f t="shared" si="139"/>
        <v>2014</v>
      </c>
    </row>
    <row r="1787" spans="1:21" ht="48" hidden="1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8318</v>
      </c>
      <c r="R1787" t="s">
        <v>8319</v>
      </c>
      <c r="S1787" s="16">
        <f t="shared" si="137"/>
        <v>41897.134895833333</v>
      </c>
      <c r="T1787" s="9">
        <f t="shared" si="138"/>
        <v>41928</v>
      </c>
      <c r="U1787" s="15">
        <f t="shared" si="139"/>
        <v>2014</v>
      </c>
    </row>
    <row r="1788" spans="1:21" ht="48" hidden="1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8318</v>
      </c>
      <c r="R1788" t="s">
        <v>8319</v>
      </c>
      <c r="S1788" s="16">
        <f t="shared" si="137"/>
        <v>41958.550659722227</v>
      </c>
      <c r="T1788" s="9">
        <f t="shared" si="138"/>
        <v>41988.550659722227</v>
      </c>
      <c r="U1788" s="15">
        <f t="shared" si="139"/>
        <v>2014</v>
      </c>
    </row>
    <row r="1789" spans="1:21" ht="48" hidden="1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8318</v>
      </c>
      <c r="R1789" t="s">
        <v>8319</v>
      </c>
      <c r="S1789" s="16">
        <f t="shared" si="137"/>
        <v>42068.65552083333</v>
      </c>
      <c r="T1789" s="9">
        <f t="shared" si="138"/>
        <v>42098.613854166666</v>
      </c>
      <c r="U1789" s="15">
        <f t="shared" si="139"/>
        <v>2015</v>
      </c>
    </row>
    <row r="1790" spans="1:21" ht="48" hidden="1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8318</v>
      </c>
      <c r="R1790" t="s">
        <v>8319</v>
      </c>
      <c r="S1790" s="16">
        <f t="shared" si="137"/>
        <v>41913.94840277778</v>
      </c>
      <c r="T1790" s="9">
        <f t="shared" si="138"/>
        <v>41943.94840277778</v>
      </c>
      <c r="U1790" s="15">
        <f t="shared" si="139"/>
        <v>2014</v>
      </c>
    </row>
    <row r="1791" spans="1:21" ht="48" hidden="1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8318</v>
      </c>
      <c r="R1791" t="s">
        <v>8319</v>
      </c>
      <c r="S1791" s="16">
        <f t="shared" si="137"/>
        <v>41956.250034722223</v>
      </c>
      <c r="T1791" s="9">
        <f t="shared" si="138"/>
        <v>42016.250034722223</v>
      </c>
      <c r="U1791" s="15">
        <f t="shared" si="139"/>
        <v>2014</v>
      </c>
    </row>
    <row r="1792" spans="1:21" ht="48" hidden="1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8318</v>
      </c>
      <c r="R1792" t="s">
        <v>8319</v>
      </c>
      <c r="S1792" s="16">
        <f t="shared" si="137"/>
        <v>42010.674513888895</v>
      </c>
      <c r="T1792" s="9">
        <f t="shared" si="138"/>
        <v>42040.674513888895</v>
      </c>
      <c r="U1792" s="15">
        <f t="shared" si="139"/>
        <v>2015</v>
      </c>
    </row>
    <row r="1793" spans="1:21" ht="32" hidden="1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8318</v>
      </c>
      <c r="R1793" t="s">
        <v>8319</v>
      </c>
      <c r="S1793" s="16">
        <f t="shared" si="137"/>
        <v>41973.740335648152</v>
      </c>
      <c r="T1793" s="9">
        <f t="shared" si="138"/>
        <v>42033.740335648152</v>
      </c>
      <c r="U1793" s="15">
        <f t="shared" si="139"/>
        <v>2014</v>
      </c>
    </row>
    <row r="1794" spans="1:21" ht="32" hidden="1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ROUND(E1794/D1794*100,0)</f>
        <v>61</v>
      </c>
      <c r="P1794">
        <f t="shared" ref="P1794:P1857" si="141">ROUND(E1794/L1794,2)</f>
        <v>109.94</v>
      </c>
      <c r="Q1794" s="12" t="s">
        <v>8318</v>
      </c>
      <c r="R1794" t="s">
        <v>8319</v>
      </c>
      <c r="S1794" s="16">
        <f t="shared" si="137"/>
        <v>42189.031041666662</v>
      </c>
      <c r="T1794" s="9">
        <f t="shared" si="138"/>
        <v>42226.290972222225</v>
      </c>
      <c r="U1794" s="15">
        <f t="shared" si="139"/>
        <v>2015</v>
      </c>
    </row>
    <row r="1795" spans="1:21" ht="48" hidden="1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si="141"/>
        <v>20</v>
      </c>
      <c r="Q1795" s="12" t="s">
        <v>8318</v>
      </c>
      <c r="R1795" t="s">
        <v>8319</v>
      </c>
      <c r="S1795" s="16">
        <f t="shared" ref="S1795:S1858" si="142">(((J1795/60)/60)/24)+DATE(1970,1,1)</f>
        <v>41940.89166666667</v>
      </c>
      <c r="T1795" s="9">
        <f t="shared" ref="T1795:T1858" si="143">(((I1795/60)/60)/24)+DATE(1970,1,1)</f>
        <v>41970.933333333334</v>
      </c>
      <c r="U1795" s="15">
        <f t="shared" ref="U1795:U1858" si="144">YEAR(S1795)</f>
        <v>2014</v>
      </c>
    </row>
    <row r="1796" spans="1:21" ht="48" hidden="1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8318</v>
      </c>
      <c r="R1796" t="s">
        <v>8319</v>
      </c>
      <c r="S1796" s="16">
        <f t="shared" si="142"/>
        <v>42011.551180555558</v>
      </c>
      <c r="T1796" s="9">
        <f t="shared" si="143"/>
        <v>42046.551180555558</v>
      </c>
      <c r="U1796" s="15">
        <f t="shared" si="144"/>
        <v>2015</v>
      </c>
    </row>
    <row r="1797" spans="1:21" ht="48" hidden="1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8318</v>
      </c>
      <c r="R1797" t="s">
        <v>8319</v>
      </c>
      <c r="S1797" s="16">
        <f t="shared" si="142"/>
        <v>42628.288668981477</v>
      </c>
      <c r="T1797" s="9">
        <f t="shared" si="143"/>
        <v>42657.666666666672</v>
      </c>
      <c r="U1797" s="15">
        <f t="shared" si="144"/>
        <v>2016</v>
      </c>
    </row>
    <row r="1798" spans="1:21" ht="48" hidden="1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8318</v>
      </c>
      <c r="R1798" t="s">
        <v>8319</v>
      </c>
      <c r="S1798" s="16">
        <f t="shared" si="142"/>
        <v>42515.439421296294</v>
      </c>
      <c r="T1798" s="9">
        <f t="shared" si="143"/>
        <v>42575.439421296294</v>
      </c>
      <c r="U1798" s="15">
        <f t="shared" si="144"/>
        <v>2016</v>
      </c>
    </row>
    <row r="1799" spans="1:21" ht="48" hidden="1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8318</v>
      </c>
      <c r="R1799" t="s">
        <v>8319</v>
      </c>
      <c r="S1799" s="16">
        <f t="shared" si="142"/>
        <v>42689.56931712963</v>
      </c>
      <c r="T1799" s="9">
        <f t="shared" si="143"/>
        <v>42719.56931712963</v>
      </c>
      <c r="U1799" s="15">
        <f t="shared" si="144"/>
        <v>2016</v>
      </c>
    </row>
    <row r="1800" spans="1:21" ht="48" hidden="1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8318</v>
      </c>
      <c r="R1800" t="s">
        <v>8319</v>
      </c>
      <c r="S1800" s="16">
        <f t="shared" si="142"/>
        <v>42344.32677083333</v>
      </c>
      <c r="T1800" s="9">
        <f t="shared" si="143"/>
        <v>42404.32677083333</v>
      </c>
      <c r="U1800" s="15">
        <f t="shared" si="144"/>
        <v>2015</v>
      </c>
    </row>
    <row r="1801" spans="1:21" ht="32" hidden="1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8318</v>
      </c>
      <c r="R1801" t="s">
        <v>8319</v>
      </c>
      <c r="S1801" s="16">
        <f t="shared" si="142"/>
        <v>41934.842685185184</v>
      </c>
      <c r="T1801" s="9">
        <f t="shared" si="143"/>
        <v>41954.884351851855</v>
      </c>
      <c r="U1801" s="15">
        <f t="shared" si="144"/>
        <v>2014</v>
      </c>
    </row>
    <row r="1802" spans="1:21" ht="48" hidden="1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8318</v>
      </c>
      <c r="R1802" t="s">
        <v>8319</v>
      </c>
      <c r="S1802" s="16">
        <f t="shared" si="142"/>
        <v>42623.606134259258</v>
      </c>
      <c r="T1802" s="9">
        <f t="shared" si="143"/>
        <v>42653.606134259258</v>
      </c>
      <c r="U1802" s="15">
        <f t="shared" si="144"/>
        <v>2016</v>
      </c>
    </row>
    <row r="1803" spans="1:21" ht="48" hidden="1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8318</v>
      </c>
      <c r="R1803" t="s">
        <v>8319</v>
      </c>
      <c r="S1803" s="16">
        <f t="shared" si="142"/>
        <v>42321.660509259258</v>
      </c>
      <c r="T1803" s="9">
        <f t="shared" si="143"/>
        <v>42353.506944444445</v>
      </c>
      <c r="U1803" s="15">
        <f t="shared" si="144"/>
        <v>2015</v>
      </c>
    </row>
    <row r="1804" spans="1:21" ht="32" hidden="1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8318</v>
      </c>
      <c r="R1804" t="s">
        <v>8319</v>
      </c>
      <c r="S1804" s="16">
        <f t="shared" si="142"/>
        <v>42159.47256944445</v>
      </c>
      <c r="T1804" s="9">
        <f t="shared" si="143"/>
        <v>42182.915972222225</v>
      </c>
      <c r="U1804" s="15">
        <f t="shared" si="144"/>
        <v>2015</v>
      </c>
    </row>
    <row r="1805" spans="1:21" ht="48" hidden="1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8318</v>
      </c>
      <c r="R1805" t="s">
        <v>8319</v>
      </c>
      <c r="S1805" s="16">
        <f t="shared" si="142"/>
        <v>42018.071550925932</v>
      </c>
      <c r="T1805" s="9">
        <f t="shared" si="143"/>
        <v>42049.071550925932</v>
      </c>
      <c r="U1805" s="15">
        <f t="shared" si="144"/>
        <v>2015</v>
      </c>
    </row>
    <row r="1806" spans="1:21" ht="48" hidden="1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8318</v>
      </c>
      <c r="R1806" t="s">
        <v>8319</v>
      </c>
      <c r="S1806" s="16">
        <f t="shared" si="142"/>
        <v>42282.678287037037</v>
      </c>
      <c r="T1806" s="9">
        <f t="shared" si="143"/>
        <v>42322.719953703709</v>
      </c>
      <c r="U1806" s="15">
        <f t="shared" si="144"/>
        <v>2015</v>
      </c>
    </row>
    <row r="1807" spans="1:21" ht="48" hidden="1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8318</v>
      </c>
      <c r="R1807" t="s">
        <v>8319</v>
      </c>
      <c r="S1807" s="16">
        <f t="shared" si="142"/>
        <v>42247.803912037038</v>
      </c>
      <c r="T1807" s="9">
        <f t="shared" si="143"/>
        <v>42279.75</v>
      </c>
      <c r="U1807" s="15">
        <f t="shared" si="144"/>
        <v>2015</v>
      </c>
    </row>
    <row r="1808" spans="1:21" ht="48" hidden="1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8318</v>
      </c>
      <c r="R1808" t="s">
        <v>8319</v>
      </c>
      <c r="S1808" s="16">
        <f t="shared" si="142"/>
        <v>41877.638298611113</v>
      </c>
      <c r="T1808" s="9">
        <f t="shared" si="143"/>
        <v>41912.638298611113</v>
      </c>
      <c r="U1808" s="15">
        <f t="shared" si="144"/>
        <v>2014</v>
      </c>
    </row>
    <row r="1809" spans="1:21" ht="32" hidden="1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8318</v>
      </c>
      <c r="R1809" t="s">
        <v>8319</v>
      </c>
      <c r="S1809" s="16">
        <f t="shared" si="142"/>
        <v>41880.068437499998</v>
      </c>
      <c r="T1809" s="9">
        <f t="shared" si="143"/>
        <v>41910.068437499998</v>
      </c>
      <c r="U1809" s="15">
        <f t="shared" si="144"/>
        <v>2014</v>
      </c>
    </row>
    <row r="1810" spans="1:21" ht="48" hidden="1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8318</v>
      </c>
      <c r="R1810" t="s">
        <v>8319</v>
      </c>
      <c r="S1810" s="16">
        <f t="shared" si="142"/>
        <v>42742.680902777778</v>
      </c>
      <c r="T1810" s="9">
        <f t="shared" si="143"/>
        <v>42777.680902777778</v>
      </c>
      <c r="U1810" s="15">
        <f t="shared" si="144"/>
        <v>2017</v>
      </c>
    </row>
    <row r="1811" spans="1:21" ht="48" hidden="1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8318</v>
      </c>
      <c r="R1811" t="s">
        <v>8319</v>
      </c>
      <c r="S1811" s="16">
        <f t="shared" si="142"/>
        <v>42029.907858796301</v>
      </c>
      <c r="T1811" s="9">
        <f t="shared" si="143"/>
        <v>42064.907858796301</v>
      </c>
      <c r="U1811" s="15">
        <f t="shared" si="144"/>
        <v>2015</v>
      </c>
    </row>
    <row r="1812" spans="1:21" ht="48" hidden="1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8318</v>
      </c>
      <c r="R1812" t="s">
        <v>8319</v>
      </c>
      <c r="S1812" s="16">
        <f t="shared" si="142"/>
        <v>41860.91002314815</v>
      </c>
      <c r="T1812" s="9">
        <f t="shared" si="143"/>
        <v>41872.91002314815</v>
      </c>
      <c r="U1812" s="15">
        <f t="shared" si="144"/>
        <v>2014</v>
      </c>
    </row>
    <row r="1813" spans="1:21" ht="32" hidden="1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8318</v>
      </c>
      <c r="R1813" t="s">
        <v>8319</v>
      </c>
      <c r="S1813" s="16">
        <f t="shared" si="142"/>
        <v>41876.433680555558</v>
      </c>
      <c r="T1813" s="9">
        <f t="shared" si="143"/>
        <v>41936.166666666664</v>
      </c>
      <c r="U1813" s="15">
        <f t="shared" si="144"/>
        <v>2014</v>
      </c>
    </row>
    <row r="1814" spans="1:21" ht="48" hidden="1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8318</v>
      </c>
      <c r="R1814" t="s">
        <v>8319</v>
      </c>
      <c r="S1814" s="16">
        <f t="shared" si="142"/>
        <v>42524.318703703699</v>
      </c>
      <c r="T1814" s="9">
        <f t="shared" si="143"/>
        <v>42554.318703703699</v>
      </c>
      <c r="U1814" s="15">
        <f t="shared" si="144"/>
        <v>2016</v>
      </c>
    </row>
    <row r="1815" spans="1:21" ht="48" hidden="1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 t="e">
        <f t="shared" si="141"/>
        <v>#DIV/0!</v>
      </c>
      <c r="Q1815" s="12" t="s">
        <v>8318</v>
      </c>
      <c r="R1815" t="s">
        <v>8319</v>
      </c>
      <c r="S1815" s="16">
        <f t="shared" si="142"/>
        <v>41829.889027777775</v>
      </c>
      <c r="T1815" s="9">
        <f t="shared" si="143"/>
        <v>41859.889027777775</v>
      </c>
      <c r="U1815" s="15">
        <f t="shared" si="144"/>
        <v>2014</v>
      </c>
    </row>
    <row r="1816" spans="1:21" ht="48" hidden="1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8318</v>
      </c>
      <c r="R1816" t="s">
        <v>8319</v>
      </c>
      <c r="S1816" s="16">
        <f t="shared" si="142"/>
        <v>42033.314074074078</v>
      </c>
      <c r="T1816" s="9">
        <f t="shared" si="143"/>
        <v>42063.314074074078</v>
      </c>
      <c r="U1816" s="15">
        <f t="shared" si="144"/>
        <v>2015</v>
      </c>
    </row>
    <row r="1817" spans="1:21" ht="48" hidden="1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 t="e">
        <f t="shared" si="141"/>
        <v>#DIV/0!</v>
      </c>
      <c r="Q1817" s="12" t="s">
        <v>8318</v>
      </c>
      <c r="R1817" t="s">
        <v>8319</v>
      </c>
      <c r="S1817" s="16">
        <f t="shared" si="142"/>
        <v>42172.906678240746</v>
      </c>
      <c r="T1817" s="9">
        <f t="shared" si="143"/>
        <v>42186.906678240746</v>
      </c>
      <c r="U1817" s="15">
        <f t="shared" si="144"/>
        <v>2015</v>
      </c>
    </row>
    <row r="1818" spans="1:21" ht="48" hidden="1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8318</v>
      </c>
      <c r="R1818" t="s">
        <v>8319</v>
      </c>
      <c r="S1818" s="16">
        <f t="shared" si="142"/>
        <v>42548.876192129625</v>
      </c>
      <c r="T1818" s="9">
        <f t="shared" si="143"/>
        <v>42576.791666666672</v>
      </c>
      <c r="U1818" s="15">
        <f t="shared" si="144"/>
        <v>2016</v>
      </c>
    </row>
    <row r="1819" spans="1:21" ht="32" hidden="1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8318</v>
      </c>
      <c r="R1819" t="s">
        <v>8319</v>
      </c>
      <c r="S1819" s="16">
        <f t="shared" si="142"/>
        <v>42705.662118055552</v>
      </c>
      <c r="T1819" s="9">
        <f t="shared" si="143"/>
        <v>42765.290972222225</v>
      </c>
      <c r="U1819" s="15">
        <f t="shared" si="144"/>
        <v>2016</v>
      </c>
    </row>
    <row r="1820" spans="1:21" ht="32" hidden="1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 t="e">
        <f t="shared" si="141"/>
        <v>#DIV/0!</v>
      </c>
      <c r="Q1820" s="12" t="s">
        <v>8318</v>
      </c>
      <c r="R1820" t="s">
        <v>8319</v>
      </c>
      <c r="S1820" s="16">
        <f t="shared" si="142"/>
        <v>42067.234375</v>
      </c>
      <c r="T1820" s="9">
        <f t="shared" si="143"/>
        <v>42097.192708333328</v>
      </c>
      <c r="U1820" s="15">
        <f t="shared" si="144"/>
        <v>2015</v>
      </c>
    </row>
    <row r="1821" spans="1:21" ht="48" hidden="1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8318</v>
      </c>
      <c r="R1821" t="s">
        <v>8319</v>
      </c>
      <c r="S1821" s="16">
        <f t="shared" si="142"/>
        <v>41820.752268518518</v>
      </c>
      <c r="T1821" s="9">
        <f t="shared" si="143"/>
        <v>41850.752268518518</v>
      </c>
      <c r="U1821" s="15">
        <f t="shared" si="144"/>
        <v>2014</v>
      </c>
    </row>
    <row r="1822" spans="1:21" ht="48" hidden="1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8318</v>
      </c>
      <c r="R1822" t="s">
        <v>8319</v>
      </c>
      <c r="S1822" s="16">
        <f t="shared" si="142"/>
        <v>42065.084375000006</v>
      </c>
      <c r="T1822" s="9">
        <f t="shared" si="143"/>
        <v>42095.042708333334</v>
      </c>
      <c r="U1822" s="15">
        <f t="shared" si="144"/>
        <v>2015</v>
      </c>
    </row>
    <row r="1823" spans="1:21" ht="48" hidden="1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8332</v>
      </c>
      <c r="R1823" t="s">
        <v>8336</v>
      </c>
      <c r="S1823" s="16">
        <f t="shared" si="142"/>
        <v>40926.319062499999</v>
      </c>
      <c r="T1823" s="9">
        <f t="shared" si="143"/>
        <v>40971.319062499999</v>
      </c>
      <c r="U1823" s="15">
        <f t="shared" si="144"/>
        <v>2012</v>
      </c>
    </row>
    <row r="1824" spans="1:21" ht="32" hidden="1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8332</v>
      </c>
      <c r="R1824" t="s">
        <v>8336</v>
      </c>
      <c r="S1824" s="16">
        <f t="shared" si="142"/>
        <v>41634.797013888885</v>
      </c>
      <c r="T1824" s="9">
        <f t="shared" si="143"/>
        <v>41670.792361111111</v>
      </c>
      <c r="U1824" s="15">
        <f t="shared" si="144"/>
        <v>2013</v>
      </c>
    </row>
    <row r="1825" spans="1:21" ht="48" hidden="1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8332</v>
      </c>
      <c r="R1825" t="s">
        <v>8336</v>
      </c>
      <c r="S1825" s="16">
        <f t="shared" si="142"/>
        <v>41176.684907407405</v>
      </c>
      <c r="T1825" s="9">
        <f t="shared" si="143"/>
        <v>41206.684907407405</v>
      </c>
      <c r="U1825" s="15">
        <f t="shared" si="144"/>
        <v>2012</v>
      </c>
    </row>
    <row r="1826" spans="1:21" ht="16" hidden="1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8332</v>
      </c>
      <c r="R1826" t="s">
        <v>8336</v>
      </c>
      <c r="S1826" s="16">
        <f t="shared" si="142"/>
        <v>41626.916284722225</v>
      </c>
      <c r="T1826" s="9">
        <f t="shared" si="143"/>
        <v>41647.088888888888</v>
      </c>
      <c r="U1826" s="15">
        <f t="shared" si="144"/>
        <v>2013</v>
      </c>
    </row>
    <row r="1827" spans="1:21" ht="48" hidden="1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8332</v>
      </c>
      <c r="R1827" t="s">
        <v>8336</v>
      </c>
      <c r="S1827" s="16">
        <f t="shared" si="142"/>
        <v>41443.83452546296</v>
      </c>
      <c r="T1827" s="9">
        <f t="shared" si="143"/>
        <v>41466.83452546296</v>
      </c>
      <c r="U1827" s="15">
        <f t="shared" si="144"/>
        <v>2013</v>
      </c>
    </row>
    <row r="1828" spans="1:21" ht="16" hidden="1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8332</v>
      </c>
      <c r="R1828" t="s">
        <v>8336</v>
      </c>
      <c r="S1828" s="16">
        <f t="shared" si="142"/>
        <v>41657.923807870371</v>
      </c>
      <c r="T1828" s="9">
        <f t="shared" si="143"/>
        <v>41687.923807870371</v>
      </c>
      <c r="U1828" s="15">
        <f t="shared" si="144"/>
        <v>2014</v>
      </c>
    </row>
    <row r="1829" spans="1:21" ht="48" hidden="1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8332</v>
      </c>
      <c r="R1829" t="s">
        <v>8336</v>
      </c>
      <c r="S1829" s="16">
        <f t="shared" si="142"/>
        <v>40555.325937499998</v>
      </c>
      <c r="T1829" s="9">
        <f t="shared" si="143"/>
        <v>40605.325937499998</v>
      </c>
      <c r="U1829" s="15">
        <f t="shared" si="144"/>
        <v>2011</v>
      </c>
    </row>
    <row r="1830" spans="1:21" ht="48" hidden="1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8332</v>
      </c>
      <c r="R1830" t="s">
        <v>8336</v>
      </c>
      <c r="S1830" s="16">
        <f t="shared" si="142"/>
        <v>41736.899652777778</v>
      </c>
      <c r="T1830" s="9">
        <f t="shared" si="143"/>
        <v>41768.916666666664</v>
      </c>
      <c r="U1830" s="15">
        <f t="shared" si="144"/>
        <v>2014</v>
      </c>
    </row>
    <row r="1831" spans="1:21" ht="48" hidden="1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8332</v>
      </c>
      <c r="R1831" t="s">
        <v>8336</v>
      </c>
      <c r="S1831" s="16">
        <f t="shared" si="142"/>
        <v>40516.087627314817</v>
      </c>
      <c r="T1831" s="9">
        <f t="shared" si="143"/>
        <v>40564.916666666664</v>
      </c>
      <c r="U1831" s="15">
        <f t="shared" si="144"/>
        <v>2010</v>
      </c>
    </row>
    <row r="1832" spans="1:21" ht="48" hidden="1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8332</v>
      </c>
      <c r="R1832" t="s">
        <v>8336</v>
      </c>
      <c r="S1832" s="16">
        <f t="shared" si="142"/>
        <v>41664.684108796297</v>
      </c>
      <c r="T1832" s="9">
        <f t="shared" si="143"/>
        <v>41694.684108796297</v>
      </c>
      <c r="U1832" s="15">
        <f t="shared" si="144"/>
        <v>2014</v>
      </c>
    </row>
    <row r="1833" spans="1:21" ht="48" hidden="1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8332</v>
      </c>
      <c r="R1833" t="s">
        <v>8336</v>
      </c>
      <c r="S1833" s="16">
        <f t="shared" si="142"/>
        <v>41026.996099537035</v>
      </c>
      <c r="T1833" s="9">
        <f t="shared" si="143"/>
        <v>41041.996099537035</v>
      </c>
      <c r="U1833" s="15">
        <f t="shared" si="144"/>
        <v>2012</v>
      </c>
    </row>
    <row r="1834" spans="1:21" ht="48" hidden="1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8332</v>
      </c>
      <c r="R1834" t="s">
        <v>8336</v>
      </c>
      <c r="S1834" s="16">
        <f t="shared" si="142"/>
        <v>40576.539664351854</v>
      </c>
      <c r="T1834" s="9">
        <f t="shared" si="143"/>
        <v>40606.539664351854</v>
      </c>
      <c r="U1834" s="15">
        <f t="shared" si="144"/>
        <v>2011</v>
      </c>
    </row>
    <row r="1835" spans="1:21" ht="48" hidden="1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8332</v>
      </c>
      <c r="R1835" t="s">
        <v>8336</v>
      </c>
      <c r="S1835" s="16">
        <f t="shared" si="142"/>
        <v>41303.044016203705</v>
      </c>
      <c r="T1835" s="9">
        <f t="shared" si="143"/>
        <v>41335.332638888889</v>
      </c>
      <c r="U1835" s="15">
        <f t="shared" si="144"/>
        <v>2013</v>
      </c>
    </row>
    <row r="1836" spans="1:21" ht="32" hidden="1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8332</v>
      </c>
      <c r="R1836" t="s">
        <v>8336</v>
      </c>
      <c r="S1836" s="16">
        <f t="shared" si="142"/>
        <v>41988.964062500003</v>
      </c>
      <c r="T1836" s="9">
        <f t="shared" si="143"/>
        <v>42028.964062500003</v>
      </c>
      <c r="U1836" s="15">
        <f t="shared" si="144"/>
        <v>2014</v>
      </c>
    </row>
    <row r="1837" spans="1:21" ht="64" hidden="1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8332</v>
      </c>
      <c r="R1837" t="s">
        <v>8336</v>
      </c>
      <c r="S1837" s="16">
        <f t="shared" si="142"/>
        <v>42430.702210648145</v>
      </c>
      <c r="T1837" s="9">
        <f t="shared" si="143"/>
        <v>42460.660543981481</v>
      </c>
      <c r="U1837" s="15">
        <f t="shared" si="144"/>
        <v>2016</v>
      </c>
    </row>
    <row r="1838" spans="1:21" ht="16" hidden="1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8332</v>
      </c>
      <c r="R1838" t="s">
        <v>8336</v>
      </c>
      <c r="S1838" s="16">
        <f t="shared" si="142"/>
        <v>41305.809363425928</v>
      </c>
      <c r="T1838" s="9">
        <f t="shared" si="143"/>
        <v>41322.809363425928</v>
      </c>
      <c r="U1838" s="15">
        <f t="shared" si="144"/>
        <v>2013</v>
      </c>
    </row>
    <row r="1839" spans="1:21" ht="48" hidden="1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8332</v>
      </c>
      <c r="R1839" t="s">
        <v>8336</v>
      </c>
      <c r="S1839" s="16">
        <f t="shared" si="142"/>
        <v>40926.047858796301</v>
      </c>
      <c r="T1839" s="9">
        <f t="shared" si="143"/>
        <v>40986.006192129629</v>
      </c>
      <c r="U1839" s="15">
        <f t="shared" si="144"/>
        <v>2012</v>
      </c>
    </row>
    <row r="1840" spans="1:21" ht="48" hidden="1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8332</v>
      </c>
      <c r="R1840" t="s">
        <v>8336</v>
      </c>
      <c r="S1840" s="16">
        <f t="shared" si="142"/>
        <v>40788.786539351851</v>
      </c>
      <c r="T1840" s="9">
        <f t="shared" si="143"/>
        <v>40817.125</v>
      </c>
      <c r="U1840" s="15">
        <f t="shared" si="144"/>
        <v>2011</v>
      </c>
    </row>
    <row r="1841" spans="1:21" ht="48" hidden="1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8332</v>
      </c>
      <c r="R1841" t="s">
        <v>8336</v>
      </c>
      <c r="S1841" s="16">
        <f t="shared" si="142"/>
        <v>42614.722013888888</v>
      </c>
      <c r="T1841" s="9">
        <f t="shared" si="143"/>
        <v>42644.722013888888</v>
      </c>
      <c r="U1841" s="15">
        <f t="shared" si="144"/>
        <v>2016</v>
      </c>
    </row>
    <row r="1842" spans="1:21" ht="48" hidden="1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8332</v>
      </c>
      <c r="R1842" t="s">
        <v>8336</v>
      </c>
      <c r="S1842" s="16">
        <f t="shared" si="142"/>
        <v>41382.096180555556</v>
      </c>
      <c r="T1842" s="9">
        <f t="shared" si="143"/>
        <v>41401.207638888889</v>
      </c>
      <c r="U1842" s="15">
        <f t="shared" si="144"/>
        <v>2013</v>
      </c>
    </row>
    <row r="1843" spans="1:21" ht="32" hidden="1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8332</v>
      </c>
      <c r="R1843" t="s">
        <v>8336</v>
      </c>
      <c r="S1843" s="16">
        <f t="shared" si="142"/>
        <v>41745.84542824074</v>
      </c>
      <c r="T1843" s="9">
        <f t="shared" si="143"/>
        <v>41779.207638888889</v>
      </c>
      <c r="U1843" s="15">
        <f t="shared" si="144"/>
        <v>2014</v>
      </c>
    </row>
    <row r="1844" spans="1:21" ht="48" hidden="1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8332</v>
      </c>
      <c r="R1844" t="s">
        <v>8336</v>
      </c>
      <c r="S1844" s="16">
        <f t="shared" si="142"/>
        <v>42031.631724537037</v>
      </c>
      <c r="T1844" s="9">
        <f t="shared" si="143"/>
        <v>42065.249305555553</v>
      </c>
      <c r="U1844" s="15">
        <f t="shared" si="144"/>
        <v>2015</v>
      </c>
    </row>
    <row r="1845" spans="1:21" ht="48" hidden="1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8332</v>
      </c>
      <c r="R1845" t="s">
        <v>8336</v>
      </c>
      <c r="S1845" s="16">
        <f t="shared" si="142"/>
        <v>40564.994837962964</v>
      </c>
      <c r="T1845" s="9">
        <f t="shared" si="143"/>
        <v>40594.994837962964</v>
      </c>
      <c r="U1845" s="15">
        <f t="shared" si="144"/>
        <v>2011</v>
      </c>
    </row>
    <row r="1846" spans="1:21" ht="48" hidden="1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8332</v>
      </c>
      <c r="R1846" t="s">
        <v>8336</v>
      </c>
      <c r="S1846" s="16">
        <f t="shared" si="142"/>
        <v>40666.973541666666</v>
      </c>
      <c r="T1846" s="9">
        <f t="shared" si="143"/>
        <v>40705.125</v>
      </c>
      <c r="U1846" s="15">
        <f t="shared" si="144"/>
        <v>2011</v>
      </c>
    </row>
    <row r="1847" spans="1:21" ht="96" hidden="1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8332</v>
      </c>
      <c r="R1847" t="s">
        <v>8336</v>
      </c>
      <c r="S1847" s="16">
        <f t="shared" si="142"/>
        <v>42523.333310185189</v>
      </c>
      <c r="T1847" s="9">
        <f t="shared" si="143"/>
        <v>42538.204861111109</v>
      </c>
      <c r="U1847" s="15">
        <f t="shared" si="144"/>
        <v>2016</v>
      </c>
    </row>
    <row r="1848" spans="1:21" ht="48" hidden="1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8332</v>
      </c>
      <c r="R1848" t="s">
        <v>8336</v>
      </c>
      <c r="S1848" s="16">
        <f t="shared" si="142"/>
        <v>41228.650196759263</v>
      </c>
      <c r="T1848" s="9">
        <f t="shared" si="143"/>
        <v>41258.650196759263</v>
      </c>
      <c r="U1848" s="15">
        <f t="shared" si="144"/>
        <v>2012</v>
      </c>
    </row>
    <row r="1849" spans="1:21" ht="48" hidden="1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8332</v>
      </c>
      <c r="R1849" t="s">
        <v>8336</v>
      </c>
      <c r="S1849" s="16">
        <f t="shared" si="142"/>
        <v>42094.236481481479</v>
      </c>
      <c r="T1849" s="9">
        <f t="shared" si="143"/>
        <v>42115.236481481479</v>
      </c>
      <c r="U1849" s="15">
        <f t="shared" si="144"/>
        <v>2015</v>
      </c>
    </row>
    <row r="1850" spans="1:21" ht="48" hidden="1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8332</v>
      </c>
      <c r="R1850" t="s">
        <v>8336</v>
      </c>
      <c r="S1850" s="16">
        <f t="shared" si="142"/>
        <v>40691.788055555553</v>
      </c>
      <c r="T1850" s="9">
        <f t="shared" si="143"/>
        <v>40755.290972222225</v>
      </c>
      <c r="U1850" s="15">
        <f t="shared" si="144"/>
        <v>2011</v>
      </c>
    </row>
    <row r="1851" spans="1:21" ht="32" hidden="1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8332</v>
      </c>
      <c r="R1851" t="s">
        <v>8336</v>
      </c>
      <c r="S1851" s="16">
        <f t="shared" si="142"/>
        <v>41169.845590277779</v>
      </c>
      <c r="T1851" s="9">
        <f t="shared" si="143"/>
        <v>41199.845590277779</v>
      </c>
      <c r="U1851" s="15">
        <f t="shared" si="144"/>
        <v>2012</v>
      </c>
    </row>
    <row r="1852" spans="1:21" ht="48" hidden="1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8332</v>
      </c>
      <c r="R1852" t="s">
        <v>8336</v>
      </c>
      <c r="S1852" s="16">
        <f t="shared" si="142"/>
        <v>41800.959490740745</v>
      </c>
      <c r="T1852" s="9">
        <f t="shared" si="143"/>
        <v>41830.959490740745</v>
      </c>
      <c r="U1852" s="15">
        <f t="shared" si="144"/>
        <v>2014</v>
      </c>
    </row>
    <row r="1853" spans="1:21" ht="48" hidden="1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8332</v>
      </c>
      <c r="R1853" t="s">
        <v>8336</v>
      </c>
      <c r="S1853" s="16">
        <f t="shared" si="142"/>
        <v>41827.906689814816</v>
      </c>
      <c r="T1853" s="9">
        <f t="shared" si="143"/>
        <v>41848.041666666664</v>
      </c>
      <c r="U1853" s="15">
        <f t="shared" si="144"/>
        <v>2014</v>
      </c>
    </row>
    <row r="1854" spans="1:21" ht="48" hidden="1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8332</v>
      </c>
      <c r="R1854" t="s">
        <v>8336</v>
      </c>
      <c r="S1854" s="16">
        <f t="shared" si="142"/>
        <v>42081.77143518519</v>
      </c>
      <c r="T1854" s="9">
        <f t="shared" si="143"/>
        <v>42119</v>
      </c>
      <c r="U1854" s="15">
        <f t="shared" si="144"/>
        <v>2015</v>
      </c>
    </row>
    <row r="1855" spans="1:21" ht="48" hidden="1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8332</v>
      </c>
      <c r="R1855" t="s">
        <v>8336</v>
      </c>
      <c r="S1855" s="16">
        <f t="shared" si="142"/>
        <v>41177.060381944444</v>
      </c>
      <c r="T1855" s="9">
        <f t="shared" si="143"/>
        <v>41227.102048611108</v>
      </c>
      <c r="U1855" s="15">
        <f t="shared" si="144"/>
        <v>2012</v>
      </c>
    </row>
    <row r="1856" spans="1:21" ht="48" hidden="1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8332</v>
      </c>
      <c r="R1856" t="s">
        <v>8336</v>
      </c>
      <c r="S1856" s="16">
        <f t="shared" si="142"/>
        <v>41388.021261574075</v>
      </c>
      <c r="T1856" s="9">
        <f t="shared" si="143"/>
        <v>41418.021261574075</v>
      </c>
      <c r="U1856" s="15">
        <f t="shared" si="144"/>
        <v>2013</v>
      </c>
    </row>
    <row r="1857" spans="1:21" ht="48" hidden="1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8332</v>
      </c>
      <c r="R1857" t="s">
        <v>8336</v>
      </c>
      <c r="S1857" s="16">
        <f t="shared" si="142"/>
        <v>41600.538657407407</v>
      </c>
      <c r="T1857" s="9">
        <f t="shared" si="143"/>
        <v>41645.538657407407</v>
      </c>
      <c r="U1857" s="15">
        <f t="shared" si="144"/>
        <v>2013</v>
      </c>
    </row>
    <row r="1858" spans="1:21" ht="48" hidden="1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ROUND(E1858/D1858*100,0)</f>
        <v>101</v>
      </c>
      <c r="P1858">
        <f t="shared" ref="P1858:P1921" si="146">ROUND(E1858/L1858,2)</f>
        <v>53.29</v>
      </c>
      <c r="Q1858" s="12" t="s">
        <v>8332</v>
      </c>
      <c r="R1858" t="s">
        <v>8336</v>
      </c>
      <c r="S1858" s="16">
        <f t="shared" si="142"/>
        <v>41817.854999999996</v>
      </c>
      <c r="T1858" s="9">
        <f t="shared" si="143"/>
        <v>41838.854999999996</v>
      </c>
      <c r="U1858" s="15">
        <f t="shared" si="144"/>
        <v>2014</v>
      </c>
    </row>
    <row r="1859" spans="1:21" ht="48" hidden="1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si="146"/>
        <v>136.36000000000001</v>
      </c>
      <c r="Q1859" s="12" t="s">
        <v>8332</v>
      </c>
      <c r="R1859" t="s">
        <v>8336</v>
      </c>
      <c r="S1859" s="16">
        <f t="shared" ref="S1859:S1922" si="147">(((J1859/60)/60)/24)+DATE(1970,1,1)</f>
        <v>41864.76866898148</v>
      </c>
      <c r="T1859" s="9">
        <f t="shared" ref="T1859:T1922" si="148">(((I1859/60)/60)/24)+DATE(1970,1,1)</f>
        <v>41894.76866898148</v>
      </c>
      <c r="U1859" s="15">
        <f t="shared" ref="U1859:U1922" si="149">YEAR(S1859)</f>
        <v>2014</v>
      </c>
    </row>
    <row r="1860" spans="1:21" ht="48" hidden="1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8332</v>
      </c>
      <c r="R1860" t="s">
        <v>8336</v>
      </c>
      <c r="S1860" s="16">
        <f t="shared" si="147"/>
        <v>40833.200474537036</v>
      </c>
      <c r="T1860" s="9">
        <f t="shared" si="148"/>
        <v>40893.242141203707</v>
      </c>
      <c r="U1860" s="15">
        <f t="shared" si="149"/>
        <v>2011</v>
      </c>
    </row>
    <row r="1861" spans="1:21" ht="32" hidden="1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8332</v>
      </c>
      <c r="R1861" t="s">
        <v>8336</v>
      </c>
      <c r="S1861" s="16">
        <f t="shared" si="147"/>
        <v>40778.770011574074</v>
      </c>
      <c r="T1861" s="9">
        <f t="shared" si="148"/>
        <v>40808.770011574074</v>
      </c>
      <c r="U1861" s="15">
        <f t="shared" si="149"/>
        <v>2011</v>
      </c>
    </row>
    <row r="1862" spans="1:21" ht="48" hidden="1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8332</v>
      </c>
      <c r="R1862" t="s">
        <v>8336</v>
      </c>
      <c r="S1862" s="16">
        <f t="shared" si="147"/>
        <v>41655.709305555552</v>
      </c>
      <c r="T1862" s="9">
        <f t="shared" si="148"/>
        <v>41676.709305555552</v>
      </c>
      <c r="U1862" s="15">
        <f t="shared" si="149"/>
        <v>2014</v>
      </c>
    </row>
    <row r="1863" spans="1:21" ht="48" hidden="1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 t="e">
        <f t="shared" si="146"/>
        <v>#DIV/0!</v>
      </c>
      <c r="Q1863" s="12" t="s">
        <v>8321</v>
      </c>
      <c r="R1863" t="s">
        <v>8349</v>
      </c>
      <c r="S1863" s="16">
        <f t="shared" si="147"/>
        <v>42000.300243055557</v>
      </c>
      <c r="T1863" s="9">
        <f t="shared" si="148"/>
        <v>42030.300243055557</v>
      </c>
      <c r="U1863" s="15">
        <f t="shared" si="149"/>
        <v>2014</v>
      </c>
    </row>
    <row r="1864" spans="1:21" ht="48" hidden="1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8321</v>
      </c>
      <c r="R1864" t="s">
        <v>8349</v>
      </c>
      <c r="S1864" s="16">
        <f t="shared" si="147"/>
        <v>42755.492754629624</v>
      </c>
      <c r="T1864" s="9">
        <f t="shared" si="148"/>
        <v>42802.3125</v>
      </c>
      <c r="U1864" s="15">
        <f t="shared" si="149"/>
        <v>2017</v>
      </c>
    </row>
    <row r="1865" spans="1:21" ht="48" hidden="1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8321</v>
      </c>
      <c r="R1865" t="s">
        <v>8349</v>
      </c>
      <c r="S1865" s="16">
        <f t="shared" si="147"/>
        <v>41772.797280092593</v>
      </c>
      <c r="T1865" s="9">
        <f t="shared" si="148"/>
        <v>41802.797280092593</v>
      </c>
      <c r="U1865" s="15">
        <f t="shared" si="149"/>
        <v>2014</v>
      </c>
    </row>
    <row r="1866" spans="1:21" ht="48" hidden="1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8321</v>
      </c>
      <c r="R1866" t="s">
        <v>8349</v>
      </c>
      <c r="S1866" s="16">
        <f t="shared" si="147"/>
        <v>41733.716435185182</v>
      </c>
      <c r="T1866" s="9">
        <f t="shared" si="148"/>
        <v>41763.716435185182</v>
      </c>
      <c r="U1866" s="15">
        <f t="shared" si="149"/>
        <v>2014</v>
      </c>
    </row>
    <row r="1867" spans="1:21" ht="48" hidden="1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8321</v>
      </c>
      <c r="R1867" t="s">
        <v>8349</v>
      </c>
      <c r="S1867" s="16">
        <f t="shared" si="147"/>
        <v>42645.367442129631</v>
      </c>
      <c r="T1867" s="9">
        <f t="shared" si="148"/>
        <v>42680.409108796302</v>
      </c>
      <c r="U1867" s="15">
        <f t="shared" si="149"/>
        <v>2016</v>
      </c>
    </row>
    <row r="1868" spans="1:21" ht="48" hidden="1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8321</v>
      </c>
      <c r="R1868" t="s">
        <v>8349</v>
      </c>
      <c r="S1868" s="16">
        <f t="shared" si="147"/>
        <v>42742.246493055558</v>
      </c>
      <c r="T1868" s="9">
        <f t="shared" si="148"/>
        <v>42795.166666666672</v>
      </c>
      <c r="U1868" s="15">
        <f t="shared" si="149"/>
        <v>2017</v>
      </c>
    </row>
    <row r="1869" spans="1:21" ht="48" hidden="1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8321</v>
      </c>
      <c r="R1869" t="s">
        <v>8349</v>
      </c>
      <c r="S1869" s="16">
        <f t="shared" si="147"/>
        <v>42649.924907407403</v>
      </c>
      <c r="T1869" s="9">
        <f t="shared" si="148"/>
        <v>42679.924907407403</v>
      </c>
      <c r="U1869" s="15">
        <f t="shared" si="149"/>
        <v>2016</v>
      </c>
    </row>
    <row r="1870" spans="1:21" ht="48" hidden="1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8321</v>
      </c>
      <c r="R1870" t="s">
        <v>8349</v>
      </c>
      <c r="S1870" s="16">
        <f t="shared" si="147"/>
        <v>42328.779224537036</v>
      </c>
      <c r="T1870" s="9">
        <f t="shared" si="148"/>
        <v>42353.332638888889</v>
      </c>
      <c r="U1870" s="15">
        <f t="shared" si="149"/>
        <v>2015</v>
      </c>
    </row>
    <row r="1871" spans="1:21" ht="48" hidden="1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 t="e">
        <f t="shared" si="146"/>
        <v>#DIV/0!</v>
      </c>
      <c r="Q1871" s="12" t="s">
        <v>8321</v>
      </c>
      <c r="R1871" t="s">
        <v>8349</v>
      </c>
      <c r="S1871" s="16">
        <f t="shared" si="147"/>
        <v>42709.002881944441</v>
      </c>
      <c r="T1871" s="9">
        <f t="shared" si="148"/>
        <v>42739.002881944441</v>
      </c>
      <c r="U1871" s="15">
        <f t="shared" si="149"/>
        <v>2016</v>
      </c>
    </row>
    <row r="1872" spans="1:21" ht="48" hidden="1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8321</v>
      </c>
      <c r="R1872" t="s">
        <v>8349</v>
      </c>
      <c r="S1872" s="16">
        <f t="shared" si="147"/>
        <v>42371.355729166666</v>
      </c>
      <c r="T1872" s="9">
        <f t="shared" si="148"/>
        <v>42400.178472222222</v>
      </c>
      <c r="U1872" s="15">
        <f t="shared" si="149"/>
        <v>2016</v>
      </c>
    </row>
    <row r="1873" spans="1:21" ht="48" hidden="1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8321</v>
      </c>
      <c r="R1873" t="s">
        <v>8349</v>
      </c>
      <c r="S1873" s="16">
        <f t="shared" si="147"/>
        <v>41923.783576388887</v>
      </c>
      <c r="T1873" s="9">
        <f t="shared" si="148"/>
        <v>41963.825243055559</v>
      </c>
      <c r="U1873" s="15">
        <f t="shared" si="149"/>
        <v>2014</v>
      </c>
    </row>
    <row r="1874" spans="1:21" ht="48" hidden="1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8321</v>
      </c>
      <c r="R1874" t="s">
        <v>8349</v>
      </c>
      <c r="S1874" s="16">
        <f t="shared" si="147"/>
        <v>42155.129652777774</v>
      </c>
      <c r="T1874" s="9">
        <f t="shared" si="148"/>
        <v>42185.129652777774</v>
      </c>
      <c r="U1874" s="15">
        <f t="shared" si="149"/>
        <v>2015</v>
      </c>
    </row>
    <row r="1875" spans="1:21" ht="48" hidden="1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8321</v>
      </c>
      <c r="R1875" t="s">
        <v>8349</v>
      </c>
      <c r="S1875" s="16">
        <f t="shared" si="147"/>
        <v>42164.615856481483</v>
      </c>
      <c r="T1875" s="9">
        <f t="shared" si="148"/>
        <v>42193.697916666672</v>
      </c>
      <c r="U1875" s="15">
        <f t="shared" si="149"/>
        <v>2015</v>
      </c>
    </row>
    <row r="1876" spans="1:21" ht="48" hidden="1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8321</v>
      </c>
      <c r="R1876" t="s">
        <v>8349</v>
      </c>
      <c r="S1876" s="16">
        <f t="shared" si="147"/>
        <v>42529.969131944439</v>
      </c>
      <c r="T1876" s="9">
        <f t="shared" si="148"/>
        <v>42549.969131944439</v>
      </c>
      <c r="U1876" s="15">
        <f t="shared" si="149"/>
        <v>2016</v>
      </c>
    </row>
    <row r="1877" spans="1:21" ht="32" hidden="1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8321</v>
      </c>
      <c r="R1877" t="s">
        <v>8349</v>
      </c>
      <c r="S1877" s="16">
        <f t="shared" si="147"/>
        <v>42528.899398148147</v>
      </c>
      <c r="T1877" s="9">
        <f t="shared" si="148"/>
        <v>42588.899398148147</v>
      </c>
      <c r="U1877" s="15">
        <f t="shared" si="149"/>
        <v>2016</v>
      </c>
    </row>
    <row r="1878" spans="1:21" ht="48" hidden="1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 t="e">
        <f t="shared" si="146"/>
        <v>#DIV/0!</v>
      </c>
      <c r="Q1878" s="12" t="s">
        <v>8321</v>
      </c>
      <c r="R1878" t="s">
        <v>8349</v>
      </c>
      <c r="S1878" s="16">
        <f t="shared" si="147"/>
        <v>41776.284780092588</v>
      </c>
      <c r="T1878" s="9">
        <f t="shared" si="148"/>
        <v>41806.284780092588</v>
      </c>
      <c r="U1878" s="15">
        <f t="shared" si="149"/>
        <v>2014</v>
      </c>
    </row>
    <row r="1879" spans="1:21" ht="32" hidden="1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 t="e">
        <f t="shared" si="146"/>
        <v>#DIV/0!</v>
      </c>
      <c r="Q1879" s="12" t="s">
        <v>8321</v>
      </c>
      <c r="R1879" t="s">
        <v>8349</v>
      </c>
      <c r="S1879" s="16">
        <f t="shared" si="147"/>
        <v>42035.029224537036</v>
      </c>
      <c r="T1879" s="9">
        <f t="shared" si="148"/>
        <v>42064.029224537036</v>
      </c>
      <c r="U1879" s="15">
        <f t="shared" si="149"/>
        <v>2015</v>
      </c>
    </row>
    <row r="1880" spans="1:21" ht="48" hidden="1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 t="e">
        <f t="shared" si="146"/>
        <v>#DIV/0!</v>
      </c>
      <c r="Q1880" s="12" t="s">
        <v>8321</v>
      </c>
      <c r="R1880" t="s">
        <v>8349</v>
      </c>
      <c r="S1880" s="16">
        <f t="shared" si="147"/>
        <v>41773.008738425924</v>
      </c>
      <c r="T1880" s="9">
        <f t="shared" si="148"/>
        <v>41803.008738425924</v>
      </c>
      <c r="U1880" s="15">
        <f t="shared" si="149"/>
        <v>2014</v>
      </c>
    </row>
    <row r="1881" spans="1:21" ht="48" hidden="1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8321</v>
      </c>
      <c r="R1881" t="s">
        <v>8349</v>
      </c>
      <c r="S1881" s="16">
        <f t="shared" si="147"/>
        <v>42413.649641203709</v>
      </c>
      <c r="T1881" s="9">
        <f t="shared" si="148"/>
        <v>42443.607974537037</v>
      </c>
      <c r="U1881" s="15">
        <f t="shared" si="149"/>
        <v>2016</v>
      </c>
    </row>
    <row r="1882" spans="1:21" ht="32" hidden="1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8321</v>
      </c>
      <c r="R1882" t="s">
        <v>8349</v>
      </c>
      <c r="S1882" s="16">
        <f t="shared" si="147"/>
        <v>42430.566898148143</v>
      </c>
      <c r="T1882" s="9">
        <f t="shared" si="148"/>
        <v>42459.525231481486</v>
      </c>
      <c r="U1882" s="15">
        <f t="shared" si="149"/>
        <v>2016</v>
      </c>
    </row>
    <row r="1883" spans="1:21" ht="48" hidden="1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8332</v>
      </c>
      <c r="R1883" t="s">
        <v>8333</v>
      </c>
      <c r="S1883" s="16">
        <f t="shared" si="147"/>
        <v>42043.152650462958</v>
      </c>
      <c r="T1883" s="9">
        <f t="shared" si="148"/>
        <v>42073.110983796301</v>
      </c>
      <c r="U1883" s="15">
        <f t="shared" si="149"/>
        <v>2015</v>
      </c>
    </row>
    <row r="1884" spans="1:21" ht="48" hidden="1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8332</v>
      </c>
      <c r="R1884" t="s">
        <v>8333</v>
      </c>
      <c r="S1884" s="16">
        <f t="shared" si="147"/>
        <v>41067.949212962965</v>
      </c>
      <c r="T1884" s="9">
        <f t="shared" si="148"/>
        <v>41100.991666666669</v>
      </c>
      <c r="U1884" s="15">
        <f t="shared" si="149"/>
        <v>2012</v>
      </c>
    </row>
    <row r="1885" spans="1:21" ht="48" hidden="1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8332</v>
      </c>
      <c r="R1885" t="s">
        <v>8333</v>
      </c>
      <c r="S1885" s="16">
        <f t="shared" si="147"/>
        <v>40977.948009259257</v>
      </c>
      <c r="T1885" s="9">
        <f t="shared" si="148"/>
        <v>41007.906342592592</v>
      </c>
      <c r="U1885" s="15">
        <f t="shared" si="149"/>
        <v>2012</v>
      </c>
    </row>
    <row r="1886" spans="1:21" ht="48" hidden="1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8332</v>
      </c>
      <c r="R1886" t="s">
        <v>8333</v>
      </c>
      <c r="S1886" s="16">
        <f t="shared" si="147"/>
        <v>41205.198321759257</v>
      </c>
      <c r="T1886" s="9">
        <f t="shared" si="148"/>
        <v>41240.5</v>
      </c>
      <c r="U1886" s="15">
        <f t="shared" si="149"/>
        <v>2012</v>
      </c>
    </row>
    <row r="1887" spans="1:21" ht="48" hidden="1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8332</v>
      </c>
      <c r="R1887" t="s">
        <v>8333</v>
      </c>
      <c r="S1887" s="16">
        <f t="shared" si="147"/>
        <v>41099.093865740739</v>
      </c>
      <c r="T1887" s="9">
        <f t="shared" si="148"/>
        <v>41131.916666666664</v>
      </c>
      <c r="U1887" s="15">
        <f t="shared" si="149"/>
        <v>2012</v>
      </c>
    </row>
    <row r="1888" spans="1:21" ht="48" hidden="1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8332</v>
      </c>
      <c r="R1888" t="s">
        <v>8333</v>
      </c>
      <c r="S1888" s="16">
        <f t="shared" si="147"/>
        <v>41925.906689814816</v>
      </c>
      <c r="T1888" s="9">
        <f t="shared" si="148"/>
        <v>41955.94835648148</v>
      </c>
      <c r="U1888" s="15">
        <f t="shared" si="149"/>
        <v>2014</v>
      </c>
    </row>
    <row r="1889" spans="1:21" ht="48" hidden="1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8332</v>
      </c>
      <c r="R1889" t="s">
        <v>8333</v>
      </c>
      <c r="S1889" s="16">
        <f t="shared" si="147"/>
        <v>42323.800138888888</v>
      </c>
      <c r="T1889" s="9">
        <f t="shared" si="148"/>
        <v>42341.895833333328</v>
      </c>
      <c r="U1889" s="15">
        <f t="shared" si="149"/>
        <v>2015</v>
      </c>
    </row>
    <row r="1890" spans="1:21" ht="48" hidden="1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8332</v>
      </c>
      <c r="R1890" t="s">
        <v>8333</v>
      </c>
      <c r="S1890" s="16">
        <f t="shared" si="147"/>
        <v>40299.239953703705</v>
      </c>
      <c r="T1890" s="9">
        <f t="shared" si="148"/>
        <v>40330.207638888889</v>
      </c>
      <c r="U1890" s="15">
        <f t="shared" si="149"/>
        <v>2010</v>
      </c>
    </row>
    <row r="1891" spans="1:21" ht="48" hidden="1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8332</v>
      </c>
      <c r="R1891" t="s">
        <v>8333</v>
      </c>
      <c r="S1891" s="16">
        <f t="shared" si="147"/>
        <v>41299.793356481481</v>
      </c>
      <c r="T1891" s="9">
        <f t="shared" si="148"/>
        <v>41344.751689814817</v>
      </c>
      <c r="U1891" s="15">
        <f t="shared" si="149"/>
        <v>2013</v>
      </c>
    </row>
    <row r="1892" spans="1:21" ht="48" hidden="1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8332</v>
      </c>
      <c r="R1892" t="s">
        <v>8333</v>
      </c>
      <c r="S1892" s="16">
        <f t="shared" si="147"/>
        <v>41228.786203703705</v>
      </c>
      <c r="T1892" s="9">
        <f t="shared" si="148"/>
        <v>41258.786203703705</v>
      </c>
      <c r="U1892" s="15">
        <f t="shared" si="149"/>
        <v>2012</v>
      </c>
    </row>
    <row r="1893" spans="1:21" ht="64" hidden="1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8332</v>
      </c>
      <c r="R1893" t="s">
        <v>8333</v>
      </c>
      <c r="S1893" s="16">
        <f t="shared" si="147"/>
        <v>40335.798078703701</v>
      </c>
      <c r="T1893" s="9">
        <f t="shared" si="148"/>
        <v>40381.25</v>
      </c>
      <c r="U1893" s="15">
        <f t="shared" si="149"/>
        <v>2010</v>
      </c>
    </row>
    <row r="1894" spans="1:21" ht="32" hidden="1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8332</v>
      </c>
      <c r="R1894" t="s">
        <v>8333</v>
      </c>
      <c r="S1894" s="16">
        <f t="shared" si="147"/>
        <v>40671.637511574074</v>
      </c>
      <c r="T1894" s="9">
        <f t="shared" si="148"/>
        <v>40701.637511574074</v>
      </c>
      <c r="U1894" s="15">
        <f t="shared" si="149"/>
        <v>2011</v>
      </c>
    </row>
    <row r="1895" spans="1:21" ht="48" hidden="1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8332</v>
      </c>
      <c r="R1895" t="s">
        <v>8333</v>
      </c>
      <c r="S1895" s="16">
        <f t="shared" si="147"/>
        <v>40632.94195601852</v>
      </c>
      <c r="T1895" s="9">
        <f t="shared" si="148"/>
        <v>40649.165972222225</v>
      </c>
      <c r="U1895" s="15">
        <f t="shared" si="149"/>
        <v>2011</v>
      </c>
    </row>
    <row r="1896" spans="1:21" ht="16" hidden="1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8332</v>
      </c>
      <c r="R1896" t="s">
        <v>8333</v>
      </c>
      <c r="S1896" s="16">
        <f t="shared" si="147"/>
        <v>40920.904895833337</v>
      </c>
      <c r="T1896" s="9">
        <f t="shared" si="148"/>
        <v>40951.904895833337</v>
      </c>
      <c r="U1896" s="15">
        <f t="shared" si="149"/>
        <v>2012</v>
      </c>
    </row>
    <row r="1897" spans="1:21" ht="48" hidden="1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8332</v>
      </c>
      <c r="R1897" t="s">
        <v>8333</v>
      </c>
      <c r="S1897" s="16">
        <f t="shared" si="147"/>
        <v>42267.746782407412</v>
      </c>
      <c r="T1897" s="9">
        <f t="shared" si="148"/>
        <v>42297.746782407412</v>
      </c>
      <c r="U1897" s="15">
        <f t="shared" si="149"/>
        <v>2015</v>
      </c>
    </row>
    <row r="1898" spans="1:21" ht="48" hidden="1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8332</v>
      </c>
      <c r="R1898" t="s">
        <v>8333</v>
      </c>
      <c r="S1898" s="16">
        <f t="shared" si="147"/>
        <v>40981.710243055553</v>
      </c>
      <c r="T1898" s="9">
        <f t="shared" si="148"/>
        <v>41011.710243055553</v>
      </c>
      <c r="U1898" s="15">
        <f t="shared" si="149"/>
        <v>2012</v>
      </c>
    </row>
    <row r="1899" spans="1:21" ht="48" hidden="1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8332</v>
      </c>
      <c r="R1899" t="s">
        <v>8333</v>
      </c>
      <c r="S1899" s="16">
        <f t="shared" si="147"/>
        <v>41680.583402777782</v>
      </c>
      <c r="T1899" s="9">
        <f t="shared" si="148"/>
        <v>41702.875</v>
      </c>
      <c r="U1899" s="15">
        <f t="shared" si="149"/>
        <v>2014</v>
      </c>
    </row>
    <row r="1900" spans="1:21" ht="48" hidden="1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8332</v>
      </c>
      <c r="R1900" t="s">
        <v>8333</v>
      </c>
      <c r="S1900" s="16">
        <f t="shared" si="147"/>
        <v>42366.192974537036</v>
      </c>
      <c r="T1900" s="9">
        <f t="shared" si="148"/>
        <v>42401.75</v>
      </c>
      <c r="U1900" s="15">
        <f t="shared" si="149"/>
        <v>2015</v>
      </c>
    </row>
    <row r="1901" spans="1:21" ht="48" hidden="1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8332</v>
      </c>
      <c r="R1901" t="s">
        <v>8333</v>
      </c>
      <c r="S1901" s="16">
        <f t="shared" si="147"/>
        <v>42058.941736111112</v>
      </c>
      <c r="T1901" s="9">
        <f t="shared" si="148"/>
        <v>42088.90006944444</v>
      </c>
      <c r="U1901" s="15">
        <f t="shared" si="149"/>
        <v>2015</v>
      </c>
    </row>
    <row r="1902" spans="1:21" ht="48" hidden="1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8332</v>
      </c>
      <c r="R1902" t="s">
        <v>8333</v>
      </c>
      <c r="S1902" s="16">
        <f t="shared" si="147"/>
        <v>41160.871886574074</v>
      </c>
      <c r="T1902" s="9">
        <f t="shared" si="148"/>
        <v>41188.415972222225</v>
      </c>
      <c r="U1902" s="15">
        <f t="shared" si="149"/>
        <v>2012</v>
      </c>
    </row>
    <row r="1903" spans="1:21" ht="48" hidden="1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8313</v>
      </c>
      <c r="R1903" t="s">
        <v>8323</v>
      </c>
      <c r="S1903" s="16">
        <f t="shared" si="147"/>
        <v>42116.54315972222</v>
      </c>
      <c r="T1903" s="9">
        <f t="shared" si="148"/>
        <v>42146.541666666672</v>
      </c>
      <c r="U1903" s="15">
        <f t="shared" si="149"/>
        <v>2015</v>
      </c>
    </row>
    <row r="1904" spans="1:21" ht="48" hidden="1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8313</v>
      </c>
      <c r="R1904" t="s">
        <v>8323</v>
      </c>
      <c r="S1904" s="16">
        <f t="shared" si="147"/>
        <v>42037.789895833332</v>
      </c>
      <c r="T1904" s="9">
        <f t="shared" si="148"/>
        <v>42067.789895833332</v>
      </c>
      <c r="U1904" s="15">
        <f t="shared" si="149"/>
        <v>2015</v>
      </c>
    </row>
    <row r="1905" spans="1:21" ht="48" hidden="1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8313</v>
      </c>
      <c r="R1905" t="s">
        <v>8323</v>
      </c>
      <c r="S1905" s="16">
        <f t="shared" si="147"/>
        <v>42702.770729166667</v>
      </c>
      <c r="T1905" s="9">
        <f t="shared" si="148"/>
        <v>42762.770729166667</v>
      </c>
      <c r="U1905" s="15">
        <f t="shared" si="149"/>
        <v>2016</v>
      </c>
    </row>
    <row r="1906" spans="1:21" ht="48" hidden="1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8313</v>
      </c>
      <c r="R1906" t="s">
        <v>8323</v>
      </c>
      <c r="S1906" s="16">
        <f t="shared" si="147"/>
        <v>42326.685428240744</v>
      </c>
      <c r="T1906" s="9">
        <f t="shared" si="148"/>
        <v>42371.685428240744</v>
      </c>
      <c r="U1906" s="15">
        <f t="shared" si="149"/>
        <v>2015</v>
      </c>
    </row>
    <row r="1907" spans="1:21" ht="48" hidden="1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8313</v>
      </c>
      <c r="R1907" t="s">
        <v>8323</v>
      </c>
      <c r="S1907" s="16">
        <f t="shared" si="147"/>
        <v>41859.925856481481</v>
      </c>
      <c r="T1907" s="9">
        <f t="shared" si="148"/>
        <v>41889.925856481481</v>
      </c>
      <c r="U1907" s="15">
        <f t="shared" si="149"/>
        <v>2014</v>
      </c>
    </row>
    <row r="1908" spans="1:21" ht="48" hidden="1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8313</v>
      </c>
      <c r="R1908" t="s">
        <v>8323</v>
      </c>
      <c r="S1908" s="16">
        <f t="shared" si="147"/>
        <v>42514.671099537038</v>
      </c>
      <c r="T1908" s="9">
        <f t="shared" si="148"/>
        <v>42544.671099537038</v>
      </c>
      <c r="U1908" s="15">
        <f t="shared" si="149"/>
        <v>2016</v>
      </c>
    </row>
    <row r="1909" spans="1:21" ht="48" hidden="1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8313</v>
      </c>
      <c r="R1909" t="s">
        <v>8323</v>
      </c>
      <c r="S1909" s="16">
        <f t="shared" si="147"/>
        <v>41767.587094907409</v>
      </c>
      <c r="T1909" s="9">
        <f t="shared" si="148"/>
        <v>41782.587094907409</v>
      </c>
      <c r="U1909" s="15">
        <f t="shared" si="149"/>
        <v>2014</v>
      </c>
    </row>
    <row r="1910" spans="1:21" ht="48" hidden="1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8313</v>
      </c>
      <c r="R1910" t="s">
        <v>8323</v>
      </c>
      <c r="S1910" s="16">
        <f t="shared" si="147"/>
        <v>42703.917824074073</v>
      </c>
      <c r="T1910" s="9">
        <f t="shared" si="148"/>
        <v>42733.917824074073</v>
      </c>
      <c r="U1910" s="15">
        <f t="shared" si="149"/>
        <v>2016</v>
      </c>
    </row>
    <row r="1911" spans="1:21" ht="48" hidden="1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8313</v>
      </c>
      <c r="R1911" t="s">
        <v>8323</v>
      </c>
      <c r="S1911" s="16">
        <f t="shared" si="147"/>
        <v>41905.429155092592</v>
      </c>
      <c r="T1911" s="9">
        <f t="shared" si="148"/>
        <v>41935.429155092592</v>
      </c>
      <c r="U1911" s="15">
        <f t="shared" si="149"/>
        <v>2014</v>
      </c>
    </row>
    <row r="1912" spans="1:21" ht="48" hidden="1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8313</v>
      </c>
      <c r="R1912" t="s">
        <v>8323</v>
      </c>
      <c r="S1912" s="16">
        <f t="shared" si="147"/>
        <v>42264.963159722218</v>
      </c>
      <c r="T1912" s="9">
        <f t="shared" si="148"/>
        <v>42308.947916666672</v>
      </c>
      <c r="U1912" s="15">
        <f t="shared" si="149"/>
        <v>2015</v>
      </c>
    </row>
    <row r="1913" spans="1:21" ht="48" hidden="1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8313</v>
      </c>
      <c r="R1913" t="s">
        <v>8323</v>
      </c>
      <c r="S1913" s="16">
        <f t="shared" si="147"/>
        <v>41830.033958333333</v>
      </c>
      <c r="T1913" s="9">
        <f t="shared" si="148"/>
        <v>41860.033958333333</v>
      </c>
      <c r="U1913" s="15">
        <f t="shared" si="149"/>
        <v>2014</v>
      </c>
    </row>
    <row r="1914" spans="1:21" ht="48" hidden="1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8313</v>
      </c>
      <c r="R1914" t="s">
        <v>8323</v>
      </c>
      <c r="S1914" s="16">
        <f t="shared" si="147"/>
        <v>42129.226388888885</v>
      </c>
      <c r="T1914" s="9">
        <f t="shared" si="148"/>
        <v>42159.226388888885</v>
      </c>
      <c r="U1914" s="15">
        <f t="shared" si="149"/>
        <v>2015</v>
      </c>
    </row>
    <row r="1915" spans="1:21" ht="32" hidden="1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8313</v>
      </c>
      <c r="R1915" t="s">
        <v>8323</v>
      </c>
      <c r="S1915" s="16">
        <f t="shared" si="147"/>
        <v>41890.511319444442</v>
      </c>
      <c r="T1915" s="9">
        <f t="shared" si="148"/>
        <v>41920.511319444442</v>
      </c>
      <c r="U1915" s="15">
        <f t="shared" si="149"/>
        <v>2014</v>
      </c>
    </row>
    <row r="1916" spans="1:21" ht="48" hidden="1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8313</v>
      </c>
      <c r="R1916" t="s">
        <v>8323</v>
      </c>
      <c r="S1916" s="16">
        <f t="shared" si="147"/>
        <v>41929.174456018518</v>
      </c>
      <c r="T1916" s="9">
        <f t="shared" si="148"/>
        <v>41944.165972222225</v>
      </c>
      <c r="U1916" s="15">
        <f t="shared" si="149"/>
        <v>2014</v>
      </c>
    </row>
    <row r="1917" spans="1:21" ht="48" hidden="1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8313</v>
      </c>
      <c r="R1917" t="s">
        <v>8323</v>
      </c>
      <c r="S1917" s="16">
        <f t="shared" si="147"/>
        <v>41864.04886574074</v>
      </c>
      <c r="T1917" s="9">
        <f t="shared" si="148"/>
        <v>41884.04886574074</v>
      </c>
      <c r="U1917" s="15">
        <f t="shared" si="149"/>
        <v>2014</v>
      </c>
    </row>
    <row r="1918" spans="1:21" ht="32" hidden="1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8313</v>
      </c>
      <c r="R1918" t="s">
        <v>8323</v>
      </c>
      <c r="S1918" s="16">
        <f t="shared" si="147"/>
        <v>42656.717303240745</v>
      </c>
      <c r="T1918" s="9">
        <f t="shared" si="148"/>
        <v>42681.758969907409</v>
      </c>
      <c r="U1918" s="15">
        <f t="shared" si="149"/>
        <v>2016</v>
      </c>
    </row>
    <row r="1919" spans="1:21" ht="32" hidden="1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8313</v>
      </c>
      <c r="R1919" t="s">
        <v>8323</v>
      </c>
      <c r="S1919" s="16">
        <f t="shared" si="147"/>
        <v>42746.270057870366</v>
      </c>
      <c r="T1919" s="9">
        <f t="shared" si="148"/>
        <v>42776.270057870366</v>
      </c>
      <c r="U1919" s="15">
        <f t="shared" si="149"/>
        <v>2017</v>
      </c>
    </row>
    <row r="1920" spans="1:21" ht="48" hidden="1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8313</v>
      </c>
      <c r="R1920" t="s">
        <v>8323</v>
      </c>
      <c r="S1920" s="16">
        <f t="shared" si="147"/>
        <v>41828.789942129632</v>
      </c>
      <c r="T1920" s="9">
        <f t="shared" si="148"/>
        <v>41863.789942129632</v>
      </c>
      <c r="U1920" s="15">
        <f t="shared" si="149"/>
        <v>2014</v>
      </c>
    </row>
    <row r="1921" spans="1:21" ht="48" hidden="1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8313</v>
      </c>
      <c r="R1921" t="s">
        <v>8323</v>
      </c>
      <c r="S1921" s="16">
        <f t="shared" si="147"/>
        <v>42113.875567129624</v>
      </c>
      <c r="T1921" s="9">
        <f t="shared" si="148"/>
        <v>42143.875567129624</v>
      </c>
      <c r="U1921" s="15">
        <f t="shared" si="149"/>
        <v>2015</v>
      </c>
    </row>
    <row r="1922" spans="1:21" ht="48" hidden="1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ROUND(E1922/D1922*100,0)</f>
        <v>43</v>
      </c>
      <c r="P1922">
        <f t="shared" ref="P1922:P1985" si="151">ROUND(E1922/L1922,2)</f>
        <v>40.98</v>
      </c>
      <c r="Q1922" s="12" t="s">
        <v>8313</v>
      </c>
      <c r="R1922" t="s">
        <v>8323</v>
      </c>
      <c r="S1922" s="16">
        <f t="shared" si="147"/>
        <v>42270.875706018516</v>
      </c>
      <c r="T1922" s="9">
        <f t="shared" si="148"/>
        <v>42298.958333333328</v>
      </c>
      <c r="U1922" s="15">
        <f t="shared" si="149"/>
        <v>2015</v>
      </c>
    </row>
    <row r="1923" spans="1:21" ht="32" hidden="1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si="151"/>
        <v>54</v>
      </c>
      <c r="Q1923" s="12" t="s">
        <v>8332</v>
      </c>
      <c r="R1923" t="s">
        <v>8333</v>
      </c>
      <c r="S1923" s="16">
        <f t="shared" ref="S1923:S1986" si="152">(((J1923/60)/60)/24)+DATE(1970,1,1)</f>
        <v>41074.221562500003</v>
      </c>
      <c r="T1923" s="9">
        <f t="shared" ref="T1923:T1986" si="153">(((I1923/60)/60)/24)+DATE(1970,1,1)</f>
        <v>41104.221562500003</v>
      </c>
      <c r="U1923" s="15">
        <f t="shared" ref="U1923:U1986" si="154">YEAR(S1923)</f>
        <v>2012</v>
      </c>
    </row>
    <row r="1924" spans="1:21" ht="48" hidden="1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8332</v>
      </c>
      <c r="R1924" t="s">
        <v>8333</v>
      </c>
      <c r="S1924" s="16">
        <f t="shared" si="152"/>
        <v>41590.255868055552</v>
      </c>
      <c r="T1924" s="9">
        <f t="shared" si="153"/>
        <v>41620.255868055552</v>
      </c>
      <c r="U1924" s="15">
        <f t="shared" si="154"/>
        <v>2013</v>
      </c>
    </row>
    <row r="1925" spans="1:21" ht="48" hidden="1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8332</v>
      </c>
      <c r="R1925" t="s">
        <v>8333</v>
      </c>
      <c r="S1925" s="16">
        <f t="shared" si="152"/>
        <v>40772.848749999997</v>
      </c>
      <c r="T1925" s="9">
        <f t="shared" si="153"/>
        <v>40813.207638888889</v>
      </c>
      <c r="U1925" s="15">
        <f t="shared" si="154"/>
        <v>2011</v>
      </c>
    </row>
    <row r="1926" spans="1:21" ht="48" hidden="1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8332</v>
      </c>
      <c r="R1926" t="s">
        <v>8333</v>
      </c>
      <c r="S1926" s="16">
        <f t="shared" si="152"/>
        <v>41626.761053240742</v>
      </c>
      <c r="T1926" s="9">
        <f t="shared" si="153"/>
        <v>41654.814583333333</v>
      </c>
      <c r="U1926" s="15">
        <f t="shared" si="154"/>
        <v>2013</v>
      </c>
    </row>
    <row r="1927" spans="1:21" ht="32" hidden="1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8332</v>
      </c>
      <c r="R1927" t="s">
        <v>8333</v>
      </c>
      <c r="S1927" s="16">
        <f t="shared" si="152"/>
        <v>41535.90148148148</v>
      </c>
      <c r="T1927" s="9">
        <f t="shared" si="153"/>
        <v>41558</v>
      </c>
      <c r="U1927" s="15">
        <f t="shared" si="154"/>
        <v>2013</v>
      </c>
    </row>
    <row r="1928" spans="1:21" ht="64" hidden="1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8332</v>
      </c>
      <c r="R1928" t="s">
        <v>8333</v>
      </c>
      <c r="S1928" s="16">
        <f t="shared" si="152"/>
        <v>40456.954351851848</v>
      </c>
      <c r="T1928" s="9">
        <f t="shared" si="153"/>
        <v>40484.018055555556</v>
      </c>
      <c r="U1928" s="15">
        <f t="shared" si="154"/>
        <v>2010</v>
      </c>
    </row>
    <row r="1929" spans="1:21" ht="16" hidden="1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8332</v>
      </c>
      <c r="R1929" t="s">
        <v>8333</v>
      </c>
      <c r="S1929" s="16">
        <f t="shared" si="152"/>
        <v>40960.861562500002</v>
      </c>
      <c r="T1929" s="9">
        <f t="shared" si="153"/>
        <v>40976.207638888889</v>
      </c>
      <c r="U1929" s="15">
        <f t="shared" si="154"/>
        <v>2012</v>
      </c>
    </row>
    <row r="1930" spans="1:21" ht="32" hidden="1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8332</v>
      </c>
      <c r="R1930" t="s">
        <v>8333</v>
      </c>
      <c r="S1930" s="16">
        <f t="shared" si="152"/>
        <v>41371.648078703707</v>
      </c>
      <c r="T1930" s="9">
        <f t="shared" si="153"/>
        <v>41401.648078703707</v>
      </c>
      <c r="U1930" s="15">
        <f t="shared" si="154"/>
        <v>2013</v>
      </c>
    </row>
    <row r="1931" spans="1:21" ht="48" hidden="1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8332</v>
      </c>
      <c r="R1931" t="s">
        <v>8333</v>
      </c>
      <c r="S1931" s="16">
        <f t="shared" si="152"/>
        <v>40687.021597222221</v>
      </c>
      <c r="T1931" s="9">
        <f t="shared" si="153"/>
        <v>40729.021597222221</v>
      </c>
      <c r="U1931" s="15">
        <f t="shared" si="154"/>
        <v>2011</v>
      </c>
    </row>
    <row r="1932" spans="1:21" ht="32" hidden="1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8332</v>
      </c>
      <c r="R1932" t="s">
        <v>8333</v>
      </c>
      <c r="S1932" s="16">
        <f t="shared" si="152"/>
        <v>41402.558819444443</v>
      </c>
      <c r="T1932" s="9">
        <f t="shared" si="153"/>
        <v>41462.558819444443</v>
      </c>
      <c r="U1932" s="15">
        <f t="shared" si="154"/>
        <v>2013</v>
      </c>
    </row>
    <row r="1933" spans="1:21" ht="32" hidden="1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8332</v>
      </c>
      <c r="R1933" t="s">
        <v>8333</v>
      </c>
      <c r="S1933" s="16">
        <f t="shared" si="152"/>
        <v>41037.892465277779</v>
      </c>
      <c r="T1933" s="9">
        <f t="shared" si="153"/>
        <v>41051.145833333336</v>
      </c>
      <c r="U1933" s="15">
        <f t="shared" si="154"/>
        <v>2012</v>
      </c>
    </row>
    <row r="1934" spans="1:21" ht="48" hidden="1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8332</v>
      </c>
      <c r="R1934" t="s">
        <v>8333</v>
      </c>
      <c r="S1934" s="16">
        <f t="shared" si="152"/>
        <v>40911.809872685182</v>
      </c>
      <c r="T1934" s="9">
        <f t="shared" si="153"/>
        <v>40932.809872685182</v>
      </c>
      <c r="U1934" s="15">
        <f t="shared" si="154"/>
        <v>2012</v>
      </c>
    </row>
    <row r="1935" spans="1:21" ht="48" hidden="1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8332</v>
      </c>
      <c r="R1935" t="s">
        <v>8333</v>
      </c>
      <c r="S1935" s="16">
        <f t="shared" si="152"/>
        <v>41879.130868055552</v>
      </c>
      <c r="T1935" s="9">
        <f t="shared" si="153"/>
        <v>41909.130868055552</v>
      </c>
      <c r="U1935" s="15">
        <f t="shared" si="154"/>
        <v>2014</v>
      </c>
    </row>
    <row r="1936" spans="1:21" ht="48" hidden="1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8332</v>
      </c>
      <c r="R1936" t="s">
        <v>8333</v>
      </c>
      <c r="S1936" s="16">
        <f t="shared" si="152"/>
        <v>40865.867141203707</v>
      </c>
      <c r="T1936" s="9">
        <f t="shared" si="153"/>
        <v>40902.208333333336</v>
      </c>
      <c r="U1936" s="15">
        <f t="shared" si="154"/>
        <v>2011</v>
      </c>
    </row>
    <row r="1937" spans="1:21" ht="48" hidden="1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8332</v>
      </c>
      <c r="R1937" t="s">
        <v>8333</v>
      </c>
      <c r="S1937" s="16">
        <f t="shared" si="152"/>
        <v>41773.932534722226</v>
      </c>
      <c r="T1937" s="9">
        <f t="shared" si="153"/>
        <v>41811.207638888889</v>
      </c>
      <c r="U1937" s="15">
        <f t="shared" si="154"/>
        <v>2014</v>
      </c>
    </row>
    <row r="1938" spans="1:21" ht="48" hidden="1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8332</v>
      </c>
      <c r="R1938" t="s">
        <v>8333</v>
      </c>
      <c r="S1938" s="16">
        <f t="shared" si="152"/>
        <v>40852.889699074076</v>
      </c>
      <c r="T1938" s="9">
        <f t="shared" si="153"/>
        <v>40883.249305555553</v>
      </c>
      <c r="U1938" s="15">
        <f t="shared" si="154"/>
        <v>2011</v>
      </c>
    </row>
    <row r="1939" spans="1:21" ht="48" hidden="1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8332</v>
      </c>
      <c r="R1939" t="s">
        <v>8333</v>
      </c>
      <c r="S1939" s="16">
        <f t="shared" si="152"/>
        <v>41059.118993055556</v>
      </c>
      <c r="T1939" s="9">
        <f t="shared" si="153"/>
        <v>41075.165972222225</v>
      </c>
      <c r="U1939" s="15">
        <f t="shared" si="154"/>
        <v>2012</v>
      </c>
    </row>
    <row r="1940" spans="1:21" ht="48" hidden="1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8332</v>
      </c>
      <c r="R1940" t="s">
        <v>8333</v>
      </c>
      <c r="S1940" s="16">
        <f t="shared" si="152"/>
        <v>41426.259618055556</v>
      </c>
      <c r="T1940" s="9">
        <f t="shared" si="153"/>
        <v>41457.208333333336</v>
      </c>
      <c r="U1940" s="15">
        <f t="shared" si="154"/>
        <v>2013</v>
      </c>
    </row>
    <row r="1941" spans="1:21" ht="48" hidden="1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8332</v>
      </c>
      <c r="R1941" t="s">
        <v>8333</v>
      </c>
      <c r="S1941" s="16">
        <f t="shared" si="152"/>
        <v>41313.985046296293</v>
      </c>
      <c r="T1941" s="9">
        <f t="shared" si="153"/>
        <v>41343.943379629629</v>
      </c>
      <c r="U1941" s="15">
        <f t="shared" si="154"/>
        <v>2013</v>
      </c>
    </row>
    <row r="1942" spans="1:21" ht="48" hidden="1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8332</v>
      </c>
      <c r="R1942" t="s">
        <v>8333</v>
      </c>
      <c r="S1942" s="16">
        <f t="shared" si="152"/>
        <v>40670.507326388892</v>
      </c>
      <c r="T1942" s="9">
        <f t="shared" si="153"/>
        <v>40709.165972222225</v>
      </c>
      <c r="U1942" s="15">
        <f t="shared" si="154"/>
        <v>2011</v>
      </c>
    </row>
    <row r="1943" spans="1:21" ht="48" hidden="1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8313</v>
      </c>
      <c r="R1943" t="s">
        <v>8314</v>
      </c>
      <c r="S1943" s="16">
        <f t="shared" si="152"/>
        <v>41744.290868055556</v>
      </c>
      <c r="T1943" s="9">
        <f t="shared" si="153"/>
        <v>41774.290868055556</v>
      </c>
      <c r="U1943" s="15">
        <f t="shared" si="154"/>
        <v>2014</v>
      </c>
    </row>
    <row r="1944" spans="1:21" ht="48" hidden="1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8313</v>
      </c>
      <c r="R1944" t="s">
        <v>8314</v>
      </c>
      <c r="S1944" s="16">
        <f t="shared" si="152"/>
        <v>40638.828009259261</v>
      </c>
      <c r="T1944" s="9">
        <f t="shared" si="153"/>
        <v>40728.828009259261</v>
      </c>
      <c r="U1944" s="15">
        <f t="shared" si="154"/>
        <v>2011</v>
      </c>
    </row>
    <row r="1945" spans="1:21" ht="48" hidden="1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8313</v>
      </c>
      <c r="R1945" t="s">
        <v>8314</v>
      </c>
      <c r="S1945" s="16">
        <f t="shared" si="152"/>
        <v>42548.269861111112</v>
      </c>
      <c r="T1945" s="9">
        <f t="shared" si="153"/>
        <v>42593.269861111112</v>
      </c>
      <c r="U1945" s="15">
        <f t="shared" si="154"/>
        <v>2016</v>
      </c>
    </row>
    <row r="1946" spans="1:21" ht="48" hidden="1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8313</v>
      </c>
      <c r="R1946" t="s">
        <v>8314</v>
      </c>
      <c r="S1946" s="16">
        <f t="shared" si="152"/>
        <v>41730.584374999999</v>
      </c>
      <c r="T1946" s="9">
        <f t="shared" si="153"/>
        <v>41760.584374999999</v>
      </c>
      <c r="U1946" s="15">
        <f t="shared" si="154"/>
        <v>2014</v>
      </c>
    </row>
    <row r="1947" spans="1:21" ht="48" hidden="1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8313</v>
      </c>
      <c r="R1947" t="s">
        <v>8314</v>
      </c>
      <c r="S1947" s="16">
        <f t="shared" si="152"/>
        <v>42157.251828703709</v>
      </c>
      <c r="T1947" s="9">
        <f t="shared" si="153"/>
        <v>42197.251828703709</v>
      </c>
      <c r="U1947" s="15">
        <f t="shared" si="154"/>
        <v>2015</v>
      </c>
    </row>
    <row r="1948" spans="1:21" ht="48" hidden="1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8313</v>
      </c>
      <c r="R1948" t="s">
        <v>8314</v>
      </c>
      <c r="S1948" s="16">
        <f t="shared" si="152"/>
        <v>41689.150011574071</v>
      </c>
      <c r="T1948" s="9">
        <f t="shared" si="153"/>
        <v>41749.108344907407</v>
      </c>
      <c r="U1948" s="15">
        <f t="shared" si="154"/>
        <v>2014</v>
      </c>
    </row>
    <row r="1949" spans="1:21" ht="48" hidden="1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8313</v>
      </c>
      <c r="R1949" t="s">
        <v>8314</v>
      </c>
      <c r="S1949" s="16">
        <f t="shared" si="152"/>
        <v>40102.918055555558</v>
      </c>
      <c r="T1949" s="9">
        <f t="shared" si="153"/>
        <v>40140.249305555553</v>
      </c>
      <c r="U1949" s="15">
        <f t="shared" si="154"/>
        <v>2009</v>
      </c>
    </row>
    <row r="1950" spans="1:21" ht="32" hidden="1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8313</v>
      </c>
      <c r="R1950" t="s">
        <v>8314</v>
      </c>
      <c r="S1950" s="16">
        <f t="shared" si="152"/>
        <v>42473.604270833333</v>
      </c>
      <c r="T1950" s="9">
        <f t="shared" si="153"/>
        <v>42527.709722222222</v>
      </c>
      <c r="U1950" s="15">
        <f t="shared" si="154"/>
        <v>2016</v>
      </c>
    </row>
    <row r="1951" spans="1:21" ht="48" hidden="1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8313</v>
      </c>
      <c r="R1951" t="s">
        <v>8314</v>
      </c>
      <c r="S1951" s="16">
        <f t="shared" si="152"/>
        <v>41800.423043981478</v>
      </c>
      <c r="T1951" s="9">
        <f t="shared" si="153"/>
        <v>41830.423043981478</v>
      </c>
      <c r="U1951" s="15">
        <f t="shared" si="154"/>
        <v>2014</v>
      </c>
    </row>
    <row r="1952" spans="1:21" ht="48" hidden="1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8313</v>
      </c>
      <c r="R1952" t="s">
        <v>8314</v>
      </c>
      <c r="S1952" s="16">
        <f t="shared" si="152"/>
        <v>40624.181400462963</v>
      </c>
      <c r="T1952" s="9">
        <f t="shared" si="153"/>
        <v>40655.181400462963</v>
      </c>
      <c r="U1952" s="15">
        <f t="shared" si="154"/>
        <v>2011</v>
      </c>
    </row>
    <row r="1953" spans="1:21" ht="48" hidden="1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8313</v>
      </c>
      <c r="R1953" t="s">
        <v>8314</v>
      </c>
      <c r="S1953" s="16">
        <f t="shared" si="152"/>
        <v>42651.420567129629</v>
      </c>
      <c r="T1953" s="9">
        <f t="shared" si="153"/>
        <v>42681.462233796294</v>
      </c>
      <c r="U1953" s="15">
        <f t="shared" si="154"/>
        <v>2016</v>
      </c>
    </row>
    <row r="1954" spans="1:21" ht="48" hidden="1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8313</v>
      </c>
      <c r="R1954" t="s">
        <v>8314</v>
      </c>
      <c r="S1954" s="16">
        <f t="shared" si="152"/>
        <v>41526.60665509259</v>
      </c>
      <c r="T1954" s="9">
        <f t="shared" si="153"/>
        <v>41563.60665509259</v>
      </c>
      <c r="U1954" s="15">
        <f t="shared" si="154"/>
        <v>2013</v>
      </c>
    </row>
    <row r="1955" spans="1:21" ht="48" hidden="1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8313</v>
      </c>
      <c r="R1955" t="s">
        <v>8314</v>
      </c>
      <c r="S1955" s="16">
        <f t="shared" si="152"/>
        <v>40941.199826388889</v>
      </c>
      <c r="T1955" s="9">
        <f t="shared" si="153"/>
        <v>40970.125</v>
      </c>
      <c r="U1955" s="15">
        <f t="shared" si="154"/>
        <v>2012</v>
      </c>
    </row>
    <row r="1956" spans="1:21" ht="32" hidden="1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8313</v>
      </c>
      <c r="R1956" t="s">
        <v>8314</v>
      </c>
      <c r="S1956" s="16">
        <f t="shared" si="152"/>
        <v>42394.580740740741</v>
      </c>
      <c r="T1956" s="9">
        <f t="shared" si="153"/>
        <v>42441.208333333328</v>
      </c>
      <c r="U1956" s="15">
        <f t="shared" si="154"/>
        <v>2016</v>
      </c>
    </row>
    <row r="1957" spans="1:21" ht="48" hidden="1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8313</v>
      </c>
      <c r="R1957" t="s">
        <v>8314</v>
      </c>
      <c r="S1957" s="16">
        <f t="shared" si="152"/>
        <v>41020.271770833337</v>
      </c>
      <c r="T1957" s="9">
        <f t="shared" si="153"/>
        <v>41052.791666666664</v>
      </c>
      <c r="U1957" s="15">
        <f t="shared" si="154"/>
        <v>2012</v>
      </c>
    </row>
    <row r="1958" spans="1:21" ht="48" hidden="1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8313</v>
      </c>
      <c r="R1958" t="s">
        <v>8314</v>
      </c>
      <c r="S1958" s="16">
        <f t="shared" si="152"/>
        <v>42067.923668981486</v>
      </c>
      <c r="T1958" s="9">
        <f t="shared" si="153"/>
        <v>42112.882002314815</v>
      </c>
      <c r="U1958" s="15">
        <f t="shared" si="154"/>
        <v>2015</v>
      </c>
    </row>
    <row r="1959" spans="1:21" ht="32" hidden="1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8313</v>
      </c>
      <c r="R1959" t="s">
        <v>8314</v>
      </c>
      <c r="S1959" s="16">
        <f t="shared" si="152"/>
        <v>41179.098530092589</v>
      </c>
      <c r="T1959" s="9">
        <f t="shared" si="153"/>
        <v>41209.098530092589</v>
      </c>
      <c r="U1959" s="15">
        <f t="shared" si="154"/>
        <v>2012</v>
      </c>
    </row>
    <row r="1960" spans="1:21" ht="48" hidden="1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8313</v>
      </c>
      <c r="R1960" t="s">
        <v>8314</v>
      </c>
      <c r="S1960" s="16">
        <f t="shared" si="152"/>
        <v>41326.987974537034</v>
      </c>
      <c r="T1960" s="9">
        <f t="shared" si="153"/>
        <v>41356.94630787037</v>
      </c>
      <c r="U1960" s="15">
        <f t="shared" si="154"/>
        <v>2013</v>
      </c>
    </row>
    <row r="1961" spans="1:21" ht="48" hidden="1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8313</v>
      </c>
      <c r="R1961" t="s">
        <v>8314</v>
      </c>
      <c r="S1961" s="16">
        <f t="shared" si="152"/>
        <v>41871.845601851855</v>
      </c>
      <c r="T1961" s="9">
        <f t="shared" si="153"/>
        <v>41913</v>
      </c>
      <c r="U1961" s="15">
        <f t="shared" si="154"/>
        <v>2014</v>
      </c>
    </row>
    <row r="1962" spans="1:21" ht="48" hidden="1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8313</v>
      </c>
      <c r="R1962" t="s">
        <v>8314</v>
      </c>
      <c r="S1962" s="16">
        <f t="shared" si="152"/>
        <v>41964.362743055557</v>
      </c>
      <c r="T1962" s="9">
        <f t="shared" si="153"/>
        <v>41994.362743055557</v>
      </c>
      <c r="U1962" s="15">
        <f t="shared" si="154"/>
        <v>2014</v>
      </c>
    </row>
    <row r="1963" spans="1:21" ht="48" hidden="1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8313</v>
      </c>
      <c r="R1963" t="s">
        <v>8314</v>
      </c>
      <c r="S1963" s="16">
        <f t="shared" si="152"/>
        <v>41148.194641203707</v>
      </c>
      <c r="T1963" s="9">
        <f t="shared" si="153"/>
        <v>41188.165972222225</v>
      </c>
      <c r="U1963" s="15">
        <f t="shared" si="154"/>
        <v>2012</v>
      </c>
    </row>
    <row r="1964" spans="1:21" ht="48" hidden="1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8313</v>
      </c>
      <c r="R1964" t="s">
        <v>8314</v>
      </c>
      <c r="S1964" s="16">
        <f t="shared" si="152"/>
        <v>41742.780509259261</v>
      </c>
      <c r="T1964" s="9">
        <f t="shared" si="153"/>
        <v>41772.780509259261</v>
      </c>
      <c r="U1964" s="15">
        <f t="shared" si="154"/>
        <v>2014</v>
      </c>
    </row>
    <row r="1965" spans="1:21" ht="48" hidden="1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8313</v>
      </c>
      <c r="R1965" t="s">
        <v>8314</v>
      </c>
      <c r="S1965" s="16">
        <f t="shared" si="152"/>
        <v>41863.429791666669</v>
      </c>
      <c r="T1965" s="9">
        <f t="shared" si="153"/>
        <v>41898.429791666669</v>
      </c>
      <c r="U1965" s="15">
        <f t="shared" si="154"/>
        <v>2014</v>
      </c>
    </row>
    <row r="1966" spans="1:21" ht="48" hidden="1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8313</v>
      </c>
      <c r="R1966" t="s">
        <v>8314</v>
      </c>
      <c r="S1966" s="16">
        <f t="shared" si="152"/>
        <v>42452.272824074069</v>
      </c>
      <c r="T1966" s="9">
        <f t="shared" si="153"/>
        <v>42482.272824074069</v>
      </c>
      <c r="U1966" s="15">
        <f t="shared" si="154"/>
        <v>2016</v>
      </c>
    </row>
    <row r="1967" spans="1:21" ht="48" hidden="1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8313</v>
      </c>
      <c r="R1967" t="s">
        <v>8314</v>
      </c>
      <c r="S1967" s="16">
        <f t="shared" si="152"/>
        <v>40898.089236111111</v>
      </c>
      <c r="T1967" s="9">
        <f t="shared" si="153"/>
        <v>40920.041666666664</v>
      </c>
      <c r="U1967" s="15">
        <f t="shared" si="154"/>
        <v>2011</v>
      </c>
    </row>
    <row r="1968" spans="1:21" ht="48" hidden="1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8313</v>
      </c>
      <c r="R1968" t="s">
        <v>8314</v>
      </c>
      <c r="S1968" s="16">
        <f t="shared" si="152"/>
        <v>41835.540486111109</v>
      </c>
      <c r="T1968" s="9">
        <f t="shared" si="153"/>
        <v>41865.540486111109</v>
      </c>
      <c r="U1968" s="15">
        <f t="shared" si="154"/>
        <v>2014</v>
      </c>
    </row>
    <row r="1969" spans="1:21" ht="48" hidden="1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8313</v>
      </c>
      <c r="R1969" t="s">
        <v>8314</v>
      </c>
      <c r="S1969" s="16">
        <f t="shared" si="152"/>
        <v>41730.663530092592</v>
      </c>
      <c r="T1969" s="9">
        <f t="shared" si="153"/>
        <v>41760.663530092592</v>
      </c>
      <c r="U1969" s="15">
        <f t="shared" si="154"/>
        <v>2014</v>
      </c>
    </row>
    <row r="1970" spans="1:21" ht="32" hidden="1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8313</v>
      </c>
      <c r="R1970" t="s">
        <v>8314</v>
      </c>
      <c r="S1970" s="16">
        <f t="shared" si="152"/>
        <v>42676.586979166663</v>
      </c>
      <c r="T1970" s="9">
        <f t="shared" si="153"/>
        <v>42707.628645833334</v>
      </c>
      <c r="U1970" s="15">
        <f t="shared" si="154"/>
        <v>2016</v>
      </c>
    </row>
    <row r="1971" spans="1:21" ht="48" hidden="1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8313</v>
      </c>
      <c r="R1971" t="s">
        <v>8314</v>
      </c>
      <c r="S1971" s="16">
        <f t="shared" si="152"/>
        <v>42557.792453703703</v>
      </c>
      <c r="T1971" s="9">
        <f t="shared" si="153"/>
        <v>42587.792453703703</v>
      </c>
      <c r="U1971" s="15">
        <f t="shared" si="154"/>
        <v>2016</v>
      </c>
    </row>
    <row r="1972" spans="1:21" ht="48" hidden="1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8313</v>
      </c>
      <c r="R1972" t="s">
        <v>8314</v>
      </c>
      <c r="S1972" s="16">
        <f t="shared" si="152"/>
        <v>41324.193298611113</v>
      </c>
      <c r="T1972" s="9">
        <f t="shared" si="153"/>
        <v>41384.151631944449</v>
      </c>
      <c r="U1972" s="15">
        <f t="shared" si="154"/>
        <v>2013</v>
      </c>
    </row>
    <row r="1973" spans="1:21" ht="48" hidden="1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8313</v>
      </c>
      <c r="R1973" t="s">
        <v>8314</v>
      </c>
      <c r="S1973" s="16">
        <f t="shared" si="152"/>
        <v>41561.500706018516</v>
      </c>
      <c r="T1973" s="9">
        <f t="shared" si="153"/>
        <v>41593.166666666664</v>
      </c>
      <c r="U1973" s="15">
        <f t="shared" si="154"/>
        <v>2013</v>
      </c>
    </row>
    <row r="1974" spans="1:21" ht="48" hidden="1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8313</v>
      </c>
      <c r="R1974" t="s">
        <v>8314</v>
      </c>
      <c r="S1974" s="16">
        <f t="shared" si="152"/>
        <v>41201.012083333335</v>
      </c>
      <c r="T1974" s="9">
        <f t="shared" si="153"/>
        <v>41231.053749999999</v>
      </c>
      <c r="U1974" s="15">
        <f t="shared" si="154"/>
        <v>2012</v>
      </c>
    </row>
    <row r="1975" spans="1:21" ht="48" hidden="1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8313</v>
      </c>
      <c r="R1975" t="s">
        <v>8314</v>
      </c>
      <c r="S1975" s="16">
        <f t="shared" si="152"/>
        <v>42549.722962962958</v>
      </c>
      <c r="T1975" s="9">
        <f t="shared" si="153"/>
        <v>42588.291666666672</v>
      </c>
      <c r="U1975" s="15">
        <f t="shared" si="154"/>
        <v>2016</v>
      </c>
    </row>
    <row r="1976" spans="1:21" ht="48" hidden="1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8313</v>
      </c>
      <c r="R1976" t="s">
        <v>8314</v>
      </c>
      <c r="S1976" s="16">
        <f t="shared" si="152"/>
        <v>41445.334131944444</v>
      </c>
      <c r="T1976" s="9">
        <f t="shared" si="153"/>
        <v>41505.334131944444</v>
      </c>
      <c r="U1976" s="15">
        <f t="shared" si="154"/>
        <v>2013</v>
      </c>
    </row>
    <row r="1977" spans="1:21" ht="32" hidden="1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8313</v>
      </c>
      <c r="R1977" t="s">
        <v>8314</v>
      </c>
      <c r="S1977" s="16">
        <f t="shared" si="152"/>
        <v>41313.755219907405</v>
      </c>
      <c r="T1977" s="9">
        <f t="shared" si="153"/>
        <v>41343.755219907405</v>
      </c>
      <c r="U1977" s="15">
        <f t="shared" si="154"/>
        <v>2013</v>
      </c>
    </row>
    <row r="1978" spans="1:21" ht="32" hidden="1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8313</v>
      </c>
      <c r="R1978" t="s">
        <v>8314</v>
      </c>
      <c r="S1978" s="16">
        <f t="shared" si="152"/>
        <v>41438.899594907409</v>
      </c>
      <c r="T1978" s="9">
        <f t="shared" si="153"/>
        <v>41468.899594907409</v>
      </c>
      <c r="U1978" s="15">
        <f t="shared" si="154"/>
        <v>2013</v>
      </c>
    </row>
    <row r="1979" spans="1:21" ht="48" hidden="1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8313</v>
      </c>
      <c r="R1979" t="s">
        <v>8314</v>
      </c>
      <c r="S1979" s="16">
        <f t="shared" si="152"/>
        <v>42311.216898148152</v>
      </c>
      <c r="T1979" s="9">
        <f t="shared" si="153"/>
        <v>42357.332638888889</v>
      </c>
      <c r="U1979" s="15">
        <f t="shared" si="154"/>
        <v>2015</v>
      </c>
    </row>
    <row r="1980" spans="1:21" ht="48" hidden="1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8313</v>
      </c>
      <c r="R1980" t="s">
        <v>8314</v>
      </c>
      <c r="S1980" s="16">
        <f t="shared" si="152"/>
        <v>41039.225601851853</v>
      </c>
      <c r="T1980" s="9">
        <f t="shared" si="153"/>
        <v>41072.291666666664</v>
      </c>
      <c r="U1980" s="15">
        <f t="shared" si="154"/>
        <v>2012</v>
      </c>
    </row>
    <row r="1981" spans="1:21" ht="32" hidden="1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8313</v>
      </c>
      <c r="R1981" t="s">
        <v>8314</v>
      </c>
      <c r="S1981" s="16">
        <f t="shared" si="152"/>
        <v>42290.460023148145</v>
      </c>
      <c r="T1981" s="9">
        <f t="shared" si="153"/>
        <v>42327.207638888889</v>
      </c>
      <c r="U1981" s="15">
        <f t="shared" si="154"/>
        <v>2015</v>
      </c>
    </row>
    <row r="1982" spans="1:21" ht="32" hidden="1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8313</v>
      </c>
      <c r="R1982" t="s">
        <v>8314</v>
      </c>
      <c r="S1982" s="16">
        <f t="shared" si="152"/>
        <v>42423.542384259257</v>
      </c>
      <c r="T1982" s="9">
        <f t="shared" si="153"/>
        <v>42463.500717592593</v>
      </c>
      <c r="U1982" s="15">
        <f t="shared" si="154"/>
        <v>2016</v>
      </c>
    </row>
    <row r="1983" spans="1:21" ht="48" hidden="1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8318</v>
      </c>
      <c r="R1983" t="s">
        <v>8358</v>
      </c>
      <c r="S1983" s="16">
        <f t="shared" si="152"/>
        <v>41799.725289351853</v>
      </c>
      <c r="T1983" s="9">
        <f t="shared" si="153"/>
        <v>41829.725289351853</v>
      </c>
      <c r="U1983" s="15">
        <f t="shared" si="154"/>
        <v>2014</v>
      </c>
    </row>
    <row r="1984" spans="1:21" ht="48" hidden="1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 t="e">
        <f t="shared" si="151"/>
        <v>#DIV/0!</v>
      </c>
      <c r="Q1984" s="12" t="s">
        <v>8318</v>
      </c>
      <c r="R1984" t="s">
        <v>8358</v>
      </c>
      <c r="S1984" s="16">
        <f t="shared" si="152"/>
        <v>42678.586655092593</v>
      </c>
      <c r="T1984" s="9">
        <f t="shared" si="153"/>
        <v>42708.628321759257</v>
      </c>
      <c r="U1984" s="15">
        <f t="shared" si="154"/>
        <v>2016</v>
      </c>
    </row>
    <row r="1985" spans="1:21" ht="48" hidden="1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8318</v>
      </c>
      <c r="R1985" t="s">
        <v>8358</v>
      </c>
      <c r="S1985" s="16">
        <f t="shared" si="152"/>
        <v>42593.011782407411</v>
      </c>
      <c r="T1985" s="9">
        <f t="shared" si="153"/>
        <v>42615.291666666672</v>
      </c>
      <c r="U1985" s="15">
        <f t="shared" si="154"/>
        <v>2016</v>
      </c>
    </row>
    <row r="1986" spans="1:21" ht="64" hidden="1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ROUND(E1986/D1986*100,0)</f>
        <v>21</v>
      </c>
      <c r="P1986">
        <f t="shared" ref="P1986:P2049" si="156">ROUND(E1986/L1986,2)</f>
        <v>453.14</v>
      </c>
      <c r="Q1986" s="12" t="s">
        <v>8318</v>
      </c>
      <c r="R1986" t="s">
        <v>8358</v>
      </c>
      <c r="S1986" s="16">
        <f t="shared" si="152"/>
        <v>41913.790289351848</v>
      </c>
      <c r="T1986" s="9">
        <f t="shared" si="153"/>
        <v>41973.831956018519</v>
      </c>
      <c r="U1986" s="15">
        <f t="shared" si="154"/>
        <v>2014</v>
      </c>
    </row>
    <row r="1987" spans="1:21" ht="48" hidden="1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si="156"/>
        <v>12.75</v>
      </c>
      <c r="Q1987" s="12" t="s">
        <v>8318</v>
      </c>
      <c r="R1987" t="s">
        <v>8358</v>
      </c>
      <c r="S1987" s="16">
        <f t="shared" ref="S1987:S2050" si="157">(((J1987/60)/60)/24)+DATE(1970,1,1)</f>
        <v>42555.698738425926</v>
      </c>
      <c r="T1987" s="9">
        <f t="shared" ref="T1987:T2050" si="158">(((I1987/60)/60)/24)+DATE(1970,1,1)</f>
        <v>42584.958333333328</v>
      </c>
      <c r="U1987" s="15">
        <f t="shared" ref="U1987:U2050" si="159">YEAR(S1987)</f>
        <v>2016</v>
      </c>
    </row>
    <row r="1988" spans="1:21" ht="48" hidden="1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8318</v>
      </c>
      <c r="R1988" t="s">
        <v>8358</v>
      </c>
      <c r="S1988" s="16">
        <f t="shared" si="157"/>
        <v>42413.433831018512</v>
      </c>
      <c r="T1988" s="9">
        <f t="shared" si="158"/>
        <v>42443.392164351855</v>
      </c>
      <c r="U1988" s="15">
        <f t="shared" si="159"/>
        <v>2016</v>
      </c>
    </row>
    <row r="1989" spans="1:21" ht="32" hidden="1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8318</v>
      </c>
      <c r="R1989" t="s">
        <v>8358</v>
      </c>
      <c r="S1989" s="16">
        <f t="shared" si="157"/>
        <v>42034.639768518522</v>
      </c>
      <c r="T1989" s="9">
        <f t="shared" si="158"/>
        <v>42064.639768518522</v>
      </c>
      <c r="U1989" s="15">
        <f t="shared" si="159"/>
        <v>2015</v>
      </c>
    </row>
    <row r="1990" spans="1:21" ht="16" hidden="1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8318</v>
      </c>
      <c r="R1990" t="s">
        <v>8358</v>
      </c>
      <c r="S1990" s="16">
        <f t="shared" si="157"/>
        <v>42206.763217592597</v>
      </c>
      <c r="T1990" s="9">
        <f t="shared" si="158"/>
        <v>42236.763217592597</v>
      </c>
      <c r="U1990" s="15">
        <f t="shared" si="159"/>
        <v>2015</v>
      </c>
    </row>
    <row r="1991" spans="1:21" ht="48" hidden="1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8318</v>
      </c>
      <c r="R1991" t="s">
        <v>8358</v>
      </c>
      <c r="S1991" s="16">
        <f t="shared" si="157"/>
        <v>42685.680648148147</v>
      </c>
      <c r="T1991" s="9">
        <f t="shared" si="158"/>
        <v>42715.680648148147</v>
      </c>
      <c r="U1991" s="15">
        <f t="shared" si="159"/>
        <v>2016</v>
      </c>
    </row>
    <row r="1992" spans="1:21" ht="48" hidden="1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8318</v>
      </c>
      <c r="R1992" t="s">
        <v>8358</v>
      </c>
      <c r="S1992" s="16">
        <f t="shared" si="157"/>
        <v>42398.195972222224</v>
      </c>
      <c r="T1992" s="9">
        <f t="shared" si="158"/>
        <v>42413.195972222224</v>
      </c>
      <c r="U1992" s="15">
        <f t="shared" si="159"/>
        <v>2016</v>
      </c>
    </row>
    <row r="1993" spans="1:21" ht="32" hidden="1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8318</v>
      </c>
      <c r="R1993" t="s">
        <v>8358</v>
      </c>
      <c r="S1993" s="16">
        <f t="shared" si="157"/>
        <v>42167.89335648148</v>
      </c>
      <c r="T1993" s="9">
        <f t="shared" si="158"/>
        <v>42188.89335648148</v>
      </c>
      <c r="U1993" s="15">
        <f t="shared" si="159"/>
        <v>2015</v>
      </c>
    </row>
    <row r="1994" spans="1:21" ht="32" hidden="1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8318</v>
      </c>
      <c r="R1994" t="s">
        <v>8358</v>
      </c>
      <c r="S1994" s="16">
        <f t="shared" si="157"/>
        <v>42023.143414351856</v>
      </c>
      <c r="T1994" s="9">
        <f t="shared" si="158"/>
        <v>42053.143414351856</v>
      </c>
      <c r="U1994" s="15">
        <f t="shared" si="159"/>
        <v>2015</v>
      </c>
    </row>
    <row r="1995" spans="1:21" ht="48" hidden="1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 t="e">
        <f t="shared" si="156"/>
        <v>#DIV/0!</v>
      </c>
      <c r="Q1995" s="12" t="s">
        <v>8318</v>
      </c>
      <c r="R1995" t="s">
        <v>8358</v>
      </c>
      <c r="S1995" s="16">
        <f t="shared" si="157"/>
        <v>42329.58839120371</v>
      </c>
      <c r="T1995" s="9">
        <f t="shared" si="158"/>
        <v>42359.58839120371</v>
      </c>
      <c r="U1995" s="15">
        <f t="shared" si="159"/>
        <v>2015</v>
      </c>
    </row>
    <row r="1996" spans="1:21" ht="48" hidden="1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 t="e">
        <f t="shared" si="156"/>
        <v>#DIV/0!</v>
      </c>
      <c r="Q1996" s="12" t="s">
        <v>8318</v>
      </c>
      <c r="R1996" t="s">
        <v>8358</v>
      </c>
      <c r="S1996" s="16">
        <f t="shared" si="157"/>
        <v>42651.006273148145</v>
      </c>
      <c r="T1996" s="9">
        <f t="shared" si="158"/>
        <v>42711.047939814816</v>
      </c>
      <c r="U1996" s="15">
        <f t="shared" si="159"/>
        <v>2016</v>
      </c>
    </row>
    <row r="1997" spans="1:21" ht="48" hidden="1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8318</v>
      </c>
      <c r="R1997" t="s">
        <v>8358</v>
      </c>
      <c r="S1997" s="16">
        <f t="shared" si="157"/>
        <v>42181.902037037042</v>
      </c>
      <c r="T1997" s="9">
        <f t="shared" si="158"/>
        <v>42201.902037037042</v>
      </c>
      <c r="U1997" s="15">
        <f t="shared" si="159"/>
        <v>2015</v>
      </c>
    </row>
    <row r="1998" spans="1:21" ht="48" hidden="1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 t="e">
        <f t="shared" si="156"/>
        <v>#DIV/0!</v>
      </c>
      <c r="Q1998" s="12" t="s">
        <v>8318</v>
      </c>
      <c r="R1998" t="s">
        <v>8358</v>
      </c>
      <c r="S1998" s="16">
        <f t="shared" si="157"/>
        <v>41800.819571759261</v>
      </c>
      <c r="T1998" s="9">
        <f t="shared" si="158"/>
        <v>41830.819571759261</v>
      </c>
      <c r="U1998" s="15">
        <f t="shared" si="159"/>
        <v>2014</v>
      </c>
    </row>
    <row r="1999" spans="1:21" ht="48" hidden="1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 t="e">
        <f t="shared" si="156"/>
        <v>#DIV/0!</v>
      </c>
      <c r="Q1999" s="12" t="s">
        <v>8318</v>
      </c>
      <c r="R1999" t="s">
        <v>8358</v>
      </c>
      <c r="S1999" s="16">
        <f t="shared" si="157"/>
        <v>41847.930694444447</v>
      </c>
      <c r="T1999" s="9">
        <f t="shared" si="158"/>
        <v>41877.930694444447</v>
      </c>
      <c r="U1999" s="15">
        <f t="shared" si="159"/>
        <v>2014</v>
      </c>
    </row>
    <row r="2000" spans="1:21" ht="48" hidden="1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8318</v>
      </c>
      <c r="R2000" t="s">
        <v>8358</v>
      </c>
      <c r="S2000" s="16">
        <f t="shared" si="157"/>
        <v>41807.118495370371</v>
      </c>
      <c r="T2000" s="9">
        <f t="shared" si="158"/>
        <v>41852.118495370371</v>
      </c>
      <c r="U2000" s="15">
        <f t="shared" si="159"/>
        <v>2014</v>
      </c>
    </row>
    <row r="2001" spans="1:21" ht="48" hidden="1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8318</v>
      </c>
      <c r="R2001" t="s">
        <v>8358</v>
      </c>
      <c r="S2001" s="16">
        <f t="shared" si="157"/>
        <v>41926.482731481483</v>
      </c>
      <c r="T2001" s="9">
        <f t="shared" si="158"/>
        <v>41956.524398148147</v>
      </c>
      <c r="U2001" s="15">
        <f t="shared" si="159"/>
        <v>2014</v>
      </c>
    </row>
    <row r="2002" spans="1:21" ht="48" hidden="1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8318</v>
      </c>
      <c r="R2002" t="s">
        <v>8358</v>
      </c>
      <c r="S2002" s="16">
        <f t="shared" si="157"/>
        <v>42345.951539351852</v>
      </c>
      <c r="T2002" s="9">
        <f t="shared" si="158"/>
        <v>42375.951539351852</v>
      </c>
      <c r="U2002" s="15">
        <f t="shared" si="159"/>
        <v>2015</v>
      </c>
    </row>
    <row r="2003" spans="1:21" ht="32" hidden="1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8313</v>
      </c>
      <c r="R2003" t="s">
        <v>8314</v>
      </c>
      <c r="S2003" s="16">
        <f t="shared" si="157"/>
        <v>42136.209675925929</v>
      </c>
      <c r="T2003" s="9">
        <f t="shared" si="158"/>
        <v>42167.833333333328</v>
      </c>
      <c r="U2003" s="15">
        <f t="shared" si="159"/>
        <v>2015</v>
      </c>
    </row>
    <row r="2004" spans="1:21" ht="48" hidden="1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8313</v>
      </c>
      <c r="R2004" t="s">
        <v>8314</v>
      </c>
      <c r="S2004" s="16">
        <f t="shared" si="157"/>
        <v>42728.71230324074</v>
      </c>
      <c r="T2004" s="9">
        <f t="shared" si="158"/>
        <v>42758.71230324074</v>
      </c>
      <c r="U2004" s="15">
        <f t="shared" si="159"/>
        <v>2016</v>
      </c>
    </row>
    <row r="2005" spans="1:21" ht="64" hidden="1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8313</v>
      </c>
      <c r="R2005" t="s">
        <v>8314</v>
      </c>
      <c r="S2005" s="16">
        <f t="shared" si="157"/>
        <v>40347.125601851854</v>
      </c>
      <c r="T2005" s="9">
        <f t="shared" si="158"/>
        <v>40361.958333333336</v>
      </c>
      <c r="U2005" s="15">
        <f t="shared" si="159"/>
        <v>2010</v>
      </c>
    </row>
    <row r="2006" spans="1:21" ht="48" hidden="1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8313</v>
      </c>
      <c r="R2006" t="s">
        <v>8314</v>
      </c>
      <c r="S2006" s="16">
        <f t="shared" si="157"/>
        <v>41800.604895833334</v>
      </c>
      <c r="T2006" s="9">
        <f t="shared" si="158"/>
        <v>41830.604895833334</v>
      </c>
      <c r="U2006" s="15">
        <f t="shared" si="159"/>
        <v>2014</v>
      </c>
    </row>
    <row r="2007" spans="1:21" ht="48" hidden="1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8313</v>
      </c>
      <c r="R2007" t="s">
        <v>8314</v>
      </c>
      <c r="S2007" s="16">
        <f t="shared" si="157"/>
        <v>41535.812708333331</v>
      </c>
      <c r="T2007" s="9">
        <f t="shared" si="158"/>
        <v>41563.165972222225</v>
      </c>
      <c r="U2007" s="15">
        <f t="shared" si="159"/>
        <v>2013</v>
      </c>
    </row>
    <row r="2008" spans="1:21" ht="48" hidden="1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8313</v>
      </c>
      <c r="R2008" t="s">
        <v>8314</v>
      </c>
      <c r="S2008" s="16">
        <f t="shared" si="157"/>
        <v>41941.500520833331</v>
      </c>
      <c r="T2008" s="9">
        <f t="shared" si="158"/>
        <v>41976.542187500003</v>
      </c>
      <c r="U2008" s="15">
        <f t="shared" si="159"/>
        <v>2014</v>
      </c>
    </row>
    <row r="2009" spans="1:21" ht="48" hidden="1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8313</v>
      </c>
      <c r="R2009" t="s">
        <v>8314</v>
      </c>
      <c r="S2009" s="16">
        <f t="shared" si="157"/>
        <v>40347.837800925925</v>
      </c>
      <c r="T2009" s="9">
        <f t="shared" si="158"/>
        <v>40414.166666666664</v>
      </c>
      <c r="U2009" s="15">
        <f t="shared" si="159"/>
        <v>2010</v>
      </c>
    </row>
    <row r="2010" spans="1:21" ht="48" hidden="1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8313</v>
      </c>
      <c r="R2010" t="s">
        <v>8314</v>
      </c>
      <c r="S2010" s="16">
        <f t="shared" si="157"/>
        <v>40761.604421296295</v>
      </c>
      <c r="T2010" s="9">
        <f t="shared" si="158"/>
        <v>40805.604421296295</v>
      </c>
      <c r="U2010" s="15">
        <f t="shared" si="159"/>
        <v>2011</v>
      </c>
    </row>
    <row r="2011" spans="1:21" ht="48" hidden="1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8313</v>
      </c>
      <c r="R2011" t="s">
        <v>8314</v>
      </c>
      <c r="S2011" s="16">
        <f t="shared" si="157"/>
        <v>42661.323414351849</v>
      </c>
      <c r="T2011" s="9">
        <f t="shared" si="158"/>
        <v>42697.365081018521</v>
      </c>
      <c r="U2011" s="15">
        <f t="shared" si="159"/>
        <v>2016</v>
      </c>
    </row>
    <row r="2012" spans="1:21" ht="32" hidden="1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8313</v>
      </c>
      <c r="R2012" t="s">
        <v>8314</v>
      </c>
      <c r="S2012" s="16">
        <f t="shared" si="157"/>
        <v>42570.996423611112</v>
      </c>
      <c r="T2012" s="9">
        <f t="shared" si="158"/>
        <v>42600.996423611112</v>
      </c>
      <c r="U2012" s="15">
        <f t="shared" si="159"/>
        <v>2016</v>
      </c>
    </row>
    <row r="2013" spans="1:21" ht="48" hidden="1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8313</v>
      </c>
      <c r="R2013" t="s">
        <v>8314</v>
      </c>
      <c r="S2013" s="16">
        <f t="shared" si="157"/>
        <v>42347.358483796299</v>
      </c>
      <c r="T2013" s="9">
        <f t="shared" si="158"/>
        <v>42380.958333333328</v>
      </c>
      <c r="U2013" s="15">
        <f t="shared" si="159"/>
        <v>2015</v>
      </c>
    </row>
    <row r="2014" spans="1:21" ht="48" hidden="1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8313</v>
      </c>
      <c r="R2014" t="s">
        <v>8314</v>
      </c>
      <c r="S2014" s="16">
        <f t="shared" si="157"/>
        <v>42010.822233796294</v>
      </c>
      <c r="T2014" s="9">
        <f t="shared" si="158"/>
        <v>42040.822233796294</v>
      </c>
      <c r="U2014" s="15">
        <f t="shared" si="159"/>
        <v>2015</v>
      </c>
    </row>
    <row r="2015" spans="1:21" ht="48" hidden="1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8313</v>
      </c>
      <c r="R2015" t="s">
        <v>8314</v>
      </c>
      <c r="S2015" s="16">
        <f t="shared" si="157"/>
        <v>42499.960810185185</v>
      </c>
      <c r="T2015" s="9">
        <f t="shared" si="158"/>
        <v>42559.960810185185</v>
      </c>
      <c r="U2015" s="15">
        <f t="shared" si="159"/>
        <v>2016</v>
      </c>
    </row>
    <row r="2016" spans="1:21" ht="48" hidden="1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8313</v>
      </c>
      <c r="R2016" t="s">
        <v>8314</v>
      </c>
      <c r="S2016" s="16">
        <f t="shared" si="157"/>
        <v>41324.214571759258</v>
      </c>
      <c r="T2016" s="9">
        <f t="shared" si="158"/>
        <v>41358.172905092593</v>
      </c>
      <c r="U2016" s="15">
        <f t="shared" si="159"/>
        <v>2013</v>
      </c>
    </row>
    <row r="2017" spans="1:21" ht="48" hidden="1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8313</v>
      </c>
      <c r="R2017" t="s">
        <v>8314</v>
      </c>
      <c r="S2017" s="16">
        <f t="shared" si="157"/>
        <v>40765.876886574071</v>
      </c>
      <c r="T2017" s="9">
        <f t="shared" si="158"/>
        <v>40795.876886574071</v>
      </c>
      <c r="U2017" s="15">
        <f t="shared" si="159"/>
        <v>2011</v>
      </c>
    </row>
    <row r="2018" spans="1:21" ht="32" hidden="1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8313</v>
      </c>
      <c r="R2018" t="s">
        <v>8314</v>
      </c>
      <c r="S2018" s="16">
        <f t="shared" si="157"/>
        <v>41312.88077546296</v>
      </c>
      <c r="T2018" s="9">
        <f t="shared" si="158"/>
        <v>41342.88077546296</v>
      </c>
      <c r="U2018" s="15">
        <f t="shared" si="159"/>
        <v>2013</v>
      </c>
    </row>
    <row r="2019" spans="1:21" ht="48" hidden="1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8313</v>
      </c>
      <c r="R2019" t="s">
        <v>8314</v>
      </c>
      <c r="S2019" s="16">
        <f t="shared" si="157"/>
        <v>40961.057349537034</v>
      </c>
      <c r="T2019" s="9">
        <f t="shared" si="158"/>
        <v>40992.166666666664</v>
      </c>
      <c r="U2019" s="15">
        <f t="shared" si="159"/>
        <v>2012</v>
      </c>
    </row>
    <row r="2020" spans="1:21" ht="48" hidden="1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8313</v>
      </c>
      <c r="R2020" t="s">
        <v>8314</v>
      </c>
      <c r="S2020" s="16">
        <f t="shared" si="157"/>
        <v>42199.365844907406</v>
      </c>
      <c r="T2020" s="9">
        <f t="shared" si="158"/>
        <v>42229.365844907406</v>
      </c>
      <c r="U2020" s="15">
        <f t="shared" si="159"/>
        <v>2015</v>
      </c>
    </row>
    <row r="2021" spans="1:21" ht="48" hidden="1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8313</v>
      </c>
      <c r="R2021" t="s">
        <v>8314</v>
      </c>
      <c r="S2021" s="16">
        <f t="shared" si="157"/>
        <v>42605.70857638889</v>
      </c>
      <c r="T2021" s="9">
        <f t="shared" si="158"/>
        <v>42635.70857638889</v>
      </c>
      <c r="U2021" s="15">
        <f t="shared" si="159"/>
        <v>2016</v>
      </c>
    </row>
    <row r="2022" spans="1:21" ht="48" hidden="1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8313</v>
      </c>
      <c r="R2022" t="s">
        <v>8314</v>
      </c>
      <c r="S2022" s="16">
        <f t="shared" si="157"/>
        <v>41737.097499999996</v>
      </c>
      <c r="T2022" s="9">
        <f t="shared" si="158"/>
        <v>41773.961111111108</v>
      </c>
      <c r="U2022" s="15">
        <f t="shared" si="159"/>
        <v>2014</v>
      </c>
    </row>
    <row r="2023" spans="1:21" ht="48" hidden="1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8313</v>
      </c>
      <c r="R2023" t="s">
        <v>8314</v>
      </c>
      <c r="S2023" s="16">
        <f t="shared" si="157"/>
        <v>41861.070567129631</v>
      </c>
      <c r="T2023" s="9">
        <f t="shared" si="158"/>
        <v>41906.070567129631</v>
      </c>
      <c r="U2023" s="15">
        <f t="shared" si="159"/>
        <v>2014</v>
      </c>
    </row>
    <row r="2024" spans="1:21" ht="48" hidden="1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8313</v>
      </c>
      <c r="R2024" t="s">
        <v>8314</v>
      </c>
      <c r="S2024" s="16">
        <f t="shared" si="157"/>
        <v>42502.569120370375</v>
      </c>
      <c r="T2024" s="9">
        <f t="shared" si="158"/>
        <v>42532.569120370375</v>
      </c>
      <c r="U2024" s="15">
        <f t="shared" si="159"/>
        <v>2016</v>
      </c>
    </row>
    <row r="2025" spans="1:21" ht="48" hidden="1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8313</v>
      </c>
      <c r="R2025" t="s">
        <v>8314</v>
      </c>
      <c r="S2025" s="16">
        <f t="shared" si="157"/>
        <v>42136.420752314814</v>
      </c>
      <c r="T2025" s="9">
        <f t="shared" si="158"/>
        <v>42166.420752314814</v>
      </c>
      <c r="U2025" s="15">
        <f t="shared" si="159"/>
        <v>2015</v>
      </c>
    </row>
    <row r="2026" spans="1:21" ht="48" hidden="1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8313</v>
      </c>
      <c r="R2026" t="s">
        <v>8314</v>
      </c>
      <c r="S2026" s="16">
        <f t="shared" si="157"/>
        <v>41099.966944444444</v>
      </c>
      <c r="T2026" s="9">
        <f t="shared" si="158"/>
        <v>41134.125</v>
      </c>
      <c r="U2026" s="15">
        <f t="shared" si="159"/>
        <v>2012</v>
      </c>
    </row>
    <row r="2027" spans="1:21" ht="48" hidden="1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8313</v>
      </c>
      <c r="R2027" t="s">
        <v>8314</v>
      </c>
      <c r="S2027" s="16">
        <f t="shared" si="157"/>
        <v>42136.184560185182</v>
      </c>
      <c r="T2027" s="9">
        <f t="shared" si="158"/>
        <v>42166.184560185182</v>
      </c>
      <c r="U2027" s="15">
        <f t="shared" si="159"/>
        <v>2015</v>
      </c>
    </row>
    <row r="2028" spans="1:21" ht="32" hidden="1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8313</v>
      </c>
      <c r="R2028" t="s">
        <v>8314</v>
      </c>
      <c r="S2028" s="16">
        <f t="shared" si="157"/>
        <v>41704.735937500001</v>
      </c>
      <c r="T2028" s="9">
        <f t="shared" si="158"/>
        <v>41750.165972222225</v>
      </c>
      <c r="U2028" s="15">
        <f t="shared" si="159"/>
        <v>2014</v>
      </c>
    </row>
    <row r="2029" spans="1:21" ht="48" hidden="1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8313</v>
      </c>
      <c r="R2029" t="s">
        <v>8314</v>
      </c>
      <c r="S2029" s="16">
        <f t="shared" si="157"/>
        <v>42048.813877314817</v>
      </c>
      <c r="T2029" s="9">
        <f t="shared" si="158"/>
        <v>42093.772210648152</v>
      </c>
      <c r="U2029" s="15">
        <f t="shared" si="159"/>
        <v>2015</v>
      </c>
    </row>
    <row r="2030" spans="1:21" ht="32" hidden="1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8313</v>
      </c>
      <c r="R2030" t="s">
        <v>8314</v>
      </c>
      <c r="S2030" s="16">
        <f t="shared" si="157"/>
        <v>40215.919050925928</v>
      </c>
      <c r="T2030" s="9">
        <f t="shared" si="158"/>
        <v>40252.913194444445</v>
      </c>
      <c r="U2030" s="15">
        <f t="shared" si="159"/>
        <v>2010</v>
      </c>
    </row>
    <row r="2031" spans="1:21" ht="32" hidden="1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8313</v>
      </c>
      <c r="R2031" t="s">
        <v>8314</v>
      </c>
      <c r="S2031" s="16">
        <f t="shared" si="157"/>
        <v>41848.021770833337</v>
      </c>
      <c r="T2031" s="9">
        <f t="shared" si="158"/>
        <v>41878.021770833337</v>
      </c>
      <c r="U2031" s="15">
        <f t="shared" si="159"/>
        <v>2014</v>
      </c>
    </row>
    <row r="2032" spans="1:21" ht="48" hidden="1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8313</v>
      </c>
      <c r="R2032" t="s">
        <v>8314</v>
      </c>
      <c r="S2032" s="16">
        <f t="shared" si="157"/>
        <v>41212.996481481481</v>
      </c>
      <c r="T2032" s="9">
        <f t="shared" si="158"/>
        <v>41242.996481481481</v>
      </c>
      <c r="U2032" s="15">
        <f t="shared" si="159"/>
        <v>2012</v>
      </c>
    </row>
    <row r="2033" spans="1:21" ht="32" hidden="1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8313</v>
      </c>
      <c r="R2033" t="s">
        <v>8314</v>
      </c>
      <c r="S2033" s="16">
        <f t="shared" si="157"/>
        <v>41975.329317129625</v>
      </c>
      <c r="T2033" s="9">
        <f t="shared" si="158"/>
        <v>42013.041666666672</v>
      </c>
      <c r="U2033" s="15">
        <f t="shared" si="159"/>
        <v>2014</v>
      </c>
    </row>
    <row r="2034" spans="1:21" ht="48" hidden="1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8313</v>
      </c>
      <c r="R2034" t="s">
        <v>8314</v>
      </c>
      <c r="S2034" s="16">
        <f t="shared" si="157"/>
        <v>42689.565671296295</v>
      </c>
      <c r="T2034" s="9">
        <f t="shared" si="158"/>
        <v>42719.208333333328</v>
      </c>
      <c r="U2034" s="15">
        <f t="shared" si="159"/>
        <v>2016</v>
      </c>
    </row>
    <row r="2035" spans="1:21" ht="48" hidden="1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8313</v>
      </c>
      <c r="R2035" t="s">
        <v>8314</v>
      </c>
      <c r="S2035" s="16">
        <f t="shared" si="157"/>
        <v>41725.082384259258</v>
      </c>
      <c r="T2035" s="9">
        <f t="shared" si="158"/>
        <v>41755.082384259258</v>
      </c>
      <c r="U2035" s="15">
        <f t="shared" si="159"/>
        <v>2014</v>
      </c>
    </row>
    <row r="2036" spans="1:21" ht="48" hidden="1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8313</v>
      </c>
      <c r="R2036" t="s">
        <v>8314</v>
      </c>
      <c r="S2036" s="16">
        <f t="shared" si="157"/>
        <v>42076.130011574074</v>
      </c>
      <c r="T2036" s="9">
        <f t="shared" si="158"/>
        <v>42131.290277777778</v>
      </c>
      <c r="U2036" s="15">
        <f t="shared" si="159"/>
        <v>2015</v>
      </c>
    </row>
    <row r="2037" spans="1:21" ht="48" hidden="1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8313</v>
      </c>
      <c r="R2037" t="s">
        <v>8314</v>
      </c>
      <c r="S2037" s="16">
        <f t="shared" si="157"/>
        <v>42311.625081018516</v>
      </c>
      <c r="T2037" s="9">
        <f t="shared" si="158"/>
        <v>42357.041666666672</v>
      </c>
      <c r="U2037" s="15">
        <f t="shared" si="159"/>
        <v>2015</v>
      </c>
    </row>
    <row r="2038" spans="1:21" ht="48" hidden="1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8313</v>
      </c>
      <c r="R2038" t="s">
        <v>8314</v>
      </c>
      <c r="S2038" s="16">
        <f t="shared" si="157"/>
        <v>41738.864803240744</v>
      </c>
      <c r="T2038" s="9">
        <f t="shared" si="158"/>
        <v>41768.864803240744</v>
      </c>
      <c r="U2038" s="15">
        <f t="shared" si="159"/>
        <v>2014</v>
      </c>
    </row>
    <row r="2039" spans="1:21" ht="48" hidden="1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8313</v>
      </c>
      <c r="R2039" t="s">
        <v>8314</v>
      </c>
      <c r="S2039" s="16">
        <f t="shared" si="157"/>
        <v>41578.210104166668</v>
      </c>
      <c r="T2039" s="9">
        <f t="shared" si="158"/>
        <v>41638.251770833333</v>
      </c>
      <c r="U2039" s="15">
        <f t="shared" si="159"/>
        <v>2013</v>
      </c>
    </row>
    <row r="2040" spans="1:21" ht="48" hidden="1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8313</v>
      </c>
      <c r="R2040" t="s">
        <v>8314</v>
      </c>
      <c r="S2040" s="16">
        <f t="shared" si="157"/>
        <v>41424.27107638889</v>
      </c>
      <c r="T2040" s="9">
        <f t="shared" si="158"/>
        <v>41456.75</v>
      </c>
      <c r="U2040" s="15">
        <f t="shared" si="159"/>
        <v>2013</v>
      </c>
    </row>
    <row r="2041" spans="1:21" ht="32" hidden="1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8313</v>
      </c>
      <c r="R2041" t="s">
        <v>8314</v>
      </c>
      <c r="S2041" s="16">
        <f t="shared" si="157"/>
        <v>42675.438946759255</v>
      </c>
      <c r="T2041" s="9">
        <f t="shared" si="158"/>
        <v>42705.207638888889</v>
      </c>
      <c r="U2041" s="15">
        <f t="shared" si="159"/>
        <v>2016</v>
      </c>
    </row>
    <row r="2042" spans="1:21" ht="32" hidden="1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8313</v>
      </c>
      <c r="R2042" t="s">
        <v>8314</v>
      </c>
      <c r="S2042" s="16">
        <f t="shared" si="157"/>
        <v>41578.927118055559</v>
      </c>
      <c r="T2042" s="9">
        <f t="shared" si="158"/>
        <v>41593.968784722223</v>
      </c>
      <c r="U2042" s="15">
        <f t="shared" si="159"/>
        <v>2013</v>
      </c>
    </row>
    <row r="2043" spans="1:21" ht="48" hidden="1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8313</v>
      </c>
      <c r="R2043" t="s">
        <v>8314</v>
      </c>
      <c r="S2043" s="16">
        <f t="shared" si="157"/>
        <v>42654.525775462964</v>
      </c>
      <c r="T2043" s="9">
        <f t="shared" si="158"/>
        <v>42684.567442129628</v>
      </c>
      <c r="U2043" s="15">
        <f t="shared" si="159"/>
        <v>2016</v>
      </c>
    </row>
    <row r="2044" spans="1:21" ht="48" hidden="1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8313</v>
      </c>
      <c r="R2044" t="s">
        <v>8314</v>
      </c>
      <c r="S2044" s="16">
        <f t="shared" si="157"/>
        <v>42331.708032407405</v>
      </c>
      <c r="T2044" s="9">
        <f t="shared" si="158"/>
        <v>42391.708032407405</v>
      </c>
      <c r="U2044" s="15">
        <f t="shared" si="159"/>
        <v>2015</v>
      </c>
    </row>
    <row r="2045" spans="1:21" ht="48" hidden="1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8313</v>
      </c>
      <c r="R2045" t="s">
        <v>8314</v>
      </c>
      <c r="S2045" s="16">
        <f t="shared" si="157"/>
        <v>42661.176817129628</v>
      </c>
      <c r="T2045" s="9">
        <f t="shared" si="158"/>
        <v>42715.207638888889</v>
      </c>
      <c r="U2045" s="15">
        <f t="shared" si="159"/>
        <v>2016</v>
      </c>
    </row>
    <row r="2046" spans="1:21" ht="48" hidden="1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8313</v>
      </c>
      <c r="R2046" t="s">
        <v>8314</v>
      </c>
      <c r="S2046" s="16">
        <f t="shared" si="157"/>
        <v>42138.684189814812</v>
      </c>
      <c r="T2046" s="9">
        <f t="shared" si="158"/>
        <v>42168.684189814812</v>
      </c>
      <c r="U2046" s="15">
        <f t="shared" si="159"/>
        <v>2015</v>
      </c>
    </row>
    <row r="2047" spans="1:21" ht="48" hidden="1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8313</v>
      </c>
      <c r="R2047" t="s">
        <v>8314</v>
      </c>
      <c r="S2047" s="16">
        <f t="shared" si="157"/>
        <v>41069.088506944441</v>
      </c>
      <c r="T2047" s="9">
        <f t="shared" si="158"/>
        <v>41099.088506944441</v>
      </c>
      <c r="U2047" s="15">
        <f t="shared" si="159"/>
        <v>2012</v>
      </c>
    </row>
    <row r="2048" spans="1:21" ht="48" hidden="1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8313</v>
      </c>
      <c r="R2048" t="s">
        <v>8314</v>
      </c>
      <c r="S2048" s="16">
        <f t="shared" si="157"/>
        <v>41387.171805555554</v>
      </c>
      <c r="T2048" s="9">
        <f t="shared" si="158"/>
        <v>41417.171805555554</v>
      </c>
      <c r="U2048" s="15">
        <f t="shared" si="159"/>
        <v>2013</v>
      </c>
    </row>
    <row r="2049" spans="1:21" ht="48" hidden="1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8313</v>
      </c>
      <c r="R2049" t="s">
        <v>8314</v>
      </c>
      <c r="S2049" s="16">
        <f t="shared" si="157"/>
        <v>42081.903587962966</v>
      </c>
      <c r="T2049" s="9">
        <f t="shared" si="158"/>
        <v>42111</v>
      </c>
      <c r="U2049" s="15">
        <f t="shared" si="159"/>
        <v>2015</v>
      </c>
    </row>
    <row r="2050" spans="1:21" ht="48" hidden="1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ROUND(E2050/D2050*100,0)</f>
        <v>148</v>
      </c>
      <c r="P2050">
        <f t="shared" ref="P2050:P2113" si="161">ROUND(E2050/L2050,2)</f>
        <v>91.83</v>
      </c>
      <c r="Q2050" s="12" t="s">
        <v>8313</v>
      </c>
      <c r="R2050" t="s">
        <v>8314</v>
      </c>
      <c r="S2050" s="16">
        <f t="shared" si="157"/>
        <v>41387.651516203703</v>
      </c>
      <c r="T2050" s="9">
        <f t="shared" si="158"/>
        <v>41417.651516203703</v>
      </c>
      <c r="U2050" s="15">
        <f t="shared" si="159"/>
        <v>2013</v>
      </c>
    </row>
    <row r="2051" spans="1:21" ht="16" hidden="1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si="161"/>
        <v>80.989999999999995</v>
      </c>
      <c r="Q2051" s="12" t="s">
        <v>8313</v>
      </c>
      <c r="R2051" t="s">
        <v>8314</v>
      </c>
      <c r="S2051" s="16">
        <f t="shared" ref="S2051:S2114" si="162">(((J2051/60)/60)/24)+DATE(1970,1,1)</f>
        <v>41575.527349537035</v>
      </c>
      <c r="T2051" s="9">
        <f t="shared" ref="T2051:T2114" si="163">(((I2051/60)/60)/24)+DATE(1970,1,1)</f>
        <v>41610.957638888889</v>
      </c>
      <c r="U2051" s="15">
        <f t="shared" ref="U2051:U2114" si="164">YEAR(S2051)</f>
        <v>2013</v>
      </c>
    </row>
    <row r="2052" spans="1:21" ht="48" hidden="1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8313</v>
      </c>
      <c r="R2052" t="s">
        <v>8314</v>
      </c>
      <c r="S2052" s="16">
        <f t="shared" si="162"/>
        <v>42115.071504629625</v>
      </c>
      <c r="T2052" s="9">
        <f t="shared" si="163"/>
        <v>42155.071504629625</v>
      </c>
      <c r="U2052" s="15">
        <f t="shared" si="164"/>
        <v>2015</v>
      </c>
    </row>
    <row r="2053" spans="1:21" ht="48" hidden="1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8313</v>
      </c>
      <c r="R2053" t="s">
        <v>8314</v>
      </c>
      <c r="S2053" s="16">
        <f t="shared" si="162"/>
        <v>41604.022418981483</v>
      </c>
      <c r="T2053" s="9">
        <f t="shared" si="163"/>
        <v>41634.022418981483</v>
      </c>
      <c r="U2053" s="15">
        <f t="shared" si="164"/>
        <v>2013</v>
      </c>
    </row>
    <row r="2054" spans="1:21" ht="48" hidden="1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8313</v>
      </c>
      <c r="R2054" t="s">
        <v>8314</v>
      </c>
      <c r="S2054" s="16">
        <f t="shared" si="162"/>
        <v>42375.08394675926</v>
      </c>
      <c r="T2054" s="9">
        <f t="shared" si="163"/>
        <v>42420.08394675926</v>
      </c>
      <c r="U2054" s="15">
        <f t="shared" si="164"/>
        <v>2016</v>
      </c>
    </row>
    <row r="2055" spans="1:21" ht="48" hidden="1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8313</v>
      </c>
      <c r="R2055" t="s">
        <v>8314</v>
      </c>
      <c r="S2055" s="16">
        <f t="shared" si="162"/>
        <v>42303.617488425924</v>
      </c>
      <c r="T2055" s="9">
        <f t="shared" si="163"/>
        <v>42333.659155092595</v>
      </c>
      <c r="U2055" s="15">
        <f t="shared" si="164"/>
        <v>2015</v>
      </c>
    </row>
    <row r="2056" spans="1:21" ht="48" hidden="1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8313</v>
      </c>
      <c r="R2056" t="s">
        <v>8314</v>
      </c>
      <c r="S2056" s="16">
        <f t="shared" si="162"/>
        <v>41731.520949074074</v>
      </c>
      <c r="T2056" s="9">
        <f t="shared" si="163"/>
        <v>41761.520949074074</v>
      </c>
      <c r="U2056" s="15">
        <f t="shared" si="164"/>
        <v>2014</v>
      </c>
    </row>
    <row r="2057" spans="1:21" ht="48" hidden="1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8313</v>
      </c>
      <c r="R2057" t="s">
        <v>8314</v>
      </c>
      <c r="S2057" s="16">
        <f t="shared" si="162"/>
        <v>41946.674108796295</v>
      </c>
      <c r="T2057" s="9">
        <f t="shared" si="163"/>
        <v>41976.166666666672</v>
      </c>
      <c r="U2057" s="15">
        <f t="shared" si="164"/>
        <v>2014</v>
      </c>
    </row>
    <row r="2058" spans="1:21" ht="48" hidden="1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8313</v>
      </c>
      <c r="R2058" t="s">
        <v>8314</v>
      </c>
      <c r="S2058" s="16">
        <f t="shared" si="162"/>
        <v>41351.76090277778</v>
      </c>
      <c r="T2058" s="9">
        <f t="shared" si="163"/>
        <v>41381.76090277778</v>
      </c>
      <c r="U2058" s="15">
        <f t="shared" si="164"/>
        <v>2013</v>
      </c>
    </row>
    <row r="2059" spans="1:21" ht="48" hidden="1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8313</v>
      </c>
      <c r="R2059" t="s">
        <v>8314</v>
      </c>
      <c r="S2059" s="16">
        <f t="shared" si="162"/>
        <v>42396.494583333333</v>
      </c>
      <c r="T2059" s="9">
        <f t="shared" si="163"/>
        <v>42426.494583333333</v>
      </c>
      <c r="U2059" s="15">
        <f t="shared" si="164"/>
        <v>2016</v>
      </c>
    </row>
    <row r="2060" spans="1:21" ht="32" hidden="1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8313</v>
      </c>
      <c r="R2060" t="s">
        <v>8314</v>
      </c>
      <c r="S2060" s="16">
        <f t="shared" si="162"/>
        <v>42026.370717592596</v>
      </c>
      <c r="T2060" s="9">
        <f t="shared" si="163"/>
        <v>42065.833333333328</v>
      </c>
      <c r="U2060" s="15">
        <f t="shared" si="164"/>
        <v>2015</v>
      </c>
    </row>
    <row r="2061" spans="1:21" ht="48" hidden="1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8313</v>
      </c>
      <c r="R2061" t="s">
        <v>8314</v>
      </c>
      <c r="S2061" s="16">
        <f t="shared" si="162"/>
        <v>42361.602476851855</v>
      </c>
      <c r="T2061" s="9">
        <f t="shared" si="163"/>
        <v>42400.915972222225</v>
      </c>
      <c r="U2061" s="15">
        <f t="shared" si="164"/>
        <v>2015</v>
      </c>
    </row>
    <row r="2062" spans="1:21" ht="48" hidden="1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8313</v>
      </c>
      <c r="R2062" t="s">
        <v>8314</v>
      </c>
      <c r="S2062" s="16">
        <f t="shared" si="162"/>
        <v>41783.642939814818</v>
      </c>
      <c r="T2062" s="9">
        <f t="shared" si="163"/>
        <v>41843.642939814818</v>
      </c>
      <c r="U2062" s="15">
        <f t="shared" si="164"/>
        <v>2014</v>
      </c>
    </row>
    <row r="2063" spans="1:21" ht="48" hidden="1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8313</v>
      </c>
      <c r="R2063" t="s">
        <v>8314</v>
      </c>
      <c r="S2063" s="16">
        <f t="shared" si="162"/>
        <v>42705.764513888891</v>
      </c>
      <c r="T2063" s="9">
        <f t="shared" si="163"/>
        <v>42735.764513888891</v>
      </c>
      <c r="U2063" s="15">
        <f t="shared" si="164"/>
        <v>2016</v>
      </c>
    </row>
    <row r="2064" spans="1:21" ht="48" hidden="1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8313</v>
      </c>
      <c r="R2064" t="s">
        <v>8314</v>
      </c>
      <c r="S2064" s="16">
        <f t="shared" si="162"/>
        <v>42423.3830787037</v>
      </c>
      <c r="T2064" s="9">
        <f t="shared" si="163"/>
        <v>42453.341412037036</v>
      </c>
      <c r="U2064" s="15">
        <f t="shared" si="164"/>
        <v>2016</v>
      </c>
    </row>
    <row r="2065" spans="1:21" ht="32" hidden="1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8313</v>
      </c>
      <c r="R2065" t="s">
        <v>8314</v>
      </c>
      <c r="S2065" s="16">
        <f t="shared" si="162"/>
        <v>42472.73265046296</v>
      </c>
      <c r="T2065" s="9">
        <f t="shared" si="163"/>
        <v>42505.73265046296</v>
      </c>
      <c r="U2065" s="15">
        <f t="shared" si="164"/>
        <v>2016</v>
      </c>
    </row>
    <row r="2066" spans="1:21" ht="48" hidden="1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8313</v>
      </c>
      <c r="R2066" t="s">
        <v>8314</v>
      </c>
      <c r="S2066" s="16">
        <f t="shared" si="162"/>
        <v>41389.364849537036</v>
      </c>
      <c r="T2066" s="9">
        <f t="shared" si="163"/>
        <v>41425.5</v>
      </c>
      <c r="U2066" s="15">
        <f t="shared" si="164"/>
        <v>2013</v>
      </c>
    </row>
    <row r="2067" spans="1:21" ht="48" hidden="1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8313</v>
      </c>
      <c r="R2067" t="s">
        <v>8314</v>
      </c>
      <c r="S2067" s="16">
        <f t="shared" si="162"/>
        <v>41603.333668981482</v>
      </c>
      <c r="T2067" s="9">
        <f t="shared" si="163"/>
        <v>41633.333668981482</v>
      </c>
      <c r="U2067" s="15">
        <f t="shared" si="164"/>
        <v>2013</v>
      </c>
    </row>
    <row r="2068" spans="1:21" ht="48" hidden="1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8313</v>
      </c>
      <c r="R2068" t="s">
        <v>8314</v>
      </c>
      <c r="S2068" s="16">
        <f t="shared" si="162"/>
        <v>41844.771793981483</v>
      </c>
      <c r="T2068" s="9">
        <f t="shared" si="163"/>
        <v>41874.771793981483</v>
      </c>
      <c r="U2068" s="15">
        <f t="shared" si="164"/>
        <v>2014</v>
      </c>
    </row>
    <row r="2069" spans="1:21" ht="48" hidden="1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8313</v>
      </c>
      <c r="R2069" t="s">
        <v>8314</v>
      </c>
      <c r="S2069" s="16">
        <f t="shared" si="162"/>
        <v>42115.853888888887</v>
      </c>
      <c r="T2069" s="9">
        <f t="shared" si="163"/>
        <v>42148.853888888887</v>
      </c>
      <c r="U2069" s="15">
        <f t="shared" si="164"/>
        <v>2015</v>
      </c>
    </row>
    <row r="2070" spans="1:21" ht="48" hidden="1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8313</v>
      </c>
      <c r="R2070" t="s">
        <v>8314</v>
      </c>
      <c r="S2070" s="16">
        <f t="shared" si="162"/>
        <v>42633.841608796298</v>
      </c>
      <c r="T2070" s="9">
        <f t="shared" si="163"/>
        <v>42663.841608796298</v>
      </c>
      <c r="U2070" s="15">
        <f t="shared" si="164"/>
        <v>2016</v>
      </c>
    </row>
    <row r="2071" spans="1:21" ht="48" hidden="1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8313</v>
      </c>
      <c r="R2071" t="s">
        <v>8314</v>
      </c>
      <c r="S2071" s="16">
        <f t="shared" si="162"/>
        <v>42340.972118055557</v>
      </c>
      <c r="T2071" s="9">
        <f t="shared" si="163"/>
        <v>42371.972118055557</v>
      </c>
      <c r="U2071" s="15">
        <f t="shared" si="164"/>
        <v>2015</v>
      </c>
    </row>
    <row r="2072" spans="1:21" ht="48" hidden="1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8313</v>
      </c>
      <c r="R2072" t="s">
        <v>8314</v>
      </c>
      <c r="S2072" s="16">
        <f t="shared" si="162"/>
        <v>42519.6565162037</v>
      </c>
      <c r="T2072" s="9">
        <f t="shared" si="163"/>
        <v>42549.6565162037</v>
      </c>
      <c r="U2072" s="15">
        <f t="shared" si="164"/>
        <v>2016</v>
      </c>
    </row>
    <row r="2073" spans="1:21" ht="48" hidden="1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8313</v>
      </c>
      <c r="R2073" t="s">
        <v>8314</v>
      </c>
      <c r="S2073" s="16">
        <f t="shared" si="162"/>
        <v>42600.278749999998</v>
      </c>
      <c r="T2073" s="9">
        <f t="shared" si="163"/>
        <v>42645.278749999998</v>
      </c>
      <c r="U2073" s="15">
        <f t="shared" si="164"/>
        <v>2016</v>
      </c>
    </row>
    <row r="2074" spans="1:21" ht="48" hidden="1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8313</v>
      </c>
      <c r="R2074" t="s">
        <v>8314</v>
      </c>
      <c r="S2074" s="16">
        <f t="shared" si="162"/>
        <v>42467.581388888888</v>
      </c>
      <c r="T2074" s="9">
        <f t="shared" si="163"/>
        <v>42497.581388888888</v>
      </c>
      <c r="U2074" s="15">
        <f t="shared" si="164"/>
        <v>2016</v>
      </c>
    </row>
    <row r="2075" spans="1:21" ht="48" hidden="1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8313</v>
      </c>
      <c r="R2075" t="s">
        <v>8314</v>
      </c>
      <c r="S2075" s="16">
        <f t="shared" si="162"/>
        <v>42087.668032407411</v>
      </c>
      <c r="T2075" s="9">
        <f t="shared" si="163"/>
        <v>42132.668032407411</v>
      </c>
      <c r="U2075" s="15">
        <f t="shared" si="164"/>
        <v>2015</v>
      </c>
    </row>
    <row r="2076" spans="1:21" ht="32" hidden="1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8313</v>
      </c>
      <c r="R2076" t="s">
        <v>8314</v>
      </c>
      <c r="S2076" s="16">
        <f t="shared" si="162"/>
        <v>42466.826180555552</v>
      </c>
      <c r="T2076" s="9">
        <f t="shared" si="163"/>
        <v>42496.826180555552</v>
      </c>
      <c r="U2076" s="15">
        <f t="shared" si="164"/>
        <v>2016</v>
      </c>
    </row>
    <row r="2077" spans="1:21" ht="48" hidden="1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8313</v>
      </c>
      <c r="R2077" t="s">
        <v>8314</v>
      </c>
      <c r="S2077" s="16">
        <f t="shared" si="162"/>
        <v>41450.681574074071</v>
      </c>
      <c r="T2077" s="9">
        <f t="shared" si="163"/>
        <v>41480.681574074071</v>
      </c>
      <c r="U2077" s="15">
        <f t="shared" si="164"/>
        <v>2013</v>
      </c>
    </row>
    <row r="2078" spans="1:21" ht="32" hidden="1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8313</v>
      </c>
      <c r="R2078" t="s">
        <v>8314</v>
      </c>
      <c r="S2078" s="16">
        <f t="shared" si="162"/>
        <v>41803.880659722221</v>
      </c>
      <c r="T2078" s="9">
        <f t="shared" si="163"/>
        <v>41843.880659722221</v>
      </c>
      <c r="U2078" s="15">
        <f t="shared" si="164"/>
        <v>2014</v>
      </c>
    </row>
    <row r="2079" spans="1:21" ht="48" hidden="1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8313</v>
      </c>
      <c r="R2079" t="s">
        <v>8314</v>
      </c>
      <c r="S2079" s="16">
        <f t="shared" si="162"/>
        <v>42103.042546296296</v>
      </c>
      <c r="T2079" s="9">
        <f t="shared" si="163"/>
        <v>42160.875</v>
      </c>
      <c r="U2079" s="15">
        <f t="shared" si="164"/>
        <v>2015</v>
      </c>
    </row>
    <row r="2080" spans="1:21" ht="48" hidden="1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8313</v>
      </c>
      <c r="R2080" t="s">
        <v>8314</v>
      </c>
      <c r="S2080" s="16">
        <f t="shared" si="162"/>
        <v>42692.771493055552</v>
      </c>
      <c r="T2080" s="9">
        <f t="shared" si="163"/>
        <v>42722.771493055552</v>
      </c>
      <c r="U2080" s="15">
        <f t="shared" si="164"/>
        <v>2016</v>
      </c>
    </row>
    <row r="2081" spans="1:21" ht="48" hidden="1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8313</v>
      </c>
      <c r="R2081" t="s">
        <v>8314</v>
      </c>
      <c r="S2081" s="16">
        <f t="shared" si="162"/>
        <v>42150.71056712963</v>
      </c>
      <c r="T2081" s="9">
        <f t="shared" si="163"/>
        <v>42180.791666666672</v>
      </c>
      <c r="U2081" s="15">
        <f t="shared" si="164"/>
        <v>2015</v>
      </c>
    </row>
    <row r="2082" spans="1:21" ht="48" hidden="1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8313</v>
      </c>
      <c r="R2082" t="s">
        <v>8314</v>
      </c>
      <c r="S2082" s="16">
        <f t="shared" si="162"/>
        <v>42289.957175925927</v>
      </c>
      <c r="T2082" s="9">
        <f t="shared" si="163"/>
        <v>42319.998842592591</v>
      </c>
      <c r="U2082" s="15">
        <f t="shared" si="164"/>
        <v>2015</v>
      </c>
    </row>
    <row r="2083" spans="1:21" ht="48" hidden="1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8332</v>
      </c>
      <c r="R2083" t="s">
        <v>8333</v>
      </c>
      <c r="S2083" s="16">
        <f t="shared" si="162"/>
        <v>41004.156886574077</v>
      </c>
      <c r="T2083" s="9">
        <f t="shared" si="163"/>
        <v>41045.207638888889</v>
      </c>
      <c r="U2083" s="15">
        <f t="shared" si="164"/>
        <v>2012</v>
      </c>
    </row>
    <row r="2084" spans="1:21" ht="48" hidden="1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8332</v>
      </c>
      <c r="R2084" t="s">
        <v>8333</v>
      </c>
      <c r="S2084" s="16">
        <f t="shared" si="162"/>
        <v>40811.120324074072</v>
      </c>
      <c r="T2084" s="9">
        <f t="shared" si="163"/>
        <v>40871.161990740737</v>
      </c>
      <c r="U2084" s="15">
        <f t="shared" si="164"/>
        <v>2011</v>
      </c>
    </row>
    <row r="2085" spans="1:21" ht="48" hidden="1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8332</v>
      </c>
      <c r="R2085" t="s">
        <v>8333</v>
      </c>
      <c r="S2085" s="16">
        <f t="shared" si="162"/>
        <v>41034.72216435185</v>
      </c>
      <c r="T2085" s="9">
        <f t="shared" si="163"/>
        <v>41064.72216435185</v>
      </c>
      <c r="U2085" s="15">
        <f t="shared" si="164"/>
        <v>2012</v>
      </c>
    </row>
    <row r="2086" spans="1:21" ht="48" hidden="1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8332</v>
      </c>
      <c r="R2086" t="s">
        <v>8333</v>
      </c>
      <c r="S2086" s="16">
        <f t="shared" si="162"/>
        <v>41731.833124999997</v>
      </c>
      <c r="T2086" s="9">
        <f t="shared" si="163"/>
        <v>41763.290972222225</v>
      </c>
      <c r="U2086" s="15">
        <f t="shared" si="164"/>
        <v>2014</v>
      </c>
    </row>
    <row r="2087" spans="1:21" ht="48" hidden="1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8332</v>
      </c>
      <c r="R2087" t="s">
        <v>8333</v>
      </c>
      <c r="S2087" s="16">
        <f t="shared" si="162"/>
        <v>41075.835497685184</v>
      </c>
      <c r="T2087" s="9">
        <f t="shared" si="163"/>
        <v>41105.835497685184</v>
      </c>
      <c r="U2087" s="15">
        <f t="shared" si="164"/>
        <v>2012</v>
      </c>
    </row>
    <row r="2088" spans="1:21" ht="48" hidden="1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8332</v>
      </c>
      <c r="R2088" t="s">
        <v>8333</v>
      </c>
      <c r="S2088" s="16">
        <f t="shared" si="162"/>
        <v>40860.67050925926</v>
      </c>
      <c r="T2088" s="9">
        <f t="shared" si="163"/>
        <v>40891.207638888889</v>
      </c>
      <c r="U2088" s="15">
        <f t="shared" si="164"/>
        <v>2011</v>
      </c>
    </row>
    <row r="2089" spans="1:21" ht="48" hidden="1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8332</v>
      </c>
      <c r="R2089" t="s">
        <v>8333</v>
      </c>
      <c r="S2089" s="16">
        <f t="shared" si="162"/>
        <v>40764.204375000001</v>
      </c>
      <c r="T2089" s="9">
        <f t="shared" si="163"/>
        <v>40794.204375000001</v>
      </c>
      <c r="U2089" s="15">
        <f t="shared" si="164"/>
        <v>2011</v>
      </c>
    </row>
    <row r="2090" spans="1:21" ht="48" hidden="1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8332</v>
      </c>
      <c r="R2090" t="s">
        <v>8333</v>
      </c>
      <c r="S2090" s="16">
        <f t="shared" si="162"/>
        <v>40395.714722222219</v>
      </c>
      <c r="T2090" s="9">
        <f t="shared" si="163"/>
        <v>40432.165972222225</v>
      </c>
      <c r="U2090" s="15">
        <f t="shared" si="164"/>
        <v>2010</v>
      </c>
    </row>
    <row r="2091" spans="1:21" ht="32" hidden="1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8332</v>
      </c>
      <c r="R2091" t="s">
        <v>8333</v>
      </c>
      <c r="S2091" s="16">
        <f t="shared" si="162"/>
        <v>41453.076319444444</v>
      </c>
      <c r="T2091" s="9">
        <f t="shared" si="163"/>
        <v>41488.076319444444</v>
      </c>
      <c r="U2091" s="15">
        <f t="shared" si="164"/>
        <v>2013</v>
      </c>
    </row>
    <row r="2092" spans="1:21" ht="48" hidden="1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8332</v>
      </c>
      <c r="R2092" t="s">
        <v>8333</v>
      </c>
      <c r="S2092" s="16">
        <f t="shared" si="162"/>
        <v>41299.381423611114</v>
      </c>
      <c r="T2092" s="9">
        <f t="shared" si="163"/>
        <v>41329.381423611114</v>
      </c>
      <c r="U2092" s="15">
        <f t="shared" si="164"/>
        <v>2013</v>
      </c>
    </row>
    <row r="2093" spans="1:21" ht="48" hidden="1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8332</v>
      </c>
      <c r="R2093" t="s">
        <v>8333</v>
      </c>
      <c r="S2093" s="16">
        <f t="shared" si="162"/>
        <v>40555.322662037033</v>
      </c>
      <c r="T2093" s="9">
        <f t="shared" si="163"/>
        <v>40603.833333333336</v>
      </c>
      <c r="U2093" s="15">
        <f t="shared" si="164"/>
        <v>2011</v>
      </c>
    </row>
    <row r="2094" spans="1:21" ht="48" hidden="1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8332</v>
      </c>
      <c r="R2094" t="s">
        <v>8333</v>
      </c>
      <c r="S2094" s="16">
        <f t="shared" si="162"/>
        <v>40763.707546296297</v>
      </c>
      <c r="T2094" s="9">
        <f t="shared" si="163"/>
        <v>40823.707546296297</v>
      </c>
      <c r="U2094" s="15">
        <f t="shared" si="164"/>
        <v>2011</v>
      </c>
    </row>
    <row r="2095" spans="1:21" ht="48" hidden="1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8332</v>
      </c>
      <c r="R2095" t="s">
        <v>8333</v>
      </c>
      <c r="S2095" s="16">
        <f t="shared" si="162"/>
        <v>41205.854537037041</v>
      </c>
      <c r="T2095" s="9">
        <f t="shared" si="163"/>
        <v>41265.896203703705</v>
      </c>
      <c r="U2095" s="15">
        <f t="shared" si="164"/>
        <v>2012</v>
      </c>
    </row>
    <row r="2096" spans="1:21" ht="48" hidden="1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8332</v>
      </c>
      <c r="R2096" t="s">
        <v>8333</v>
      </c>
      <c r="S2096" s="16">
        <f t="shared" si="162"/>
        <v>40939.02002314815</v>
      </c>
      <c r="T2096" s="9">
        <f t="shared" si="163"/>
        <v>40973.125</v>
      </c>
      <c r="U2096" s="15">
        <f t="shared" si="164"/>
        <v>2012</v>
      </c>
    </row>
    <row r="2097" spans="1:21" ht="48" hidden="1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8332</v>
      </c>
      <c r="R2097" t="s">
        <v>8333</v>
      </c>
      <c r="S2097" s="16">
        <f t="shared" si="162"/>
        <v>40758.733483796292</v>
      </c>
      <c r="T2097" s="9">
        <f t="shared" si="163"/>
        <v>40818.733483796292</v>
      </c>
      <c r="U2097" s="15">
        <f t="shared" si="164"/>
        <v>2011</v>
      </c>
    </row>
    <row r="2098" spans="1:21" ht="48" hidden="1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8332</v>
      </c>
      <c r="R2098" t="s">
        <v>8333</v>
      </c>
      <c r="S2098" s="16">
        <f t="shared" si="162"/>
        <v>41192.758506944447</v>
      </c>
      <c r="T2098" s="9">
        <f t="shared" si="163"/>
        <v>41208.165972222225</v>
      </c>
      <c r="U2098" s="15">
        <f t="shared" si="164"/>
        <v>2012</v>
      </c>
    </row>
    <row r="2099" spans="1:21" ht="48" hidden="1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8332</v>
      </c>
      <c r="R2099" t="s">
        <v>8333</v>
      </c>
      <c r="S2099" s="16">
        <f t="shared" si="162"/>
        <v>40818.58489583333</v>
      </c>
      <c r="T2099" s="9">
        <f t="shared" si="163"/>
        <v>40878.626562500001</v>
      </c>
      <c r="U2099" s="15">
        <f t="shared" si="164"/>
        <v>2011</v>
      </c>
    </row>
    <row r="2100" spans="1:21" ht="48" hidden="1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8332</v>
      </c>
      <c r="R2100" t="s">
        <v>8333</v>
      </c>
      <c r="S2100" s="16">
        <f t="shared" si="162"/>
        <v>40946.11383101852</v>
      </c>
      <c r="T2100" s="9">
        <f t="shared" si="163"/>
        <v>40976.11383101852</v>
      </c>
      <c r="U2100" s="15">
        <f t="shared" si="164"/>
        <v>2012</v>
      </c>
    </row>
    <row r="2101" spans="1:21" ht="16" hidden="1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8332</v>
      </c>
      <c r="R2101" t="s">
        <v>8333</v>
      </c>
      <c r="S2101" s="16">
        <f t="shared" si="162"/>
        <v>42173.746342592596</v>
      </c>
      <c r="T2101" s="9">
        <f t="shared" si="163"/>
        <v>42187.152777777781</v>
      </c>
      <c r="U2101" s="15">
        <f t="shared" si="164"/>
        <v>2015</v>
      </c>
    </row>
    <row r="2102" spans="1:21" ht="48" hidden="1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8332</v>
      </c>
      <c r="R2102" t="s">
        <v>8333</v>
      </c>
      <c r="S2102" s="16">
        <f t="shared" si="162"/>
        <v>41074.834965277776</v>
      </c>
      <c r="T2102" s="9">
        <f t="shared" si="163"/>
        <v>41090.165972222225</v>
      </c>
      <c r="U2102" s="15">
        <f t="shared" si="164"/>
        <v>2012</v>
      </c>
    </row>
    <row r="2103" spans="1:21" ht="48" hidden="1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8332</v>
      </c>
      <c r="R2103" t="s">
        <v>8333</v>
      </c>
      <c r="S2103" s="16">
        <f t="shared" si="162"/>
        <v>40892.149467592593</v>
      </c>
      <c r="T2103" s="9">
        <f t="shared" si="163"/>
        <v>40952.149467592593</v>
      </c>
      <c r="U2103" s="15">
        <f t="shared" si="164"/>
        <v>2011</v>
      </c>
    </row>
    <row r="2104" spans="1:21" ht="48" hidden="1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8332</v>
      </c>
      <c r="R2104" t="s">
        <v>8333</v>
      </c>
      <c r="S2104" s="16">
        <f t="shared" si="162"/>
        <v>40638.868611111109</v>
      </c>
      <c r="T2104" s="9">
        <f t="shared" si="163"/>
        <v>40668.868611111109</v>
      </c>
      <c r="U2104" s="15">
        <f t="shared" si="164"/>
        <v>2011</v>
      </c>
    </row>
    <row r="2105" spans="1:21" ht="32" hidden="1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8332</v>
      </c>
      <c r="R2105" t="s">
        <v>8333</v>
      </c>
      <c r="S2105" s="16">
        <f t="shared" si="162"/>
        <v>41192.754942129628</v>
      </c>
      <c r="T2105" s="9">
        <f t="shared" si="163"/>
        <v>41222.7966087963</v>
      </c>
      <c r="U2105" s="15">
        <f t="shared" si="164"/>
        <v>2012</v>
      </c>
    </row>
    <row r="2106" spans="1:21" ht="48" hidden="1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8332</v>
      </c>
      <c r="R2106" t="s">
        <v>8333</v>
      </c>
      <c r="S2106" s="16">
        <f t="shared" si="162"/>
        <v>41394.074467592596</v>
      </c>
      <c r="T2106" s="9">
        <f t="shared" si="163"/>
        <v>41425</v>
      </c>
      <c r="U2106" s="15">
        <f t="shared" si="164"/>
        <v>2013</v>
      </c>
    </row>
    <row r="2107" spans="1:21" ht="32" hidden="1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8332</v>
      </c>
      <c r="R2107" t="s">
        <v>8333</v>
      </c>
      <c r="S2107" s="16">
        <f t="shared" si="162"/>
        <v>41951.788807870369</v>
      </c>
      <c r="T2107" s="9">
        <f t="shared" si="163"/>
        <v>41964.166666666672</v>
      </c>
      <c r="U2107" s="15">
        <f t="shared" si="164"/>
        <v>2014</v>
      </c>
    </row>
    <row r="2108" spans="1:21" ht="48" hidden="1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8332</v>
      </c>
      <c r="R2108" t="s">
        <v>8333</v>
      </c>
      <c r="S2108" s="16">
        <f t="shared" si="162"/>
        <v>41270.21497685185</v>
      </c>
      <c r="T2108" s="9">
        <f t="shared" si="163"/>
        <v>41300.21497685185</v>
      </c>
      <c r="U2108" s="15">
        <f t="shared" si="164"/>
        <v>2012</v>
      </c>
    </row>
    <row r="2109" spans="1:21" ht="48" hidden="1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8332</v>
      </c>
      <c r="R2109" t="s">
        <v>8333</v>
      </c>
      <c r="S2109" s="16">
        <f t="shared" si="162"/>
        <v>41934.71056712963</v>
      </c>
      <c r="T2109" s="9">
        <f t="shared" si="163"/>
        <v>41955.752233796295</v>
      </c>
      <c r="U2109" s="15">
        <f t="shared" si="164"/>
        <v>2014</v>
      </c>
    </row>
    <row r="2110" spans="1:21" ht="48" hidden="1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8332</v>
      </c>
      <c r="R2110" t="s">
        <v>8333</v>
      </c>
      <c r="S2110" s="16">
        <f t="shared" si="162"/>
        <v>41135.175694444442</v>
      </c>
      <c r="T2110" s="9">
        <f t="shared" si="163"/>
        <v>41162.163194444445</v>
      </c>
      <c r="U2110" s="15">
        <f t="shared" si="164"/>
        <v>2012</v>
      </c>
    </row>
    <row r="2111" spans="1:21" ht="32" hidden="1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8332</v>
      </c>
      <c r="R2111" t="s">
        <v>8333</v>
      </c>
      <c r="S2111" s="16">
        <f t="shared" si="162"/>
        <v>42160.708530092597</v>
      </c>
      <c r="T2111" s="9">
        <f t="shared" si="163"/>
        <v>42190.708530092597</v>
      </c>
      <c r="U2111" s="15">
        <f t="shared" si="164"/>
        <v>2015</v>
      </c>
    </row>
    <row r="2112" spans="1:21" ht="32" hidden="1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8332</v>
      </c>
      <c r="R2112" t="s">
        <v>8333</v>
      </c>
      <c r="S2112" s="16">
        <f t="shared" si="162"/>
        <v>41759.670937499999</v>
      </c>
      <c r="T2112" s="9">
        <f t="shared" si="163"/>
        <v>41787.207638888889</v>
      </c>
      <c r="U2112" s="15">
        <f t="shared" si="164"/>
        <v>2014</v>
      </c>
    </row>
    <row r="2113" spans="1:21" ht="48" hidden="1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8332</v>
      </c>
      <c r="R2113" t="s">
        <v>8333</v>
      </c>
      <c r="S2113" s="16">
        <f t="shared" si="162"/>
        <v>40703.197048611109</v>
      </c>
      <c r="T2113" s="9">
        <f t="shared" si="163"/>
        <v>40770.041666666664</v>
      </c>
      <c r="U2113" s="15">
        <f t="shared" si="164"/>
        <v>2011</v>
      </c>
    </row>
    <row r="2114" spans="1:21" ht="48" hidden="1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ROUND(E2114/D2114*100,0)</f>
        <v>100</v>
      </c>
      <c r="P2114">
        <f t="shared" ref="P2114:P2177" si="166">ROUND(E2114/L2114,2)</f>
        <v>27.27</v>
      </c>
      <c r="Q2114" s="12" t="s">
        <v>8332</v>
      </c>
      <c r="R2114" t="s">
        <v>8333</v>
      </c>
      <c r="S2114" s="16">
        <f t="shared" si="162"/>
        <v>41365.928159722222</v>
      </c>
      <c r="T2114" s="9">
        <f t="shared" si="163"/>
        <v>41379.928159722222</v>
      </c>
      <c r="U2114" s="15">
        <f t="shared" si="164"/>
        <v>2013</v>
      </c>
    </row>
    <row r="2115" spans="1:21" ht="32" hidden="1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si="166"/>
        <v>68.599999999999994</v>
      </c>
      <c r="Q2115" s="12" t="s">
        <v>8332</v>
      </c>
      <c r="R2115" t="s">
        <v>8333</v>
      </c>
      <c r="S2115" s="16">
        <f t="shared" ref="S2115:S2178" si="167">(((J2115/60)/60)/24)+DATE(1970,1,1)</f>
        <v>41870.86546296296</v>
      </c>
      <c r="T2115" s="9">
        <f t="shared" ref="T2115:T2178" si="168">(((I2115/60)/60)/24)+DATE(1970,1,1)</f>
        <v>41905.86546296296</v>
      </c>
      <c r="U2115" s="15">
        <f t="shared" ref="U2115:U2178" si="169">YEAR(S2115)</f>
        <v>2014</v>
      </c>
    </row>
    <row r="2116" spans="1:21" ht="48" hidden="1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8332</v>
      </c>
      <c r="R2116" t="s">
        <v>8333</v>
      </c>
      <c r="S2116" s="16">
        <f t="shared" si="167"/>
        <v>40458.815625000003</v>
      </c>
      <c r="T2116" s="9">
        <f t="shared" si="168"/>
        <v>40521.207638888889</v>
      </c>
      <c r="U2116" s="15">
        <f t="shared" si="169"/>
        <v>2010</v>
      </c>
    </row>
    <row r="2117" spans="1:21" ht="48" hidden="1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8332</v>
      </c>
      <c r="R2117" t="s">
        <v>8333</v>
      </c>
      <c r="S2117" s="16">
        <f t="shared" si="167"/>
        <v>40564.081030092595</v>
      </c>
      <c r="T2117" s="9">
        <f t="shared" si="168"/>
        <v>40594.081030092595</v>
      </c>
      <c r="U2117" s="15">
        <f t="shared" si="169"/>
        <v>2011</v>
      </c>
    </row>
    <row r="2118" spans="1:21" ht="48" hidden="1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8332</v>
      </c>
      <c r="R2118" t="s">
        <v>8333</v>
      </c>
      <c r="S2118" s="16">
        <f t="shared" si="167"/>
        <v>41136.777812500004</v>
      </c>
      <c r="T2118" s="9">
        <f t="shared" si="168"/>
        <v>41184.777812500004</v>
      </c>
      <c r="U2118" s="15">
        <f t="shared" si="169"/>
        <v>2012</v>
      </c>
    </row>
    <row r="2119" spans="1:21" ht="48" hidden="1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8332</v>
      </c>
      <c r="R2119" t="s">
        <v>8333</v>
      </c>
      <c r="S2119" s="16">
        <f t="shared" si="167"/>
        <v>42290.059594907405</v>
      </c>
      <c r="T2119" s="9">
        <f t="shared" si="168"/>
        <v>42304.207638888889</v>
      </c>
      <c r="U2119" s="15">
        <f t="shared" si="169"/>
        <v>2015</v>
      </c>
    </row>
    <row r="2120" spans="1:21" ht="32" hidden="1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8332</v>
      </c>
      <c r="R2120" t="s">
        <v>8333</v>
      </c>
      <c r="S2120" s="16">
        <f t="shared" si="167"/>
        <v>40718.839537037034</v>
      </c>
      <c r="T2120" s="9">
        <f t="shared" si="168"/>
        <v>40748.839537037034</v>
      </c>
      <c r="U2120" s="15">
        <f t="shared" si="169"/>
        <v>2011</v>
      </c>
    </row>
    <row r="2121" spans="1:21" ht="48" hidden="1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8332</v>
      </c>
      <c r="R2121" t="s">
        <v>8333</v>
      </c>
      <c r="S2121" s="16">
        <f t="shared" si="167"/>
        <v>41107.130150462966</v>
      </c>
      <c r="T2121" s="9">
        <f t="shared" si="168"/>
        <v>41137.130150462966</v>
      </c>
      <c r="U2121" s="15">
        <f t="shared" si="169"/>
        <v>2012</v>
      </c>
    </row>
    <row r="2122" spans="1:21" ht="48" hidden="1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8332</v>
      </c>
      <c r="R2122" t="s">
        <v>8333</v>
      </c>
      <c r="S2122" s="16">
        <f t="shared" si="167"/>
        <v>41591.964537037034</v>
      </c>
      <c r="T2122" s="9">
        <f t="shared" si="168"/>
        <v>41640.964537037034</v>
      </c>
      <c r="U2122" s="15">
        <f t="shared" si="169"/>
        <v>2013</v>
      </c>
    </row>
    <row r="2123" spans="1:21" ht="32" hidden="1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8321</v>
      </c>
      <c r="R2123" t="s">
        <v>8339</v>
      </c>
      <c r="S2123" s="16">
        <f t="shared" si="167"/>
        <v>42716.7424537037</v>
      </c>
      <c r="T2123" s="9">
        <f t="shared" si="168"/>
        <v>42746.7424537037</v>
      </c>
      <c r="U2123" s="15">
        <f t="shared" si="169"/>
        <v>2016</v>
      </c>
    </row>
    <row r="2124" spans="1:21" ht="32" hidden="1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8321</v>
      </c>
      <c r="R2124" t="s">
        <v>8339</v>
      </c>
      <c r="S2124" s="16">
        <f t="shared" si="167"/>
        <v>42712.300567129627</v>
      </c>
      <c r="T2124" s="9">
        <f t="shared" si="168"/>
        <v>42742.300567129627</v>
      </c>
      <c r="U2124" s="15">
        <f t="shared" si="169"/>
        <v>2016</v>
      </c>
    </row>
    <row r="2125" spans="1:21" ht="64" hidden="1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8321</v>
      </c>
      <c r="R2125" t="s">
        <v>8339</v>
      </c>
      <c r="S2125" s="16">
        <f t="shared" si="167"/>
        <v>40198.424849537041</v>
      </c>
      <c r="T2125" s="9">
        <f t="shared" si="168"/>
        <v>40252.290972222225</v>
      </c>
      <c r="U2125" s="15">
        <f t="shared" si="169"/>
        <v>2010</v>
      </c>
    </row>
    <row r="2126" spans="1:21" ht="48" hidden="1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8321</v>
      </c>
      <c r="R2126" t="s">
        <v>8339</v>
      </c>
      <c r="S2126" s="16">
        <f t="shared" si="167"/>
        <v>40464.028182870366</v>
      </c>
      <c r="T2126" s="9">
        <f t="shared" si="168"/>
        <v>40512.208333333336</v>
      </c>
      <c r="U2126" s="15">
        <f t="shared" si="169"/>
        <v>2010</v>
      </c>
    </row>
    <row r="2127" spans="1:21" ht="48" hidden="1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8321</v>
      </c>
      <c r="R2127" t="s">
        <v>8339</v>
      </c>
      <c r="S2127" s="16">
        <f t="shared" si="167"/>
        <v>42191.023530092592</v>
      </c>
      <c r="T2127" s="9">
        <f t="shared" si="168"/>
        <v>42221.023530092592</v>
      </c>
      <c r="U2127" s="15">
        <f t="shared" si="169"/>
        <v>2015</v>
      </c>
    </row>
    <row r="2128" spans="1:21" ht="48" hidden="1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8321</v>
      </c>
      <c r="R2128" t="s">
        <v>8339</v>
      </c>
      <c r="S2128" s="16">
        <f t="shared" si="167"/>
        <v>41951.973229166666</v>
      </c>
      <c r="T2128" s="9">
        <f t="shared" si="168"/>
        <v>41981.973229166666</v>
      </c>
      <c r="U2128" s="15">
        <f t="shared" si="169"/>
        <v>2014</v>
      </c>
    </row>
    <row r="2129" spans="1:21" ht="16" hidden="1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8321</v>
      </c>
      <c r="R2129" t="s">
        <v>8339</v>
      </c>
      <c r="S2129" s="16">
        <f t="shared" si="167"/>
        <v>42045.50535879629</v>
      </c>
      <c r="T2129" s="9">
        <f t="shared" si="168"/>
        <v>42075.463692129633</v>
      </c>
      <c r="U2129" s="15">
        <f t="shared" si="169"/>
        <v>2015</v>
      </c>
    </row>
    <row r="2130" spans="1:21" ht="48" hidden="1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8321</v>
      </c>
      <c r="R2130" t="s">
        <v>8339</v>
      </c>
      <c r="S2130" s="16">
        <f t="shared" si="167"/>
        <v>41843.772789351853</v>
      </c>
      <c r="T2130" s="9">
        <f t="shared" si="168"/>
        <v>41903.772789351853</v>
      </c>
      <c r="U2130" s="15">
        <f t="shared" si="169"/>
        <v>2014</v>
      </c>
    </row>
    <row r="2131" spans="1:21" ht="48" hidden="1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8321</v>
      </c>
      <c r="R2131" t="s">
        <v>8339</v>
      </c>
      <c r="S2131" s="16">
        <f t="shared" si="167"/>
        <v>42409.024305555555</v>
      </c>
      <c r="T2131" s="9">
        <f t="shared" si="168"/>
        <v>42439.024305555555</v>
      </c>
      <c r="U2131" s="15">
        <f t="shared" si="169"/>
        <v>2016</v>
      </c>
    </row>
    <row r="2132" spans="1:21" ht="32" hidden="1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8321</v>
      </c>
      <c r="R2132" t="s">
        <v>8339</v>
      </c>
      <c r="S2132" s="16">
        <f t="shared" si="167"/>
        <v>41832.086377314816</v>
      </c>
      <c r="T2132" s="9">
        <f t="shared" si="168"/>
        <v>41867.086377314816</v>
      </c>
      <c r="U2132" s="15">
        <f t="shared" si="169"/>
        <v>2014</v>
      </c>
    </row>
    <row r="2133" spans="1:21" ht="48" hidden="1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8321</v>
      </c>
      <c r="R2133" t="s">
        <v>8339</v>
      </c>
      <c r="S2133" s="16">
        <f t="shared" si="167"/>
        <v>42167.207071759258</v>
      </c>
      <c r="T2133" s="9">
        <f t="shared" si="168"/>
        <v>42197.207071759258</v>
      </c>
      <c r="U2133" s="15">
        <f t="shared" si="169"/>
        <v>2015</v>
      </c>
    </row>
    <row r="2134" spans="1:21" ht="48" hidden="1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8321</v>
      </c>
      <c r="R2134" t="s">
        <v>8339</v>
      </c>
      <c r="S2134" s="16">
        <f t="shared" si="167"/>
        <v>41643.487175925926</v>
      </c>
      <c r="T2134" s="9">
        <f t="shared" si="168"/>
        <v>41673.487175925926</v>
      </c>
      <c r="U2134" s="15">
        <f t="shared" si="169"/>
        <v>2014</v>
      </c>
    </row>
    <row r="2135" spans="1:21" ht="48" hidden="1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8321</v>
      </c>
      <c r="R2135" t="s">
        <v>8339</v>
      </c>
      <c r="S2135" s="16">
        <f t="shared" si="167"/>
        <v>40619.097210648149</v>
      </c>
      <c r="T2135" s="9">
        <f t="shared" si="168"/>
        <v>40657.290972222225</v>
      </c>
      <c r="U2135" s="15">
        <f t="shared" si="169"/>
        <v>2011</v>
      </c>
    </row>
    <row r="2136" spans="1:21" ht="48" hidden="1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8321</v>
      </c>
      <c r="R2136" t="s">
        <v>8339</v>
      </c>
      <c r="S2136" s="16">
        <f t="shared" si="167"/>
        <v>41361.886469907404</v>
      </c>
      <c r="T2136" s="9">
        <f t="shared" si="168"/>
        <v>41391.886469907404</v>
      </c>
      <c r="U2136" s="15">
        <f t="shared" si="169"/>
        <v>2013</v>
      </c>
    </row>
    <row r="2137" spans="1:21" ht="48" hidden="1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8321</v>
      </c>
      <c r="R2137" t="s">
        <v>8339</v>
      </c>
      <c r="S2137" s="16">
        <f t="shared" si="167"/>
        <v>41156.963344907403</v>
      </c>
      <c r="T2137" s="9">
        <f t="shared" si="168"/>
        <v>41186.963344907403</v>
      </c>
      <c r="U2137" s="15">
        <f t="shared" si="169"/>
        <v>2012</v>
      </c>
    </row>
    <row r="2138" spans="1:21" ht="48" hidden="1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8321</v>
      </c>
      <c r="R2138" t="s">
        <v>8339</v>
      </c>
      <c r="S2138" s="16">
        <f t="shared" si="167"/>
        <v>41536.509097222224</v>
      </c>
      <c r="T2138" s="9">
        <f t="shared" si="168"/>
        <v>41566.509097222224</v>
      </c>
      <c r="U2138" s="15">
        <f t="shared" si="169"/>
        <v>2013</v>
      </c>
    </row>
    <row r="2139" spans="1:21" ht="48" hidden="1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8321</v>
      </c>
      <c r="R2139" t="s">
        <v>8339</v>
      </c>
      <c r="S2139" s="16">
        <f t="shared" si="167"/>
        <v>41948.771168981482</v>
      </c>
      <c r="T2139" s="9">
        <f t="shared" si="168"/>
        <v>41978.771168981482</v>
      </c>
      <c r="U2139" s="15">
        <f t="shared" si="169"/>
        <v>2014</v>
      </c>
    </row>
    <row r="2140" spans="1:21" ht="32" hidden="1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8321</v>
      </c>
      <c r="R2140" t="s">
        <v>8339</v>
      </c>
      <c r="S2140" s="16">
        <f t="shared" si="167"/>
        <v>41557.013182870374</v>
      </c>
      <c r="T2140" s="9">
        <f t="shared" si="168"/>
        <v>41587.054849537039</v>
      </c>
      <c r="U2140" s="15">
        <f t="shared" si="169"/>
        <v>2013</v>
      </c>
    </row>
    <row r="2141" spans="1:21" ht="48" hidden="1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8321</v>
      </c>
      <c r="R2141" t="s">
        <v>8339</v>
      </c>
      <c r="S2141" s="16">
        <f t="shared" si="167"/>
        <v>42647.750092592592</v>
      </c>
      <c r="T2141" s="9">
        <f t="shared" si="168"/>
        <v>42677.750092592592</v>
      </c>
      <c r="U2141" s="15">
        <f t="shared" si="169"/>
        <v>2016</v>
      </c>
    </row>
    <row r="2142" spans="1:21" ht="48" hidden="1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8321</v>
      </c>
      <c r="R2142" t="s">
        <v>8339</v>
      </c>
      <c r="S2142" s="16">
        <f t="shared" si="167"/>
        <v>41255.833611111113</v>
      </c>
      <c r="T2142" s="9">
        <f t="shared" si="168"/>
        <v>41285.833611111113</v>
      </c>
      <c r="U2142" s="15">
        <f t="shared" si="169"/>
        <v>2012</v>
      </c>
    </row>
    <row r="2143" spans="1:21" ht="48" hidden="1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 t="e">
        <f t="shared" si="166"/>
        <v>#DIV/0!</v>
      </c>
      <c r="Q2143" s="12" t="s">
        <v>8321</v>
      </c>
      <c r="R2143" t="s">
        <v>8339</v>
      </c>
      <c r="S2143" s="16">
        <f t="shared" si="167"/>
        <v>41927.235636574071</v>
      </c>
      <c r="T2143" s="9">
        <f t="shared" si="168"/>
        <v>41957.277303240742</v>
      </c>
      <c r="U2143" s="15">
        <f t="shared" si="169"/>
        <v>2014</v>
      </c>
    </row>
    <row r="2144" spans="1:21" ht="48" hidden="1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8321</v>
      </c>
      <c r="R2144" t="s">
        <v>8339</v>
      </c>
      <c r="S2144" s="16">
        <f t="shared" si="167"/>
        <v>42340.701504629629</v>
      </c>
      <c r="T2144" s="9">
        <f t="shared" si="168"/>
        <v>42368.701504629629</v>
      </c>
      <c r="U2144" s="15">
        <f t="shared" si="169"/>
        <v>2015</v>
      </c>
    </row>
    <row r="2145" spans="1:21" ht="48" hidden="1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8321</v>
      </c>
      <c r="R2145" t="s">
        <v>8339</v>
      </c>
      <c r="S2145" s="16">
        <f t="shared" si="167"/>
        <v>40332.886712962965</v>
      </c>
      <c r="T2145" s="9">
        <f t="shared" si="168"/>
        <v>40380.791666666664</v>
      </c>
      <c r="U2145" s="15">
        <f t="shared" si="169"/>
        <v>2010</v>
      </c>
    </row>
    <row r="2146" spans="1:21" ht="32" hidden="1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8321</v>
      </c>
      <c r="R2146" t="s">
        <v>8339</v>
      </c>
      <c r="S2146" s="16">
        <f t="shared" si="167"/>
        <v>41499.546759259261</v>
      </c>
      <c r="T2146" s="9">
        <f t="shared" si="168"/>
        <v>41531.546759259261</v>
      </c>
      <c r="U2146" s="15">
        <f t="shared" si="169"/>
        <v>2013</v>
      </c>
    </row>
    <row r="2147" spans="1:21" ht="48" hidden="1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8321</v>
      </c>
      <c r="R2147" t="s">
        <v>8339</v>
      </c>
      <c r="S2147" s="16">
        <f t="shared" si="167"/>
        <v>41575.237430555557</v>
      </c>
      <c r="T2147" s="9">
        <f t="shared" si="168"/>
        <v>41605.279097222221</v>
      </c>
      <c r="U2147" s="15">
        <f t="shared" si="169"/>
        <v>2013</v>
      </c>
    </row>
    <row r="2148" spans="1:21" ht="48" hidden="1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8321</v>
      </c>
      <c r="R2148" t="s">
        <v>8339</v>
      </c>
      <c r="S2148" s="16">
        <f t="shared" si="167"/>
        <v>42397.679513888885</v>
      </c>
      <c r="T2148" s="9">
        <f t="shared" si="168"/>
        <v>42411.679513888885</v>
      </c>
      <c r="U2148" s="15">
        <f t="shared" si="169"/>
        <v>2016</v>
      </c>
    </row>
    <row r="2149" spans="1:21" ht="16" hidden="1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8321</v>
      </c>
      <c r="R2149" t="s">
        <v>8339</v>
      </c>
      <c r="S2149" s="16">
        <f t="shared" si="167"/>
        <v>41927.295694444445</v>
      </c>
      <c r="T2149" s="9">
        <f t="shared" si="168"/>
        <v>41959.337361111116</v>
      </c>
      <c r="U2149" s="15">
        <f t="shared" si="169"/>
        <v>2014</v>
      </c>
    </row>
    <row r="2150" spans="1:21" ht="48" hidden="1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8321</v>
      </c>
      <c r="R2150" t="s">
        <v>8339</v>
      </c>
      <c r="S2150" s="16">
        <f t="shared" si="167"/>
        <v>42066.733587962968</v>
      </c>
      <c r="T2150" s="9">
        <f t="shared" si="168"/>
        <v>42096.691921296297</v>
      </c>
      <c r="U2150" s="15">
        <f t="shared" si="169"/>
        <v>2015</v>
      </c>
    </row>
    <row r="2151" spans="1:21" ht="48" hidden="1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 t="e">
        <f t="shared" si="166"/>
        <v>#DIV/0!</v>
      </c>
      <c r="Q2151" s="12" t="s">
        <v>8321</v>
      </c>
      <c r="R2151" t="s">
        <v>8339</v>
      </c>
      <c r="S2151" s="16">
        <f t="shared" si="167"/>
        <v>40355.024953703702</v>
      </c>
      <c r="T2151" s="9">
        <f t="shared" si="168"/>
        <v>40390</v>
      </c>
      <c r="U2151" s="15">
        <f t="shared" si="169"/>
        <v>2010</v>
      </c>
    </row>
    <row r="2152" spans="1:21" ht="16" hidden="1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8321</v>
      </c>
      <c r="R2152" t="s">
        <v>8339</v>
      </c>
      <c r="S2152" s="16">
        <f t="shared" si="167"/>
        <v>42534.284710648149</v>
      </c>
      <c r="T2152" s="9">
        <f t="shared" si="168"/>
        <v>42564.284710648149</v>
      </c>
      <c r="U2152" s="15">
        <f t="shared" si="169"/>
        <v>2016</v>
      </c>
    </row>
    <row r="2153" spans="1:21" ht="48" hidden="1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8321</v>
      </c>
      <c r="R2153" t="s">
        <v>8339</v>
      </c>
      <c r="S2153" s="16">
        <f t="shared" si="167"/>
        <v>42520.847384259265</v>
      </c>
      <c r="T2153" s="9">
        <f t="shared" si="168"/>
        <v>42550.847384259265</v>
      </c>
      <c r="U2153" s="15">
        <f t="shared" si="169"/>
        <v>2016</v>
      </c>
    </row>
    <row r="2154" spans="1:21" ht="48" hidden="1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8321</v>
      </c>
      <c r="R2154" t="s">
        <v>8339</v>
      </c>
      <c r="S2154" s="16">
        <f t="shared" si="167"/>
        <v>41683.832280092596</v>
      </c>
      <c r="T2154" s="9">
        <f t="shared" si="168"/>
        <v>41713.790613425925</v>
      </c>
      <c r="U2154" s="15">
        <f t="shared" si="169"/>
        <v>2014</v>
      </c>
    </row>
    <row r="2155" spans="1:21" ht="48" hidden="1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8321</v>
      </c>
      <c r="R2155" t="s">
        <v>8339</v>
      </c>
      <c r="S2155" s="16">
        <f t="shared" si="167"/>
        <v>41974.911087962959</v>
      </c>
      <c r="T2155" s="9">
        <f t="shared" si="168"/>
        <v>42014.332638888889</v>
      </c>
      <c r="U2155" s="15">
        <f t="shared" si="169"/>
        <v>2014</v>
      </c>
    </row>
    <row r="2156" spans="1:21" ht="32" hidden="1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8321</v>
      </c>
      <c r="R2156" t="s">
        <v>8339</v>
      </c>
      <c r="S2156" s="16">
        <f t="shared" si="167"/>
        <v>41647.632256944446</v>
      </c>
      <c r="T2156" s="9">
        <f t="shared" si="168"/>
        <v>41667.632256944446</v>
      </c>
      <c r="U2156" s="15">
        <f t="shared" si="169"/>
        <v>2014</v>
      </c>
    </row>
    <row r="2157" spans="1:21" ht="48" hidden="1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8321</v>
      </c>
      <c r="R2157" t="s">
        <v>8339</v>
      </c>
      <c r="S2157" s="16">
        <f t="shared" si="167"/>
        <v>42430.747511574074</v>
      </c>
      <c r="T2157" s="9">
        <f t="shared" si="168"/>
        <v>42460.70584490741</v>
      </c>
      <c r="U2157" s="15">
        <f t="shared" si="169"/>
        <v>2016</v>
      </c>
    </row>
    <row r="2158" spans="1:21" ht="32" hidden="1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8321</v>
      </c>
      <c r="R2158" t="s">
        <v>8339</v>
      </c>
      <c r="S2158" s="16">
        <f t="shared" si="167"/>
        <v>41488.85423611111</v>
      </c>
      <c r="T2158" s="9">
        <f t="shared" si="168"/>
        <v>41533.85423611111</v>
      </c>
      <c r="U2158" s="15">
        <f t="shared" si="169"/>
        <v>2013</v>
      </c>
    </row>
    <row r="2159" spans="1:21" ht="32" hidden="1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8321</v>
      </c>
      <c r="R2159" t="s">
        <v>8339</v>
      </c>
      <c r="S2159" s="16">
        <f t="shared" si="167"/>
        <v>42694.98128472222</v>
      </c>
      <c r="T2159" s="9">
        <f t="shared" si="168"/>
        <v>42727.332638888889</v>
      </c>
      <c r="U2159" s="15">
        <f t="shared" si="169"/>
        <v>2016</v>
      </c>
    </row>
    <row r="2160" spans="1:21" ht="48" hidden="1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8321</v>
      </c>
      <c r="R2160" t="s">
        <v>8339</v>
      </c>
      <c r="S2160" s="16">
        <f t="shared" si="167"/>
        <v>41264.853865740741</v>
      </c>
      <c r="T2160" s="9">
        <f t="shared" si="168"/>
        <v>41309.853865740741</v>
      </c>
      <c r="U2160" s="15">
        <f t="shared" si="169"/>
        <v>2012</v>
      </c>
    </row>
    <row r="2161" spans="1:21" ht="64" hidden="1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8321</v>
      </c>
      <c r="R2161" t="s">
        <v>8339</v>
      </c>
      <c r="S2161" s="16">
        <f t="shared" si="167"/>
        <v>40710.731180555551</v>
      </c>
      <c r="T2161" s="9">
        <f t="shared" si="168"/>
        <v>40740.731180555551</v>
      </c>
      <c r="U2161" s="15">
        <f t="shared" si="169"/>
        <v>2011</v>
      </c>
    </row>
    <row r="2162" spans="1:21" ht="48" hidden="1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8321</v>
      </c>
      <c r="R2162" t="s">
        <v>8339</v>
      </c>
      <c r="S2162" s="16">
        <f t="shared" si="167"/>
        <v>41018.711863425924</v>
      </c>
      <c r="T2162" s="9">
        <f t="shared" si="168"/>
        <v>41048.711863425924</v>
      </c>
      <c r="U2162" s="15">
        <f t="shared" si="169"/>
        <v>2012</v>
      </c>
    </row>
    <row r="2163" spans="1:21" ht="32" hidden="1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8332</v>
      </c>
      <c r="R2163" t="s">
        <v>8336</v>
      </c>
      <c r="S2163" s="16">
        <f t="shared" si="167"/>
        <v>42240.852534722217</v>
      </c>
      <c r="T2163" s="9">
        <f t="shared" si="168"/>
        <v>42270.852534722217</v>
      </c>
      <c r="U2163" s="15">
        <f t="shared" si="169"/>
        <v>2015</v>
      </c>
    </row>
    <row r="2164" spans="1:21" ht="48" hidden="1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8332</v>
      </c>
      <c r="R2164" t="s">
        <v>8336</v>
      </c>
      <c r="S2164" s="16">
        <f t="shared" si="167"/>
        <v>41813.766099537039</v>
      </c>
      <c r="T2164" s="9">
        <f t="shared" si="168"/>
        <v>41844.766099537039</v>
      </c>
      <c r="U2164" s="15">
        <f t="shared" si="169"/>
        <v>2014</v>
      </c>
    </row>
    <row r="2165" spans="1:21" ht="48" hidden="1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8332</v>
      </c>
      <c r="R2165" t="s">
        <v>8336</v>
      </c>
      <c r="S2165" s="16">
        <f t="shared" si="167"/>
        <v>42111.899537037039</v>
      </c>
      <c r="T2165" s="9">
        <f t="shared" si="168"/>
        <v>42163.159722222219</v>
      </c>
      <c r="U2165" s="15">
        <f t="shared" si="169"/>
        <v>2015</v>
      </c>
    </row>
    <row r="2166" spans="1:21" ht="32" hidden="1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8332</v>
      </c>
      <c r="R2166" t="s">
        <v>8336</v>
      </c>
      <c r="S2166" s="16">
        <f t="shared" si="167"/>
        <v>42515.71775462963</v>
      </c>
      <c r="T2166" s="9">
        <f t="shared" si="168"/>
        <v>42546.165972222225</v>
      </c>
      <c r="U2166" s="15">
        <f t="shared" si="169"/>
        <v>2016</v>
      </c>
    </row>
    <row r="2167" spans="1:21" ht="48" hidden="1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8332</v>
      </c>
      <c r="R2167" t="s">
        <v>8336</v>
      </c>
      <c r="S2167" s="16">
        <f t="shared" si="167"/>
        <v>42438.667071759264</v>
      </c>
      <c r="T2167" s="9">
        <f t="shared" si="168"/>
        <v>42468.625405092593</v>
      </c>
      <c r="U2167" s="15">
        <f t="shared" si="169"/>
        <v>2016</v>
      </c>
    </row>
    <row r="2168" spans="1:21" ht="48" hidden="1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8332</v>
      </c>
      <c r="R2168" t="s">
        <v>8336</v>
      </c>
      <c r="S2168" s="16">
        <f t="shared" si="167"/>
        <v>41933.838171296295</v>
      </c>
      <c r="T2168" s="9">
        <f t="shared" si="168"/>
        <v>41978.879837962959</v>
      </c>
      <c r="U2168" s="15">
        <f t="shared" si="169"/>
        <v>2014</v>
      </c>
    </row>
    <row r="2169" spans="1:21" ht="32" hidden="1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8332</v>
      </c>
      <c r="R2169" t="s">
        <v>8336</v>
      </c>
      <c r="S2169" s="16">
        <f t="shared" si="167"/>
        <v>41153.066400462965</v>
      </c>
      <c r="T2169" s="9">
        <f t="shared" si="168"/>
        <v>41167.066400462965</v>
      </c>
      <c r="U2169" s="15">
        <f t="shared" si="169"/>
        <v>2012</v>
      </c>
    </row>
    <row r="2170" spans="1:21" ht="32" hidden="1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8332</v>
      </c>
      <c r="R2170" t="s">
        <v>8336</v>
      </c>
      <c r="S2170" s="16">
        <f t="shared" si="167"/>
        <v>42745.600243055553</v>
      </c>
      <c r="T2170" s="9">
        <f t="shared" si="168"/>
        <v>42776.208333333328</v>
      </c>
      <c r="U2170" s="15">
        <f t="shared" si="169"/>
        <v>2017</v>
      </c>
    </row>
    <row r="2171" spans="1:21" ht="48" hidden="1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8332</v>
      </c>
      <c r="R2171" t="s">
        <v>8336</v>
      </c>
      <c r="S2171" s="16">
        <f t="shared" si="167"/>
        <v>42793.700821759259</v>
      </c>
      <c r="T2171" s="9">
        <f t="shared" si="168"/>
        <v>42796.700821759259</v>
      </c>
      <c r="U2171" s="15">
        <f t="shared" si="169"/>
        <v>2017</v>
      </c>
    </row>
    <row r="2172" spans="1:21" ht="48" hidden="1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8332</v>
      </c>
      <c r="R2172" t="s">
        <v>8336</v>
      </c>
      <c r="S2172" s="16">
        <f t="shared" si="167"/>
        <v>42198.750254629631</v>
      </c>
      <c r="T2172" s="9">
        <f t="shared" si="168"/>
        <v>42238.750254629631</v>
      </c>
      <c r="U2172" s="15">
        <f t="shared" si="169"/>
        <v>2015</v>
      </c>
    </row>
    <row r="2173" spans="1:21" ht="48" hidden="1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8332</v>
      </c>
      <c r="R2173" t="s">
        <v>8336</v>
      </c>
      <c r="S2173" s="16">
        <f t="shared" si="167"/>
        <v>42141.95711805555</v>
      </c>
      <c r="T2173" s="9">
        <f t="shared" si="168"/>
        <v>42177.208333333328</v>
      </c>
      <c r="U2173" s="15">
        <f t="shared" si="169"/>
        <v>2015</v>
      </c>
    </row>
    <row r="2174" spans="1:21" ht="48" hidden="1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8332</v>
      </c>
      <c r="R2174" t="s">
        <v>8336</v>
      </c>
      <c r="S2174" s="16">
        <f t="shared" si="167"/>
        <v>42082.580092592587</v>
      </c>
      <c r="T2174" s="9">
        <f t="shared" si="168"/>
        <v>42112.580092592587</v>
      </c>
      <c r="U2174" s="15">
        <f t="shared" si="169"/>
        <v>2015</v>
      </c>
    </row>
    <row r="2175" spans="1:21" ht="48" hidden="1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8332</v>
      </c>
      <c r="R2175" t="s">
        <v>8336</v>
      </c>
      <c r="S2175" s="16">
        <f t="shared" si="167"/>
        <v>41495.692627314813</v>
      </c>
      <c r="T2175" s="9">
        <f t="shared" si="168"/>
        <v>41527.165972222225</v>
      </c>
      <c r="U2175" s="15">
        <f t="shared" si="169"/>
        <v>2013</v>
      </c>
    </row>
    <row r="2176" spans="1:21" ht="48" hidden="1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8332</v>
      </c>
      <c r="R2176" t="s">
        <v>8336</v>
      </c>
      <c r="S2176" s="16">
        <f t="shared" si="167"/>
        <v>42465.542905092589</v>
      </c>
      <c r="T2176" s="9">
        <f t="shared" si="168"/>
        <v>42495.542905092589</v>
      </c>
      <c r="U2176" s="15">
        <f t="shared" si="169"/>
        <v>2016</v>
      </c>
    </row>
    <row r="2177" spans="1:21" ht="48" hidden="1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8332</v>
      </c>
      <c r="R2177" t="s">
        <v>8336</v>
      </c>
      <c r="S2177" s="16">
        <f t="shared" si="167"/>
        <v>42565.009097222224</v>
      </c>
      <c r="T2177" s="9">
        <f t="shared" si="168"/>
        <v>42572.009097222224</v>
      </c>
      <c r="U2177" s="15">
        <f t="shared" si="169"/>
        <v>2016</v>
      </c>
    </row>
    <row r="2178" spans="1:21" ht="48" hidden="1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ROUND(E2178/D2178*100,0)</f>
        <v>126</v>
      </c>
      <c r="P2178">
        <f t="shared" ref="P2178:P2241" si="171">ROUND(E2178/L2178,2)</f>
        <v>88.75</v>
      </c>
      <c r="Q2178" s="12" t="s">
        <v>8332</v>
      </c>
      <c r="R2178" t="s">
        <v>8336</v>
      </c>
      <c r="S2178" s="16">
        <f t="shared" si="167"/>
        <v>42096.633206018523</v>
      </c>
      <c r="T2178" s="9">
        <f t="shared" si="168"/>
        <v>42126.633206018523</v>
      </c>
      <c r="U2178" s="15">
        <f t="shared" si="169"/>
        <v>2015</v>
      </c>
    </row>
    <row r="2179" spans="1:21" ht="64" hidden="1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si="171"/>
        <v>65.87</v>
      </c>
      <c r="Q2179" s="12" t="s">
        <v>8332</v>
      </c>
      <c r="R2179" t="s">
        <v>8336</v>
      </c>
      <c r="S2179" s="16">
        <f t="shared" ref="S2179:S2242" si="172">(((J2179/60)/60)/24)+DATE(1970,1,1)</f>
        <v>42502.250775462962</v>
      </c>
      <c r="T2179" s="9">
        <f t="shared" ref="T2179:T2242" si="173">(((I2179/60)/60)/24)+DATE(1970,1,1)</f>
        <v>42527.250775462962</v>
      </c>
      <c r="U2179" s="15">
        <f t="shared" ref="U2179:U2242" si="174">YEAR(S2179)</f>
        <v>2016</v>
      </c>
    </row>
    <row r="2180" spans="1:21" ht="48" hidden="1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8332</v>
      </c>
      <c r="R2180" t="s">
        <v>8336</v>
      </c>
      <c r="S2180" s="16">
        <f t="shared" si="172"/>
        <v>42723.63653935185</v>
      </c>
      <c r="T2180" s="9">
        <f t="shared" si="173"/>
        <v>42753.63653935185</v>
      </c>
      <c r="U2180" s="15">
        <f t="shared" si="174"/>
        <v>2016</v>
      </c>
    </row>
    <row r="2181" spans="1:21" ht="32" hidden="1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8332</v>
      </c>
      <c r="R2181" t="s">
        <v>8336</v>
      </c>
      <c r="S2181" s="16">
        <f t="shared" si="172"/>
        <v>42075.171203703707</v>
      </c>
      <c r="T2181" s="9">
        <f t="shared" si="173"/>
        <v>42105.171203703707</v>
      </c>
      <c r="U2181" s="15">
        <f t="shared" si="174"/>
        <v>2015</v>
      </c>
    </row>
    <row r="2182" spans="1:21" ht="32" hidden="1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8332</v>
      </c>
      <c r="R2182" t="s">
        <v>8336</v>
      </c>
      <c r="S2182" s="16">
        <f t="shared" si="172"/>
        <v>42279.669768518521</v>
      </c>
      <c r="T2182" s="9">
        <f t="shared" si="173"/>
        <v>42321.711435185185</v>
      </c>
      <c r="U2182" s="15">
        <f t="shared" si="174"/>
        <v>2015</v>
      </c>
    </row>
    <row r="2183" spans="1:21" ht="48" hidden="1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8321</v>
      </c>
      <c r="R2183" t="s">
        <v>8322</v>
      </c>
      <c r="S2183" s="16">
        <f t="shared" si="172"/>
        <v>42773.005243055552</v>
      </c>
      <c r="T2183" s="9">
        <f t="shared" si="173"/>
        <v>42787.005243055552</v>
      </c>
      <c r="U2183" s="15">
        <f t="shared" si="174"/>
        <v>2017</v>
      </c>
    </row>
    <row r="2184" spans="1:21" ht="32" hidden="1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8321</v>
      </c>
      <c r="R2184" t="s">
        <v>8322</v>
      </c>
      <c r="S2184" s="16">
        <f t="shared" si="172"/>
        <v>41879.900752314818</v>
      </c>
      <c r="T2184" s="9">
        <f t="shared" si="173"/>
        <v>41914.900752314818</v>
      </c>
      <c r="U2184" s="15">
        <f t="shared" si="174"/>
        <v>2014</v>
      </c>
    </row>
    <row r="2185" spans="1:21" ht="48" hidden="1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8321</v>
      </c>
      <c r="R2185" t="s">
        <v>8322</v>
      </c>
      <c r="S2185" s="16">
        <f t="shared" si="172"/>
        <v>42745.365474537044</v>
      </c>
      <c r="T2185" s="9">
        <f t="shared" si="173"/>
        <v>42775.208333333328</v>
      </c>
      <c r="U2185" s="15">
        <f t="shared" si="174"/>
        <v>2017</v>
      </c>
    </row>
    <row r="2186" spans="1:21" ht="48" hidden="1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8321</v>
      </c>
      <c r="R2186" t="s">
        <v>8322</v>
      </c>
      <c r="S2186" s="16">
        <f t="shared" si="172"/>
        <v>42380.690289351856</v>
      </c>
      <c r="T2186" s="9">
        <f t="shared" si="173"/>
        <v>42394.666666666672</v>
      </c>
      <c r="U2186" s="15">
        <f t="shared" si="174"/>
        <v>2016</v>
      </c>
    </row>
    <row r="2187" spans="1:21" ht="48" hidden="1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8321</v>
      </c>
      <c r="R2187" t="s">
        <v>8322</v>
      </c>
      <c r="S2187" s="16">
        <f t="shared" si="172"/>
        <v>41319.349988425929</v>
      </c>
      <c r="T2187" s="9">
        <f t="shared" si="173"/>
        <v>41359.349988425929</v>
      </c>
      <c r="U2187" s="15">
        <f t="shared" si="174"/>
        <v>2013</v>
      </c>
    </row>
    <row r="2188" spans="1:21" ht="32" hidden="1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8321</v>
      </c>
      <c r="R2188" t="s">
        <v>8322</v>
      </c>
      <c r="S2188" s="16">
        <f t="shared" si="172"/>
        <v>42583.615081018521</v>
      </c>
      <c r="T2188" s="9">
        <f t="shared" si="173"/>
        <v>42620.083333333328</v>
      </c>
      <c r="U2188" s="15">
        <f t="shared" si="174"/>
        <v>2016</v>
      </c>
    </row>
    <row r="2189" spans="1:21" ht="48" hidden="1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8321</v>
      </c>
      <c r="R2189" t="s">
        <v>8322</v>
      </c>
      <c r="S2189" s="16">
        <f t="shared" si="172"/>
        <v>42068.209097222221</v>
      </c>
      <c r="T2189" s="9">
        <f t="shared" si="173"/>
        <v>42097.165972222225</v>
      </c>
      <c r="U2189" s="15">
        <f t="shared" si="174"/>
        <v>2015</v>
      </c>
    </row>
    <row r="2190" spans="1:21" ht="48" hidden="1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8321</v>
      </c>
      <c r="R2190" t="s">
        <v>8322</v>
      </c>
      <c r="S2190" s="16">
        <f t="shared" si="172"/>
        <v>42633.586122685185</v>
      </c>
      <c r="T2190" s="9">
        <f t="shared" si="173"/>
        <v>42668.708333333328</v>
      </c>
      <c r="U2190" s="15">
        <f t="shared" si="174"/>
        <v>2016</v>
      </c>
    </row>
    <row r="2191" spans="1:21" ht="48" hidden="1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8321</v>
      </c>
      <c r="R2191" t="s">
        <v>8322</v>
      </c>
      <c r="S2191" s="16">
        <f t="shared" si="172"/>
        <v>42467.788194444445</v>
      </c>
      <c r="T2191" s="9">
        <f t="shared" si="173"/>
        <v>42481.916666666672</v>
      </c>
      <c r="U2191" s="15">
        <f t="shared" si="174"/>
        <v>2016</v>
      </c>
    </row>
    <row r="2192" spans="1:21" ht="48" hidden="1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8321</v>
      </c>
      <c r="R2192" t="s">
        <v>8322</v>
      </c>
      <c r="S2192" s="16">
        <f t="shared" si="172"/>
        <v>42417.625046296293</v>
      </c>
      <c r="T2192" s="9">
        <f t="shared" si="173"/>
        <v>42452.290972222225</v>
      </c>
      <c r="U2192" s="15">
        <f t="shared" si="174"/>
        <v>2016</v>
      </c>
    </row>
    <row r="2193" spans="1:21" ht="48" hidden="1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8321</v>
      </c>
      <c r="R2193" t="s">
        <v>8322</v>
      </c>
      <c r="S2193" s="16">
        <f t="shared" si="172"/>
        <v>42768.833645833336</v>
      </c>
      <c r="T2193" s="9">
        <f t="shared" si="173"/>
        <v>42780.833645833336</v>
      </c>
      <c r="U2193" s="15">
        <f t="shared" si="174"/>
        <v>2017</v>
      </c>
    </row>
    <row r="2194" spans="1:21" ht="48" hidden="1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8321</v>
      </c>
      <c r="R2194" t="s">
        <v>8322</v>
      </c>
      <c r="S2194" s="16">
        <f t="shared" si="172"/>
        <v>42691.8512037037</v>
      </c>
      <c r="T2194" s="9">
        <f t="shared" si="173"/>
        <v>42719.958333333328</v>
      </c>
      <c r="U2194" s="15">
        <f t="shared" si="174"/>
        <v>2016</v>
      </c>
    </row>
    <row r="2195" spans="1:21" ht="48" hidden="1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8321</v>
      </c>
      <c r="R2195" t="s">
        <v>8322</v>
      </c>
      <c r="S2195" s="16">
        <f t="shared" si="172"/>
        <v>42664.405925925923</v>
      </c>
      <c r="T2195" s="9">
        <f t="shared" si="173"/>
        <v>42695.207638888889</v>
      </c>
      <c r="U2195" s="15">
        <f t="shared" si="174"/>
        <v>2016</v>
      </c>
    </row>
    <row r="2196" spans="1:21" ht="48" hidden="1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8321</v>
      </c>
      <c r="R2196" t="s">
        <v>8322</v>
      </c>
      <c r="S2196" s="16">
        <f t="shared" si="172"/>
        <v>42425.757986111115</v>
      </c>
      <c r="T2196" s="9">
        <f t="shared" si="173"/>
        <v>42455.716319444444</v>
      </c>
      <c r="U2196" s="15">
        <f t="shared" si="174"/>
        <v>2016</v>
      </c>
    </row>
    <row r="2197" spans="1:21" ht="32" hidden="1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8321</v>
      </c>
      <c r="R2197" t="s">
        <v>8322</v>
      </c>
      <c r="S2197" s="16">
        <f t="shared" si="172"/>
        <v>42197.771990740745</v>
      </c>
      <c r="T2197" s="9">
        <f t="shared" si="173"/>
        <v>42227.771990740745</v>
      </c>
      <c r="U2197" s="15">
        <f t="shared" si="174"/>
        <v>2015</v>
      </c>
    </row>
    <row r="2198" spans="1:21" ht="32" hidden="1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8321</v>
      </c>
      <c r="R2198" t="s">
        <v>8322</v>
      </c>
      <c r="S2198" s="16">
        <f t="shared" si="172"/>
        <v>42675.487291666665</v>
      </c>
      <c r="T2198" s="9">
        <f t="shared" si="173"/>
        <v>42706.291666666672</v>
      </c>
      <c r="U2198" s="15">
        <f t="shared" si="174"/>
        <v>2016</v>
      </c>
    </row>
    <row r="2199" spans="1:21" ht="48" hidden="1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8321</v>
      </c>
      <c r="R2199" t="s">
        <v>8322</v>
      </c>
      <c r="S2199" s="16">
        <f t="shared" si="172"/>
        <v>42033.584016203706</v>
      </c>
      <c r="T2199" s="9">
        <f t="shared" si="173"/>
        <v>42063.584016203706</v>
      </c>
      <c r="U2199" s="15">
        <f t="shared" si="174"/>
        <v>2015</v>
      </c>
    </row>
    <row r="2200" spans="1:21" ht="48" hidden="1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8321</v>
      </c>
      <c r="R2200" t="s">
        <v>8322</v>
      </c>
      <c r="S2200" s="16">
        <f t="shared" si="172"/>
        <v>42292.513888888891</v>
      </c>
      <c r="T2200" s="9">
        <f t="shared" si="173"/>
        <v>42322.555555555555</v>
      </c>
      <c r="U2200" s="15">
        <f t="shared" si="174"/>
        <v>2015</v>
      </c>
    </row>
    <row r="2201" spans="1:21" ht="32" hidden="1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8321</v>
      </c>
      <c r="R2201" t="s">
        <v>8322</v>
      </c>
      <c r="S2201" s="16">
        <f t="shared" si="172"/>
        <v>42262.416643518518</v>
      </c>
      <c r="T2201" s="9">
        <f t="shared" si="173"/>
        <v>42292.416643518518</v>
      </c>
      <c r="U2201" s="15">
        <f t="shared" si="174"/>
        <v>2015</v>
      </c>
    </row>
    <row r="2202" spans="1:21" ht="48" hidden="1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8321</v>
      </c>
      <c r="R2202" t="s">
        <v>8322</v>
      </c>
      <c r="S2202" s="16">
        <f t="shared" si="172"/>
        <v>42163.625787037032</v>
      </c>
      <c r="T2202" s="9">
        <f t="shared" si="173"/>
        <v>42191.125</v>
      </c>
      <c r="U2202" s="15">
        <f t="shared" si="174"/>
        <v>2015</v>
      </c>
    </row>
    <row r="2203" spans="1:21" ht="48" hidden="1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8332</v>
      </c>
      <c r="R2203" t="s">
        <v>8334</v>
      </c>
      <c r="S2203" s="16">
        <f t="shared" si="172"/>
        <v>41276.846817129634</v>
      </c>
      <c r="T2203" s="9">
        <f t="shared" si="173"/>
        <v>41290.846817129634</v>
      </c>
      <c r="U2203" s="15">
        <f t="shared" si="174"/>
        <v>2013</v>
      </c>
    </row>
    <row r="2204" spans="1:21" ht="32" hidden="1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8332</v>
      </c>
      <c r="R2204" t="s">
        <v>8334</v>
      </c>
      <c r="S2204" s="16">
        <f t="shared" si="172"/>
        <v>41184.849166666667</v>
      </c>
      <c r="T2204" s="9">
        <f t="shared" si="173"/>
        <v>41214.849166666667</v>
      </c>
      <c r="U2204" s="15">
        <f t="shared" si="174"/>
        <v>2012</v>
      </c>
    </row>
    <row r="2205" spans="1:21" ht="48" hidden="1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8332</v>
      </c>
      <c r="R2205" t="s">
        <v>8334</v>
      </c>
      <c r="S2205" s="16">
        <f t="shared" si="172"/>
        <v>42241.85974537037</v>
      </c>
      <c r="T2205" s="9">
        <f t="shared" si="173"/>
        <v>42271.85974537037</v>
      </c>
      <c r="U2205" s="15">
        <f t="shared" si="174"/>
        <v>2015</v>
      </c>
    </row>
    <row r="2206" spans="1:21" ht="48" hidden="1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8332</v>
      </c>
      <c r="R2206" t="s">
        <v>8334</v>
      </c>
      <c r="S2206" s="16">
        <f t="shared" si="172"/>
        <v>41312.311562499999</v>
      </c>
      <c r="T2206" s="9">
        <f t="shared" si="173"/>
        <v>41342.311562499999</v>
      </c>
      <c r="U2206" s="15">
        <f t="shared" si="174"/>
        <v>2013</v>
      </c>
    </row>
    <row r="2207" spans="1:21" ht="48" hidden="1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8332</v>
      </c>
      <c r="R2207" t="s">
        <v>8334</v>
      </c>
      <c r="S2207" s="16">
        <f t="shared" si="172"/>
        <v>41031.82163194444</v>
      </c>
      <c r="T2207" s="9">
        <f t="shared" si="173"/>
        <v>41061.82163194444</v>
      </c>
      <c r="U2207" s="15">
        <f t="shared" si="174"/>
        <v>2012</v>
      </c>
    </row>
    <row r="2208" spans="1:21" ht="48" hidden="1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8332</v>
      </c>
      <c r="R2208" t="s">
        <v>8334</v>
      </c>
      <c r="S2208" s="16">
        <f t="shared" si="172"/>
        <v>40997.257222222222</v>
      </c>
      <c r="T2208" s="9">
        <f t="shared" si="173"/>
        <v>41015.257222222222</v>
      </c>
      <c r="U2208" s="15">
        <f t="shared" si="174"/>
        <v>2012</v>
      </c>
    </row>
    <row r="2209" spans="1:21" ht="48" hidden="1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8332</v>
      </c>
      <c r="R2209" t="s">
        <v>8334</v>
      </c>
      <c r="S2209" s="16">
        <f t="shared" si="172"/>
        <v>41564.194131944445</v>
      </c>
      <c r="T2209" s="9">
        <f t="shared" si="173"/>
        <v>41594.235798611109</v>
      </c>
      <c r="U2209" s="15">
        <f t="shared" si="174"/>
        <v>2013</v>
      </c>
    </row>
    <row r="2210" spans="1:21" ht="48" hidden="1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8332</v>
      </c>
      <c r="R2210" t="s">
        <v>8334</v>
      </c>
      <c r="S2210" s="16">
        <f t="shared" si="172"/>
        <v>40946.882245370369</v>
      </c>
      <c r="T2210" s="9">
        <f t="shared" si="173"/>
        <v>41006.166666666664</v>
      </c>
      <c r="U2210" s="15">
        <f t="shared" si="174"/>
        <v>2012</v>
      </c>
    </row>
    <row r="2211" spans="1:21" ht="32" hidden="1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8332</v>
      </c>
      <c r="R2211" t="s">
        <v>8334</v>
      </c>
      <c r="S2211" s="16">
        <f t="shared" si="172"/>
        <v>41732.479675925926</v>
      </c>
      <c r="T2211" s="9">
        <f t="shared" si="173"/>
        <v>41743.958333333336</v>
      </c>
      <c r="U2211" s="15">
        <f t="shared" si="174"/>
        <v>2014</v>
      </c>
    </row>
    <row r="2212" spans="1:21" ht="48" hidden="1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8332</v>
      </c>
      <c r="R2212" t="s">
        <v>8334</v>
      </c>
      <c r="S2212" s="16">
        <f t="shared" si="172"/>
        <v>40956.066087962965</v>
      </c>
      <c r="T2212" s="9">
        <f t="shared" si="173"/>
        <v>41013.73333333333</v>
      </c>
      <c r="U2212" s="15">
        <f t="shared" si="174"/>
        <v>2012</v>
      </c>
    </row>
    <row r="2213" spans="1:21" ht="48" hidden="1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8332</v>
      </c>
      <c r="R2213" t="s">
        <v>8334</v>
      </c>
      <c r="S2213" s="16">
        <f t="shared" si="172"/>
        <v>41716.785011574073</v>
      </c>
      <c r="T2213" s="9">
        <f t="shared" si="173"/>
        <v>41739.290972222225</v>
      </c>
      <c r="U2213" s="15">
        <f t="shared" si="174"/>
        <v>2014</v>
      </c>
    </row>
    <row r="2214" spans="1:21" ht="48" hidden="1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8332</v>
      </c>
      <c r="R2214" t="s">
        <v>8334</v>
      </c>
      <c r="S2214" s="16">
        <f t="shared" si="172"/>
        <v>41548.747418981482</v>
      </c>
      <c r="T2214" s="9">
        <f t="shared" si="173"/>
        <v>41582.041666666664</v>
      </c>
      <c r="U2214" s="15">
        <f t="shared" si="174"/>
        <v>2013</v>
      </c>
    </row>
    <row r="2215" spans="1:21" ht="48" hidden="1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8332</v>
      </c>
      <c r="R2215" t="s">
        <v>8334</v>
      </c>
      <c r="S2215" s="16">
        <f t="shared" si="172"/>
        <v>42109.826145833329</v>
      </c>
      <c r="T2215" s="9">
        <f t="shared" si="173"/>
        <v>42139.826145833329</v>
      </c>
      <c r="U2215" s="15">
        <f t="shared" si="174"/>
        <v>2015</v>
      </c>
    </row>
    <row r="2216" spans="1:21" ht="48" hidden="1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8332</v>
      </c>
      <c r="R2216" t="s">
        <v>8334</v>
      </c>
      <c r="S2216" s="16">
        <f t="shared" si="172"/>
        <v>41646.792222222226</v>
      </c>
      <c r="T2216" s="9">
        <f t="shared" si="173"/>
        <v>41676.792222222226</v>
      </c>
      <c r="U2216" s="15">
        <f t="shared" si="174"/>
        <v>2014</v>
      </c>
    </row>
    <row r="2217" spans="1:21" ht="32" hidden="1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8332</v>
      </c>
      <c r="R2217" t="s">
        <v>8334</v>
      </c>
      <c r="S2217" s="16">
        <f t="shared" si="172"/>
        <v>40958.717268518521</v>
      </c>
      <c r="T2217" s="9">
        <f t="shared" si="173"/>
        <v>40981.290972222225</v>
      </c>
      <c r="U2217" s="15">
        <f t="shared" si="174"/>
        <v>2012</v>
      </c>
    </row>
    <row r="2218" spans="1:21" ht="48" hidden="1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8332</v>
      </c>
      <c r="R2218" t="s">
        <v>8334</v>
      </c>
      <c r="S2218" s="16">
        <f t="shared" si="172"/>
        <v>42194.751678240747</v>
      </c>
      <c r="T2218" s="9">
        <f t="shared" si="173"/>
        <v>42208.751678240747</v>
      </c>
      <c r="U2218" s="15">
        <f t="shared" si="174"/>
        <v>2015</v>
      </c>
    </row>
    <row r="2219" spans="1:21" ht="48" hidden="1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8332</v>
      </c>
      <c r="R2219" t="s">
        <v>8334</v>
      </c>
      <c r="S2219" s="16">
        <f t="shared" si="172"/>
        <v>42299.776770833334</v>
      </c>
      <c r="T2219" s="9">
        <f t="shared" si="173"/>
        <v>42310.333333333328</v>
      </c>
      <c r="U2219" s="15">
        <f t="shared" si="174"/>
        <v>2015</v>
      </c>
    </row>
    <row r="2220" spans="1:21" ht="48" hidden="1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8332</v>
      </c>
      <c r="R2220" t="s">
        <v>8334</v>
      </c>
      <c r="S2220" s="16">
        <f t="shared" si="172"/>
        <v>41127.812303240738</v>
      </c>
      <c r="T2220" s="9">
        <f t="shared" si="173"/>
        <v>41150</v>
      </c>
      <c r="U2220" s="15">
        <f t="shared" si="174"/>
        <v>2012</v>
      </c>
    </row>
    <row r="2221" spans="1:21" ht="48" hidden="1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8332</v>
      </c>
      <c r="R2221" t="s">
        <v>8334</v>
      </c>
      <c r="S2221" s="16">
        <f t="shared" si="172"/>
        <v>42205.718888888892</v>
      </c>
      <c r="T2221" s="9">
        <f t="shared" si="173"/>
        <v>42235.718888888892</v>
      </c>
      <c r="U2221" s="15">
        <f t="shared" si="174"/>
        <v>2015</v>
      </c>
    </row>
    <row r="2222" spans="1:21" ht="48" hidden="1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8332</v>
      </c>
      <c r="R2222" t="s">
        <v>8334</v>
      </c>
      <c r="S2222" s="16">
        <f t="shared" si="172"/>
        <v>41452.060601851852</v>
      </c>
      <c r="T2222" s="9">
        <f t="shared" si="173"/>
        <v>41482.060601851852</v>
      </c>
      <c r="U2222" s="15">
        <f t="shared" si="174"/>
        <v>2013</v>
      </c>
    </row>
    <row r="2223" spans="1:21" ht="48" hidden="1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8321</v>
      </c>
      <c r="R2223" t="s">
        <v>8322</v>
      </c>
      <c r="S2223" s="16">
        <f t="shared" si="172"/>
        <v>42452.666770833333</v>
      </c>
      <c r="T2223" s="9">
        <f t="shared" si="173"/>
        <v>42483</v>
      </c>
      <c r="U2223" s="15">
        <f t="shared" si="174"/>
        <v>2016</v>
      </c>
    </row>
    <row r="2224" spans="1:21" ht="48" hidden="1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8321</v>
      </c>
      <c r="R2224" t="s">
        <v>8322</v>
      </c>
      <c r="S2224" s="16">
        <f t="shared" si="172"/>
        <v>40906.787581018521</v>
      </c>
      <c r="T2224" s="9">
        <f t="shared" si="173"/>
        <v>40936.787581018521</v>
      </c>
      <c r="U2224" s="15">
        <f t="shared" si="174"/>
        <v>2011</v>
      </c>
    </row>
    <row r="2225" spans="1:21" ht="48" hidden="1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8321</v>
      </c>
      <c r="R2225" t="s">
        <v>8322</v>
      </c>
      <c r="S2225" s="16">
        <f t="shared" si="172"/>
        <v>42152.640833333338</v>
      </c>
      <c r="T2225" s="9">
        <f t="shared" si="173"/>
        <v>42182.640833333338</v>
      </c>
      <c r="U2225" s="15">
        <f t="shared" si="174"/>
        <v>2015</v>
      </c>
    </row>
    <row r="2226" spans="1:21" ht="48" hidden="1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8321</v>
      </c>
      <c r="R2226" t="s">
        <v>8322</v>
      </c>
      <c r="S2226" s="16">
        <f t="shared" si="172"/>
        <v>42644.667534722219</v>
      </c>
      <c r="T2226" s="9">
        <f t="shared" si="173"/>
        <v>42672.791666666672</v>
      </c>
      <c r="U2226" s="15">
        <f t="shared" si="174"/>
        <v>2016</v>
      </c>
    </row>
    <row r="2227" spans="1:21" ht="48" hidden="1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8321</v>
      </c>
      <c r="R2227" t="s">
        <v>8322</v>
      </c>
      <c r="S2227" s="16">
        <f t="shared" si="172"/>
        <v>41873.79184027778</v>
      </c>
      <c r="T2227" s="9">
        <f t="shared" si="173"/>
        <v>41903.79184027778</v>
      </c>
      <c r="U2227" s="15">
        <f t="shared" si="174"/>
        <v>2014</v>
      </c>
    </row>
    <row r="2228" spans="1:21" ht="48" hidden="1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8321</v>
      </c>
      <c r="R2228" t="s">
        <v>8322</v>
      </c>
      <c r="S2228" s="16">
        <f t="shared" si="172"/>
        <v>42381.79886574074</v>
      </c>
      <c r="T2228" s="9">
        <f t="shared" si="173"/>
        <v>42412.207638888889</v>
      </c>
      <c r="U2228" s="15">
        <f t="shared" si="174"/>
        <v>2016</v>
      </c>
    </row>
    <row r="2229" spans="1:21" ht="48" hidden="1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8321</v>
      </c>
      <c r="R2229" t="s">
        <v>8322</v>
      </c>
      <c r="S2229" s="16">
        <f t="shared" si="172"/>
        <v>41561.807349537034</v>
      </c>
      <c r="T2229" s="9">
        <f t="shared" si="173"/>
        <v>41591.849016203705</v>
      </c>
      <c r="U2229" s="15">
        <f t="shared" si="174"/>
        <v>2013</v>
      </c>
    </row>
    <row r="2230" spans="1:21" ht="48" hidden="1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8321</v>
      </c>
      <c r="R2230" t="s">
        <v>8322</v>
      </c>
      <c r="S2230" s="16">
        <f t="shared" si="172"/>
        <v>42202.278194444443</v>
      </c>
      <c r="T2230" s="9">
        <f t="shared" si="173"/>
        <v>42232.278194444443</v>
      </c>
      <c r="U2230" s="15">
        <f t="shared" si="174"/>
        <v>2015</v>
      </c>
    </row>
    <row r="2231" spans="1:21" ht="48" hidden="1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8321</v>
      </c>
      <c r="R2231" t="s">
        <v>8322</v>
      </c>
      <c r="S2231" s="16">
        <f t="shared" si="172"/>
        <v>41484.664247685185</v>
      </c>
      <c r="T2231" s="9">
        <f t="shared" si="173"/>
        <v>41520.166666666664</v>
      </c>
      <c r="U2231" s="15">
        <f t="shared" si="174"/>
        <v>2013</v>
      </c>
    </row>
    <row r="2232" spans="1:21" ht="48" hidden="1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8321</v>
      </c>
      <c r="R2232" t="s">
        <v>8322</v>
      </c>
      <c r="S2232" s="16">
        <f t="shared" si="172"/>
        <v>41724.881099537037</v>
      </c>
      <c r="T2232" s="9">
        <f t="shared" si="173"/>
        <v>41754.881099537037</v>
      </c>
      <c r="U2232" s="15">
        <f t="shared" si="174"/>
        <v>2014</v>
      </c>
    </row>
    <row r="2233" spans="1:21" ht="48" hidden="1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8321</v>
      </c>
      <c r="R2233" t="s">
        <v>8322</v>
      </c>
      <c r="S2233" s="16">
        <f t="shared" si="172"/>
        <v>41423.910891203705</v>
      </c>
      <c r="T2233" s="9">
        <f t="shared" si="173"/>
        <v>41450.208333333336</v>
      </c>
      <c r="U2233" s="15">
        <f t="shared" si="174"/>
        <v>2013</v>
      </c>
    </row>
    <row r="2234" spans="1:21" ht="48" hidden="1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8321</v>
      </c>
      <c r="R2234" t="s">
        <v>8322</v>
      </c>
      <c r="S2234" s="16">
        <f t="shared" si="172"/>
        <v>41806.794074074074</v>
      </c>
      <c r="T2234" s="9">
        <f t="shared" si="173"/>
        <v>41839.125</v>
      </c>
      <c r="U2234" s="15">
        <f t="shared" si="174"/>
        <v>2014</v>
      </c>
    </row>
    <row r="2235" spans="1:21" ht="48" hidden="1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8321</v>
      </c>
      <c r="R2235" t="s">
        <v>8322</v>
      </c>
      <c r="S2235" s="16">
        <f t="shared" si="172"/>
        <v>42331.378923611104</v>
      </c>
      <c r="T2235" s="9">
        <f t="shared" si="173"/>
        <v>42352</v>
      </c>
      <c r="U2235" s="15">
        <f t="shared" si="174"/>
        <v>2015</v>
      </c>
    </row>
    <row r="2236" spans="1:21" ht="48" hidden="1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8321</v>
      </c>
      <c r="R2236" t="s">
        <v>8322</v>
      </c>
      <c r="S2236" s="16">
        <f t="shared" si="172"/>
        <v>42710.824618055558</v>
      </c>
      <c r="T2236" s="9">
        <f t="shared" si="173"/>
        <v>42740.824618055558</v>
      </c>
      <c r="U2236" s="15">
        <f t="shared" si="174"/>
        <v>2016</v>
      </c>
    </row>
    <row r="2237" spans="1:21" ht="32" hidden="1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8321</v>
      </c>
      <c r="R2237" t="s">
        <v>8322</v>
      </c>
      <c r="S2237" s="16">
        <f t="shared" si="172"/>
        <v>42062.022118055553</v>
      </c>
      <c r="T2237" s="9">
        <f t="shared" si="173"/>
        <v>42091.980451388896</v>
      </c>
      <c r="U2237" s="15">
        <f t="shared" si="174"/>
        <v>2015</v>
      </c>
    </row>
    <row r="2238" spans="1:21" ht="32" hidden="1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8321</v>
      </c>
      <c r="R2238" t="s">
        <v>8322</v>
      </c>
      <c r="S2238" s="16">
        <f t="shared" si="172"/>
        <v>42371.617164351846</v>
      </c>
      <c r="T2238" s="9">
        <f t="shared" si="173"/>
        <v>42401.617164351846</v>
      </c>
      <c r="U2238" s="15">
        <f t="shared" si="174"/>
        <v>2016</v>
      </c>
    </row>
    <row r="2239" spans="1:21" ht="48" hidden="1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8321</v>
      </c>
      <c r="R2239" t="s">
        <v>8322</v>
      </c>
      <c r="S2239" s="16">
        <f t="shared" si="172"/>
        <v>41915.003275462965</v>
      </c>
      <c r="T2239" s="9">
        <f t="shared" si="173"/>
        <v>41955.332638888889</v>
      </c>
      <c r="U2239" s="15">
        <f t="shared" si="174"/>
        <v>2014</v>
      </c>
    </row>
    <row r="2240" spans="1:21" ht="32" hidden="1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8321</v>
      </c>
      <c r="R2240" t="s">
        <v>8322</v>
      </c>
      <c r="S2240" s="16">
        <f t="shared" si="172"/>
        <v>42774.621712962966</v>
      </c>
      <c r="T2240" s="9">
        <f t="shared" si="173"/>
        <v>42804.621712962966</v>
      </c>
      <c r="U2240" s="15">
        <f t="shared" si="174"/>
        <v>2017</v>
      </c>
    </row>
    <row r="2241" spans="1:21" ht="32" hidden="1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8321</v>
      </c>
      <c r="R2241" t="s">
        <v>8322</v>
      </c>
      <c r="S2241" s="16">
        <f t="shared" si="172"/>
        <v>41572.958495370374</v>
      </c>
      <c r="T2241" s="9">
        <f t="shared" si="173"/>
        <v>41609.168055555558</v>
      </c>
      <c r="U2241" s="15">
        <f t="shared" si="174"/>
        <v>2013</v>
      </c>
    </row>
    <row r="2242" spans="1:21" ht="48" hidden="1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ROUND(E2242/D2242*100,0)</f>
        <v>271</v>
      </c>
      <c r="P2242">
        <f t="shared" ref="P2242:P2305" si="176">ROUND(E2242/L2242,2)</f>
        <v>140.97999999999999</v>
      </c>
      <c r="Q2242" s="12" t="s">
        <v>8321</v>
      </c>
      <c r="R2242" t="s">
        <v>8322</v>
      </c>
      <c r="S2242" s="16">
        <f t="shared" si="172"/>
        <v>42452.825740740736</v>
      </c>
      <c r="T2242" s="9">
        <f t="shared" si="173"/>
        <v>42482.825740740736</v>
      </c>
      <c r="U2242" s="15">
        <f t="shared" si="174"/>
        <v>2016</v>
      </c>
    </row>
    <row r="2243" spans="1:21" ht="48" hidden="1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si="176"/>
        <v>49.47</v>
      </c>
      <c r="Q2243" s="12" t="s">
        <v>8321</v>
      </c>
      <c r="R2243" t="s">
        <v>8322</v>
      </c>
      <c r="S2243" s="16">
        <f t="shared" ref="S2243:S2306" si="177">(((J2243/60)/60)/24)+DATE(1970,1,1)</f>
        <v>42766.827546296292</v>
      </c>
      <c r="T2243" s="9">
        <f t="shared" ref="T2243:T2306" si="178">(((I2243/60)/60)/24)+DATE(1970,1,1)</f>
        <v>42796.827546296292</v>
      </c>
      <c r="U2243" s="15">
        <f t="shared" ref="U2243:U2306" si="179">YEAR(S2243)</f>
        <v>2017</v>
      </c>
    </row>
    <row r="2244" spans="1:21" ht="32" hidden="1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8321</v>
      </c>
      <c r="R2244" t="s">
        <v>8322</v>
      </c>
      <c r="S2244" s="16">
        <f t="shared" si="177"/>
        <v>41569.575613425928</v>
      </c>
      <c r="T2244" s="9">
        <f t="shared" si="178"/>
        <v>41605.126388888886</v>
      </c>
      <c r="U2244" s="15">
        <f t="shared" si="179"/>
        <v>2013</v>
      </c>
    </row>
    <row r="2245" spans="1:21" ht="48" hidden="1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8321</v>
      </c>
      <c r="R2245" t="s">
        <v>8322</v>
      </c>
      <c r="S2245" s="16">
        <f t="shared" si="177"/>
        <v>42800.751041666663</v>
      </c>
      <c r="T2245" s="9">
        <f t="shared" si="178"/>
        <v>42807.125</v>
      </c>
      <c r="U2245" s="15">
        <f t="shared" si="179"/>
        <v>2017</v>
      </c>
    </row>
    <row r="2246" spans="1:21" ht="48" hidden="1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8321</v>
      </c>
      <c r="R2246" t="s">
        <v>8322</v>
      </c>
      <c r="S2246" s="16">
        <f t="shared" si="177"/>
        <v>42647.818819444445</v>
      </c>
      <c r="T2246" s="9">
        <f t="shared" si="178"/>
        <v>42659.854166666672</v>
      </c>
      <c r="U2246" s="15">
        <f t="shared" si="179"/>
        <v>2016</v>
      </c>
    </row>
    <row r="2247" spans="1:21" ht="48" hidden="1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8321</v>
      </c>
      <c r="R2247" t="s">
        <v>8322</v>
      </c>
      <c r="S2247" s="16">
        <f t="shared" si="177"/>
        <v>41660.708530092597</v>
      </c>
      <c r="T2247" s="9">
        <f t="shared" si="178"/>
        <v>41691.75</v>
      </c>
      <c r="U2247" s="15">
        <f t="shared" si="179"/>
        <v>2014</v>
      </c>
    </row>
    <row r="2248" spans="1:21" ht="48" hidden="1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8321</v>
      </c>
      <c r="R2248" t="s">
        <v>8322</v>
      </c>
      <c r="S2248" s="16">
        <f t="shared" si="177"/>
        <v>42221.79178240741</v>
      </c>
      <c r="T2248" s="9">
        <f t="shared" si="178"/>
        <v>42251.79178240741</v>
      </c>
      <c r="U2248" s="15">
        <f t="shared" si="179"/>
        <v>2015</v>
      </c>
    </row>
    <row r="2249" spans="1:21" ht="32" hidden="1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8321</v>
      </c>
      <c r="R2249" t="s">
        <v>8322</v>
      </c>
      <c r="S2249" s="16">
        <f t="shared" si="177"/>
        <v>42200.666261574079</v>
      </c>
      <c r="T2249" s="9">
        <f t="shared" si="178"/>
        <v>42214.666261574079</v>
      </c>
      <c r="U2249" s="15">
        <f t="shared" si="179"/>
        <v>2015</v>
      </c>
    </row>
    <row r="2250" spans="1:21" ht="48" hidden="1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8321</v>
      </c>
      <c r="R2250" t="s">
        <v>8322</v>
      </c>
      <c r="S2250" s="16">
        <f t="shared" si="177"/>
        <v>42688.875902777778</v>
      </c>
      <c r="T2250" s="9">
        <f t="shared" si="178"/>
        <v>42718.875902777778</v>
      </c>
      <c r="U2250" s="15">
        <f t="shared" si="179"/>
        <v>2016</v>
      </c>
    </row>
    <row r="2251" spans="1:21" ht="48" hidden="1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8321</v>
      </c>
      <c r="R2251" t="s">
        <v>8322</v>
      </c>
      <c r="S2251" s="16">
        <f t="shared" si="177"/>
        <v>41336.703298611108</v>
      </c>
      <c r="T2251" s="9">
        <f t="shared" si="178"/>
        <v>41366.661631944444</v>
      </c>
      <c r="U2251" s="15">
        <f t="shared" si="179"/>
        <v>2013</v>
      </c>
    </row>
    <row r="2252" spans="1:21" ht="48" hidden="1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8321</v>
      </c>
      <c r="R2252" t="s">
        <v>8322</v>
      </c>
      <c r="S2252" s="16">
        <f t="shared" si="177"/>
        <v>42677.005474537036</v>
      </c>
      <c r="T2252" s="9">
        <f t="shared" si="178"/>
        <v>42707.0471412037</v>
      </c>
      <c r="U2252" s="15">
        <f t="shared" si="179"/>
        <v>2016</v>
      </c>
    </row>
    <row r="2253" spans="1:21" ht="48" hidden="1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8321</v>
      </c>
      <c r="R2253" t="s">
        <v>8322</v>
      </c>
      <c r="S2253" s="16">
        <f t="shared" si="177"/>
        <v>41846.34579861111</v>
      </c>
      <c r="T2253" s="9">
        <f t="shared" si="178"/>
        <v>41867.34579861111</v>
      </c>
      <c r="U2253" s="15">
        <f t="shared" si="179"/>
        <v>2014</v>
      </c>
    </row>
    <row r="2254" spans="1:21" ht="48" hidden="1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8321</v>
      </c>
      <c r="R2254" t="s">
        <v>8322</v>
      </c>
      <c r="S2254" s="16">
        <f t="shared" si="177"/>
        <v>42573.327986111108</v>
      </c>
      <c r="T2254" s="9">
        <f t="shared" si="178"/>
        <v>42588.327986111108</v>
      </c>
      <c r="U2254" s="15">
        <f t="shared" si="179"/>
        <v>2016</v>
      </c>
    </row>
    <row r="2255" spans="1:21" ht="48" hidden="1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8321</v>
      </c>
      <c r="R2255" t="s">
        <v>8322</v>
      </c>
      <c r="S2255" s="16">
        <f t="shared" si="177"/>
        <v>42296.631331018521</v>
      </c>
      <c r="T2255" s="9">
        <f t="shared" si="178"/>
        <v>42326.672997685186</v>
      </c>
      <c r="U2255" s="15">
        <f t="shared" si="179"/>
        <v>2015</v>
      </c>
    </row>
    <row r="2256" spans="1:21" ht="32" hidden="1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8321</v>
      </c>
      <c r="R2256" t="s">
        <v>8322</v>
      </c>
      <c r="S2256" s="16">
        <f t="shared" si="177"/>
        <v>42752.647777777776</v>
      </c>
      <c r="T2256" s="9">
        <f t="shared" si="178"/>
        <v>42759.647777777776</v>
      </c>
      <c r="U2256" s="15">
        <f t="shared" si="179"/>
        <v>2017</v>
      </c>
    </row>
    <row r="2257" spans="1:21" ht="32" hidden="1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8321</v>
      </c>
      <c r="R2257" t="s">
        <v>8322</v>
      </c>
      <c r="S2257" s="16">
        <f t="shared" si="177"/>
        <v>42467.951979166668</v>
      </c>
      <c r="T2257" s="9">
        <f t="shared" si="178"/>
        <v>42497.951979166668</v>
      </c>
      <c r="U2257" s="15">
        <f t="shared" si="179"/>
        <v>2016</v>
      </c>
    </row>
    <row r="2258" spans="1:21" ht="48" hidden="1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8321</v>
      </c>
      <c r="R2258" t="s">
        <v>8322</v>
      </c>
      <c r="S2258" s="16">
        <f t="shared" si="177"/>
        <v>42682.451921296291</v>
      </c>
      <c r="T2258" s="9">
        <f t="shared" si="178"/>
        <v>42696.451921296291</v>
      </c>
      <c r="U2258" s="15">
        <f t="shared" si="179"/>
        <v>2016</v>
      </c>
    </row>
    <row r="2259" spans="1:21" ht="48" hidden="1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8321</v>
      </c>
      <c r="R2259" t="s">
        <v>8322</v>
      </c>
      <c r="S2259" s="16">
        <f t="shared" si="177"/>
        <v>42505.936678240745</v>
      </c>
      <c r="T2259" s="9">
        <f t="shared" si="178"/>
        <v>42540.958333333328</v>
      </c>
      <c r="U2259" s="15">
        <f t="shared" si="179"/>
        <v>2016</v>
      </c>
    </row>
    <row r="2260" spans="1:21" ht="32" hidden="1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8321</v>
      </c>
      <c r="R2260" t="s">
        <v>8322</v>
      </c>
      <c r="S2260" s="16">
        <f t="shared" si="177"/>
        <v>42136.75100694444</v>
      </c>
      <c r="T2260" s="9">
        <f t="shared" si="178"/>
        <v>42166.75100694444</v>
      </c>
      <c r="U2260" s="15">
        <f t="shared" si="179"/>
        <v>2015</v>
      </c>
    </row>
    <row r="2261" spans="1:21" ht="48" hidden="1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8321</v>
      </c>
      <c r="R2261" t="s">
        <v>8322</v>
      </c>
      <c r="S2261" s="16">
        <f t="shared" si="177"/>
        <v>42702.804814814815</v>
      </c>
      <c r="T2261" s="9">
        <f t="shared" si="178"/>
        <v>42712.804814814815</v>
      </c>
      <c r="U2261" s="15">
        <f t="shared" si="179"/>
        <v>2016</v>
      </c>
    </row>
    <row r="2262" spans="1:21" ht="48" hidden="1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8321</v>
      </c>
      <c r="R2262" t="s">
        <v>8322</v>
      </c>
      <c r="S2262" s="16">
        <f t="shared" si="177"/>
        <v>41695.016782407409</v>
      </c>
      <c r="T2262" s="9">
        <f t="shared" si="178"/>
        <v>41724.975115740745</v>
      </c>
      <c r="U2262" s="15">
        <f t="shared" si="179"/>
        <v>2014</v>
      </c>
    </row>
    <row r="2263" spans="1:21" ht="48" hidden="1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8321</v>
      </c>
      <c r="R2263" t="s">
        <v>8322</v>
      </c>
      <c r="S2263" s="16">
        <f t="shared" si="177"/>
        <v>42759.724768518514</v>
      </c>
      <c r="T2263" s="9">
        <f t="shared" si="178"/>
        <v>42780.724768518514</v>
      </c>
      <c r="U2263" s="15">
        <f t="shared" si="179"/>
        <v>2017</v>
      </c>
    </row>
    <row r="2264" spans="1:21" ht="32" hidden="1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8321</v>
      </c>
      <c r="R2264" t="s">
        <v>8322</v>
      </c>
      <c r="S2264" s="16">
        <f t="shared" si="177"/>
        <v>41926.585162037038</v>
      </c>
      <c r="T2264" s="9">
        <f t="shared" si="178"/>
        <v>41961</v>
      </c>
      <c r="U2264" s="15">
        <f t="shared" si="179"/>
        <v>2014</v>
      </c>
    </row>
    <row r="2265" spans="1:21" ht="48" hidden="1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8321</v>
      </c>
      <c r="R2265" t="s">
        <v>8322</v>
      </c>
      <c r="S2265" s="16">
        <f t="shared" si="177"/>
        <v>42014.832326388889</v>
      </c>
      <c r="T2265" s="9">
        <f t="shared" si="178"/>
        <v>42035.832326388889</v>
      </c>
      <c r="U2265" s="15">
        <f t="shared" si="179"/>
        <v>2015</v>
      </c>
    </row>
    <row r="2266" spans="1:21" ht="48" hidden="1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8321</v>
      </c>
      <c r="R2266" t="s">
        <v>8322</v>
      </c>
      <c r="S2266" s="16">
        <f t="shared" si="177"/>
        <v>42496.582337962958</v>
      </c>
      <c r="T2266" s="9">
        <f t="shared" si="178"/>
        <v>42513.125</v>
      </c>
      <c r="U2266" s="15">
        <f t="shared" si="179"/>
        <v>2016</v>
      </c>
    </row>
    <row r="2267" spans="1:21" ht="48" hidden="1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8321</v>
      </c>
      <c r="R2267" t="s">
        <v>8322</v>
      </c>
      <c r="S2267" s="16">
        <f t="shared" si="177"/>
        <v>42689.853090277778</v>
      </c>
      <c r="T2267" s="9">
        <f t="shared" si="178"/>
        <v>42696.853090277778</v>
      </c>
      <c r="U2267" s="15">
        <f t="shared" si="179"/>
        <v>2016</v>
      </c>
    </row>
    <row r="2268" spans="1:21" ht="48" hidden="1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8321</v>
      </c>
      <c r="R2268" t="s">
        <v>8322</v>
      </c>
      <c r="S2268" s="16">
        <f t="shared" si="177"/>
        <v>42469.874907407408</v>
      </c>
      <c r="T2268" s="9">
        <f t="shared" si="178"/>
        <v>42487.083333333328</v>
      </c>
      <c r="U2268" s="15">
        <f t="shared" si="179"/>
        <v>2016</v>
      </c>
    </row>
    <row r="2269" spans="1:21" ht="48" hidden="1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8321</v>
      </c>
      <c r="R2269" t="s">
        <v>8322</v>
      </c>
      <c r="S2269" s="16">
        <f t="shared" si="177"/>
        <v>41968.829826388886</v>
      </c>
      <c r="T2269" s="9">
        <f t="shared" si="178"/>
        <v>41994.041666666672</v>
      </c>
      <c r="U2269" s="15">
        <f t="shared" si="179"/>
        <v>2014</v>
      </c>
    </row>
    <row r="2270" spans="1:21" ht="48" hidden="1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8321</v>
      </c>
      <c r="R2270" t="s">
        <v>8322</v>
      </c>
      <c r="S2270" s="16">
        <f t="shared" si="177"/>
        <v>42776.082349537035</v>
      </c>
      <c r="T2270" s="9">
        <f t="shared" si="178"/>
        <v>42806.082349537035</v>
      </c>
      <c r="U2270" s="15">
        <f t="shared" si="179"/>
        <v>2017</v>
      </c>
    </row>
    <row r="2271" spans="1:21" ht="48" hidden="1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8321</v>
      </c>
      <c r="R2271" t="s">
        <v>8322</v>
      </c>
      <c r="S2271" s="16">
        <f t="shared" si="177"/>
        <v>42776.704432870371</v>
      </c>
      <c r="T2271" s="9">
        <f t="shared" si="178"/>
        <v>42801.208333333328</v>
      </c>
      <c r="U2271" s="15">
        <f t="shared" si="179"/>
        <v>2017</v>
      </c>
    </row>
    <row r="2272" spans="1:21" ht="48" hidden="1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8321</v>
      </c>
      <c r="R2272" t="s">
        <v>8322</v>
      </c>
      <c r="S2272" s="16">
        <f t="shared" si="177"/>
        <v>42725.869363425925</v>
      </c>
      <c r="T2272" s="9">
        <f t="shared" si="178"/>
        <v>42745.915972222225</v>
      </c>
      <c r="U2272" s="15">
        <f t="shared" si="179"/>
        <v>2016</v>
      </c>
    </row>
    <row r="2273" spans="1:21" ht="48" hidden="1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8321</v>
      </c>
      <c r="R2273" t="s">
        <v>8322</v>
      </c>
      <c r="S2273" s="16">
        <f t="shared" si="177"/>
        <v>42684.000046296293</v>
      </c>
      <c r="T2273" s="9">
        <f t="shared" si="178"/>
        <v>42714.000046296293</v>
      </c>
      <c r="U2273" s="15">
        <f t="shared" si="179"/>
        <v>2016</v>
      </c>
    </row>
    <row r="2274" spans="1:21" ht="48" hidden="1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8321</v>
      </c>
      <c r="R2274" t="s">
        <v>8322</v>
      </c>
      <c r="S2274" s="16">
        <f t="shared" si="177"/>
        <v>42315.699490740735</v>
      </c>
      <c r="T2274" s="9">
        <f t="shared" si="178"/>
        <v>42345.699490740735</v>
      </c>
      <c r="U2274" s="15">
        <f t="shared" si="179"/>
        <v>2015</v>
      </c>
    </row>
    <row r="2275" spans="1:21" ht="48" hidden="1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8321</v>
      </c>
      <c r="R2275" t="s">
        <v>8322</v>
      </c>
      <c r="S2275" s="16">
        <f t="shared" si="177"/>
        <v>42781.549097222218</v>
      </c>
      <c r="T2275" s="9">
        <f t="shared" si="178"/>
        <v>42806.507430555561</v>
      </c>
      <c r="U2275" s="15">
        <f t="shared" si="179"/>
        <v>2017</v>
      </c>
    </row>
    <row r="2276" spans="1:21" ht="48" hidden="1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8321</v>
      </c>
      <c r="R2276" t="s">
        <v>8322</v>
      </c>
      <c r="S2276" s="16">
        <f t="shared" si="177"/>
        <v>41663.500659722224</v>
      </c>
      <c r="T2276" s="9">
        <f t="shared" si="178"/>
        <v>41693.500659722224</v>
      </c>
      <c r="U2276" s="15">
        <f t="shared" si="179"/>
        <v>2014</v>
      </c>
    </row>
    <row r="2277" spans="1:21" ht="48" hidden="1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8321</v>
      </c>
      <c r="R2277" t="s">
        <v>8322</v>
      </c>
      <c r="S2277" s="16">
        <f t="shared" si="177"/>
        <v>41965.616655092599</v>
      </c>
      <c r="T2277" s="9">
        <f t="shared" si="178"/>
        <v>41995.616655092599</v>
      </c>
      <c r="U2277" s="15">
        <f t="shared" si="179"/>
        <v>2014</v>
      </c>
    </row>
    <row r="2278" spans="1:21" ht="48" hidden="1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8321</v>
      </c>
      <c r="R2278" t="s">
        <v>8322</v>
      </c>
      <c r="S2278" s="16">
        <f t="shared" si="177"/>
        <v>41614.651493055557</v>
      </c>
      <c r="T2278" s="9">
        <f t="shared" si="178"/>
        <v>41644.651493055557</v>
      </c>
      <c r="U2278" s="15">
        <f t="shared" si="179"/>
        <v>2013</v>
      </c>
    </row>
    <row r="2279" spans="1:21" ht="48" hidden="1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8321</v>
      </c>
      <c r="R2279" t="s">
        <v>8322</v>
      </c>
      <c r="S2279" s="16">
        <f t="shared" si="177"/>
        <v>40936.678506944445</v>
      </c>
      <c r="T2279" s="9">
        <f t="shared" si="178"/>
        <v>40966.678506944445</v>
      </c>
      <c r="U2279" s="15">
        <f t="shared" si="179"/>
        <v>2012</v>
      </c>
    </row>
    <row r="2280" spans="1:21" ht="32" hidden="1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8321</v>
      </c>
      <c r="R2280" t="s">
        <v>8322</v>
      </c>
      <c r="S2280" s="16">
        <f t="shared" si="177"/>
        <v>42338.709108796291</v>
      </c>
      <c r="T2280" s="9">
        <f t="shared" si="178"/>
        <v>42372.957638888889</v>
      </c>
      <c r="U2280" s="15">
        <f t="shared" si="179"/>
        <v>2015</v>
      </c>
    </row>
    <row r="2281" spans="1:21" ht="48" hidden="1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8321</v>
      </c>
      <c r="R2281" t="s">
        <v>8322</v>
      </c>
      <c r="S2281" s="16">
        <f t="shared" si="177"/>
        <v>42020.806701388887</v>
      </c>
      <c r="T2281" s="9">
        <f t="shared" si="178"/>
        <v>42039.166666666672</v>
      </c>
      <c r="U2281" s="15">
        <f t="shared" si="179"/>
        <v>2015</v>
      </c>
    </row>
    <row r="2282" spans="1:21" ht="48" hidden="1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8321</v>
      </c>
      <c r="R2282" t="s">
        <v>8322</v>
      </c>
      <c r="S2282" s="16">
        <f t="shared" si="177"/>
        <v>42234.624895833331</v>
      </c>
      <c r="T2282" s="9">
        <f t="shared" si="178"/>
        <v>42264.624895833331</v>
      </c>
      <c r="U2282" s="15">
        <f t="shared" si="179"/>
        <v>2015</v>
      </c>
    </row>
    <row r="2283" spans="1:21" ht="48" hidden="1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8332</v>
      </c>
      <c r="R2283" t="s">
        <v>8336</v>
      </c>
      <c r="S2283" s="16">
        <f t="shared" si="177"/>
        <v>40687.285844907405</v>
      </c>
      <c r="T2283" s="9">
        <f t="shared" si="178"/>
        <v>40749.284722222219</v>
      </c>
      <c r="U2283" s="15">
        <f t="shared" si="179"/>
        <v>2011</v>
      </c>
    </row>
    <row r="2284" spans="1:21" ht="32" hidden="1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8332</v>
      </c>
      <c r="R2284" t="s">
        <v>8336</v>
      </c>
      <c r="S2284" s="16">
        <f t="shared" si="177"/>
        <v>42323.17460648148</v>
      </c>
      <c r="T2284" s="9">
        <f t="shared" si="178"/>
        <v>42383.17460648148</v>
      </c>
      <c r="U2284" s="15">
        <f t="shared" si="179"/>
        <v>2015</v>
      </c>
    </row>
    <row r="2285" spans="1:21" ht="48" hidden="1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8332</v>
      </c>
      <c r="R2285" t="s">
        <v>8336</v>
      </c>
      <c r="S2285" s="16">
        <f t="shared" si="177"/>
        <v>40978.125046296293</v>
      </c>
      <c r="T2285" s="9">
        <f t="shared" si="178"/>
        <v>41038.083379629628</v>
      </c>
      <c r="U2285" s="15">
        <f t="shared" si="179"/>
        <v>2012</v>
      </c>
    </row>
    <row r="2286" spans="1:21" ht="32" hidden="1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8332</v>
      </c>
      <c r="R2286" t="s">
        <v>8336</v>
      </c>
      <c r="S2286" s="16">
        <f t="shared" si="177"/>
        <v>40585.796817129631</v>
      </c>
      <c r="T2286" s="9">
        <f t="shared" si="178"/>
        <v>40614.166666666664</v>
      </c>
      <c r="U2286" s="15">
        <f t="shared" si="179"/>
        <v>2011</v>
      </c>
    </row>
    <row r="2287" spans="1:21" ht="48" hidden="1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8332</v>
      </c>
      <c r="R2287" t="s">
        <v>8336</v>
      </c>
      <c r="S2287" s="16">
        <f t="shared" si="177"/>
        <v>41059.185682870368</v>
      </c>
      <c r="T2287" s="9">
        <f t="shared" si="178"/>
        <v>41089.185682870368</v>
      </c>
      <c r="U2287" s="15">
        <f t="shared" si="179"/>
        <v>2012</v>
      </c>
    </row>
    <row r="2288" spans="1:21" ht="48" hidden="1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8332</v>
      </c>
      <c r="R2288" t="s">
        <v>8336</v>
      </c>
      <c r="S2288" s="16">
        <f t="shared" si="177"/>
        <v>41494.963587962964</v>
      </c>
      <c r="T2288" s="9">
        <f t="shared" si="178"/>
        <v>41523.165972222225</v>
      </c>
      <c r="U2288" s="15">
        <f t="shared" si="179"/>
        <v>2013</v>
      </c>
    </row>
    <row r="2289" spans="1:21" ht="48" hidden="1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8332</v>
      </c>
      <c r="R2289" t="s">
        <v>8336</v>
      </c>
      <c r="S2289" s="16">
        <f t="shared" si="177"/>
        <v>41792.667361111111</v>
      </c>
      <c r="T2289" s="9">
        <f t="shared" si="178"/>
        <v>41813.667361111111</v>
      </c>
      <c r="U2289" s="15">
        <f t="shared" si="179"/>
        <v>2014</v>
      </c>
    </row>
    <row r="2290" spans="1:21" ht="48" hidden="1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8332</v>
      </c>
      <c r="R2290" t="s">
        <v>8336</v>
      </c>
      <c r="S2290" s="16">
        <f t="shared" si="177"/>
        <v>41067.827418981484</v>
      </c>
      <c r="T2290" s="9">
        <f t="shared" si="178"/>
        <v>41086.75</v>
      </c>
      <c r="U2290" s="15">
        <f t="shared" si="179"/>
        <v>2012</v>
      </c>
    </row>
    <row r="2291" spans="1:21" ht="48" hidden="1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8332</v>
      </c>
      <c r="R2291" t="s">
        <v>8336</v>
      </c>
      <c r="S2291" s="16">
        <f t="shared" si="177"/>
        <v>41571.998379629629</v>
      </c>
      <c r="T2291" s="9">
        <f t="shared" si="178"/>
        <v>41614.973611111112</v>
      </c>
      <c r="U2291" s="15">
        <f t="shared" si="179"/>
        <v>2013</v>
      </c>
    </row>
    <row r="2292" spans="1:21" ht="48" hidden="1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8332</v>
      </c>
      <c r="R2292" t="s">
        <v>8336</v>
      </c>
      <c r="S2292" s="16">
        <f t="shared" si="177"/>
        <v>40070.253819444442</v>
      </c>
      <c r="T2292" s="9">
        <f t="shared" si="178"/>
        <v>40148.708333333336</v>
      </c>
      <c r="U2292" s="15">
        <f t="shared" si="179"/>
        <v>2009</v>
      </c>
    </row>
    <row r="2293" spans="1:21" ht="48" hidden="1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8332</v>
      </c>
      <c r="R2293" t="s">
        <v>8336</v>
      </c>
      <c r="S2293" s="16">
        <f t="shared" si="177"/>
        <v>40987.977060185185</v>
      </c>
      <c r="T2293" s="9">
        <f t="shared" si="178"/>
        <v>41022.166666666664</v>
      </c>
      <c r="U2293" s="15">
        <f t="shared" si="179"/>
        <v>2012</v>
      </c>
    </row>
    <row r="2294" spans="1:21" ht="48" hidden="1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8332</v>
      </c>
      <c r="R2294" t="s">
        <v>8336</v>
      </c>
      <c r="S2294" s="16">
        <f t="shared" si="177"/>
        <v>40987.697638888887</v>
      </c>
      <c r="T2294" s="9">
        <f t="shared" si="178"/>
        <v>41017.697638888887</v>
      </c>
      <c r="U2294" s="15">
        <f t="shared" si="179"/>
        <v>2012</v>
      </c>
    </row>
    <row r="2295" spans="1:21" ht="32" hidden="1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8332</v>
      </c>
      <c r="R2295" t="s">
        <v>8336</v>
      </c>
      <c r="S2295" s="16">
        <f t="shared" si="177"/>
        <v>41151.708321759259</v>
      </c>
      <c r="T2295" s="9">
        <f t="shared" si="178"/>
        <v>41177.165972222225</v>
      </c>
      <c r="U2295" s="15">
        <f t="shared" si="179"/>
        <v>2012</v>
      </c>
    </row>
    <row r="2296" spans="1:21" ht="48" hidden="1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8332</v>
      </c>
      <c r="R2296" t="s">
        <v>8336</v>
      </c>
      <c r="S2296" s="16">
        <f t="shared" si="177"/>
        <v>41264.72314814815</v>
      </c>
      <c r="T2296" s="9">
        <f t="shared" si="178"/>
        <v>41294.72314814815</v>
      </c>
      <c r="U2296" s="15">
        <f t="shared" si="179"/>
        <v>2012</v>
      </c>
    </row>
    <row r="2297" spans="1:21" ht="48" hidden="1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8332</v>
      </c>
      <c r="R2297" t="s">
        <v>8336</v>
      </c>
      <c r="S2297" s="16">
        <f t="shared" si="177"/>
        <v>41270.954351851848</v>
      </c>
      <c r="T2297" s="9">
        <f t="shared" si="178"/>
        <v>41300.954351851848</v>
      </c>
      <c r="U2297" s="15">
        <f t="shared" si="179"/>
        <v>2012</v>
      </c>
    </row>
    <row r="2298" spans="1:21" ht="48" hidden="1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8332</v>
      </c>
      <c r="R2298" t="s">
        <v>8336</v>
      </c>
      <c r="S2298" s="16">
        <f t="shared" si="177"/>
        <v>40927.731782407405</v>
      </c>
      <c r="T2298" s="9">
        <f t="shared" si="178"/>
        <v>40962.731782407405</v>
      </c>
      <c r="U2298" s="15">
        <f t="shared" si="179"/>
        <v>2012</v>
      </c>
    </row>
    <row r="2299" spans="1:21" ht="32" hidden="1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8332</v>
      </c>
      <c r="R2299" t="s">
        <v>8336</v>
      </c>
      <c r="S2299" s="16">
        <f t="shared" si="177"/>
        <v>40948.042233796295</v>
      </c>
      <c r="T2299" s="9">
        <f t="shared" si="178"/>
        <v>40982.165972222225</v>
      </c>
      <c r="U2299" s="15">
        <f t="shared" si="179"/>
        <v>2012</v>
      </c>
    </row>
    <row r="2300" spans="1:21" ht="48" hidden="1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8332</v>
      </c>
      <c r="R2300" t="s">
        <v>8336</v>
      </c>
      <c r="S2300" s="16">
        <f t="shared" si="177"/>
        <v>41694.84065972222</v>
      </c>
      <c r="T2300" s="9">
        <f t="shared" si="178"/>
        <v>41724.798993055556</v>
      </c>
      <c r="U2300" s="15">
        <f t="shared" si="179"/>
        <v>2014</v>
      </c>
    </row>
    <row r="2301" spans="1:21" ht="48" hidden="1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8332</v>
      </c>
      <c r="R2301" t="s">
        <v>8336</v>
      </c>
      <c r="S2301" s="16">
        <f t="shared" si="177"/>
        <v>40565.032511574071</v>
      </c>
      <c r="T2301" s="9">
        <f t="shared" si="178"/>
        <v>40580.032511574071</v>
      </c>
      <c r="U2301" s="15">
        <f t="shared" si="179"/>
        <v>2011</v>
      </c>
    </row>
    <row r="2302" spans="1:21" ht="48" hidden="1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8332</v>
      </c>
      <c r="R2302" t="s">
        <v>8336</v>
      </c>
      <c r="S2302" s="16">
        <f t="shared" si="177"/>
        <v>41074.727037037039</v>
      </c>
      <c r="T2302" s="9">
        <f t="shared" si="178"/>
        <v>41088.727037037039</v>
      </c>
      <c r="U2302" s="15">
        <f t="shared" si="179"/>
        <v>2012</v>
      </c>
    </row>
    <row r="2303" spans="1:21" ht="32" hidden="1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8332</v>
      </c>
      <c r="R2303" t="s">
        <v>8333</v>
      </c>
      <c r="S2303" s="16">
        <f t="shared" si="177"/>
        <v>41416.146944444445</v>
      </c>
      <c r="T2303" s="9">
        <f t="shared" si="178"/>
        <v>41446.146944444445</v>
      </c>
      <c r="U2303" s="15">
        <f t="shared" si="179"/>
        <v>2013</v>
      </c>
    </row>
    <row r="2304" spans="1:21" ht="48" hidden="1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8332</v>
      </c>
      <c r="R2304" t="s">
        <v>8333</v>
      </c>
      <c r="S2304" s="16">
        <f t="shared" si="177"/>
        <v>41605.868449074071</v>
      </c>
      <c r="T2304" s="9">
        <f t="shared" si="178"/>
        <v>41639.291666666664</v>
      </c>
      <c r="U2304" s="15">
        <f t="shared" si="179"/>
        <v>2013</v>
      </c>
    </row>
    <row r="2305" spans="1:21" ht="48" hidden="1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8332</v>
      </c>
      <c r="R2305" t="s">
        <v>8333</v>
      </c>
      <c r="S2305" s="16">
        <f t="shared" si="177"/>
        <v>40850.111064814817</v>
      </c>
      <c r="T2305" s="9">
        <f t="shared" si="178"/>
        <v>40890.152731481481</v>
      </c>
      <c r="U2305" s="15">
        <f t="shared" si="179"/>
        <v>2011</v>
      </c>
    </row>
    <row r="2306" spans="1:21" ht="48" hidden="1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ROUND(E2306/D2306*100,0)</f>
        <v>101</v>
      </c>
      <c r="P2306">
        <f t="shared" ref="P2306:P2369" si="181">ROUND(E2306/L2306,2)</f>
        <v>53.47</v>
      </c>
      <c r="Q2306" s="12" t="s">
        <v>8332</v>
      </c>
      <c r="R2306" t="s">
        <v>8333</v>
      </c>
      <c r="S2306" s="16">
        <f t="shared" si="177"/>
        <v>40502.815868055557</v>
      </c>
      <c r="T2306" s="9">
        <f t="shared" si="178"/>
        <v>40544.207638888889</v>
      </c>
      <c r="U2306" s="15">
        <f t="shared" si="179"/>
        <v>2010</v>
      </c>
    </row>
    <row r="2307" spans="1:21" ht="48" hidden="1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si="181"/>
        <v>109.11</v>
      </c>
      <c r="Q2307" s="12" t="s">
        <v>8332</v>
      </c>
      <c r="R2307" t="s">
        <v>8333</v>
      </c>
      <c r="S2307" s="16">
        <f t="shared" ref="S2307:S2370" si="182">(((J2307/60)/60)/24)+DATE(1970,1,1)</f>
        <v>41834.695277777777</v>
      </c>
      <c r="T2307" s="9">
        <f t="shared" ref="T2307:T2370" si="183">(((I2307/60)/60)/24)+DATE(1970,1,1)</f>
        <v>41859.75</v>
      </c>
      <c r="U2307" s="15">
        <f t="shared" ref="U2307:U2370" si="184">YEAR(S2307)</f>
        <v>2014</v>
      </c>
    </row>
    <row r="2308" spans="1:21" ht="48" hidden="1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8332</v>
      </c>
      <c r="R2308" t="s">
        <v>8333</v>
      </c>
      <c r="S2308" s="16">
        <f t="shared" si="182"/>
        <v>40948.16815972222</v>
      </c>
      <c r="T2308" s="9">
        <f t="shared" si="183"/>
        <v>40978.16815972222</v>
      </c>
      <c r="U2308" s="15">
        <f t="shared" si="184"/>
        <v>2012</v>
      </c>
    </row>
    <row r="2309" spans="1:21" ht="48" hidden="1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8332</v>
      </c>
      <c r="R2309" t="s">
        <v>8333</v>
      </c>
      <c r="S2309" s="16">
        <f t="shared" si="182"/>
        <v>41004.802465277775</v>
      </c>
      <c r="T2309" s="9">
        <f t="shared" si="183"/>
        <v>41034.802407407406</v>
      </c>
      <c r="U2309" s="15">
        <f t="shared" si="184"/>
        <v>2012</v>
      </c>
    </row>
    <row r="2310" spans="1:21" ht="48" hidden="1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8332</v>
      </c>
      <c r="R2310" t="s">
        <v>8333</v>
      </c>
      <c r="S2310" s="16">
        <f t="shared" si="182"/>
        <v>41851.962916666671</v>
      </c>
      <c r="T2310" s="9">
        <f t="shared" si="183"/>
        <v>41880.041666666664</v>
      </c>
      <c r="U2310" s="15">
        <f t="shared" si="184"/>
        <v>2014</v>
      </c>
    </row>
    <row r="2311" spans="1:21" ht="48" hidden="1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8332</v>
      </c>
      <c r="R2311" t="s">
        <v>8333</v>
      </c>
      <c r="S2311" s="16">
        <f t="shared" si="182"/>
        <v>41307.987696759257</v>
      </c>
      <c r="T2311" s="9">
        <f t="shared" si="183"/>
        <v>41342.987696759257</v>
      </c>
      <c r="U2311" s="15">
        <f t="shared" si="184"/>
        <v>2013</v>
      </c>
    </row>
    <row r="2312" spans="1:21" ht="48" hidden="1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8332</v>
      </c>
      <c r="R2312" t="s">
        <v>8333</v>
      </c>
      <c r="S2312" s="16">
        <f t="shared" si="182"/>
        <v>41324.79415509259</v>
      </c>
      <c r="T2312" s="9">
        <f t="shared" si="183"/>
        <v>41354.752488425926</v>
      </c>
      <c r="U2312" s="15">
        <f t="shared" si="184"/>
        <v>2013</v>
      </c>
    </row>
    <row r="2313" spans="1:21" ht="48" hidden="1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8332</v>
      </c>
      <c r="R2313" t="s">
        <v>8333</v>
      </c>
      <c r="S2313" s="16">
        <f t="shared" si="182"/>
        <v>41736.004502314812</v>
      </c>
      <c r="T2313" s="9">
        <f t="shared" si="183"/>
        <v>41766.004502314812</v>
      </c>
      <c r="U2313" s="15">
        <f t="shared" si="184"/>
        <v>2014</v>
      </c>
    </row>
    <row r="2314" spans="1:21" ht="48" hidden="1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8332</v>
      </c>
      <c r="R2314" t="s">
        <v>8333</v>
      </c>
      <c r="S2314" s="16">
        <f t="shared" si="182"/>
        <v>41716.632847222223</v>
      </c>
      <c r="T2314" s="9">
        <f t="shared" si="183"/>
        <v>41747.958333333336</v>
      </c>
      <c r="U2314" s="15">
        <f t="shared" si="184"/>
        <v>2014</v>
      </c>
    </row>
    <row r="2315" spans="1:21" ht="32" hidden="1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8332</v>
      </c>
      <c r="R2315" t="s">
        <v>8333</v>
      </c>
      <c r="S2315" s="16">
        <f t="shared" si="182"/>
        <v>41002.958634259259</v>
      </c>
      <c r="T2315" s="9">
        <f t="shared" si="183"/>
        <v>41032.958634259259</v>
      </c>
      <c r="U2315" s="15">
        <f t="shared" si="184"/>
        <v>2012</v>
      </c>
    </row>
    <row r="2316" spans="1:21" ht="48" hidden="1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8332</v>
      </c>
      <c r="R2316" t="s">
        <v>8333</v>
      </c>
      <c r="S2316" s="16">
        <f t="shared" si="182"/>
        <v>41037.551585648151</v>
      </c>
      <c r="T2316" s="9">
        <f t="shared" si="183"/>
        <v>41067.551585648151</v>
      </c>
      <c r="U2316" s="15">
        <f t="shared" si="184"/>
        <v>2012</v>
      </c>
    </row>
    <row r="2317" spans="1:21" ht="32" hidden="1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8332</v>
      </c>
      <c r="R2317" t="s">
        <v>8333</v>
      </c>
      <c r="S2317" s="16">
        <f t="shared" si="182"/>
        <v>41004.72619212963</v>
      </c>
      <c r="T2317" s="9">
        <f t="shared" si="183"/>
        <v>41034.72619212963</v>
      </c>
      <c r="U2317" s="15">
        <f t="shared" si="184"/>
        <v>2012</v>
      </c>
    </row>
    <row r="2318" spans="1:21" ht="48" hidden="1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8332</v>
      </c>
      <c r="R2318" t="s">
        <v>8333</v>
      </c>
      <c r="S2318" s="16">
        <f t="shared" si="182"/>
        <v>40079.725115740745</v>
      </c>
      <c r="T2318" s="9">
        <f t="shared" si="183"/>
        <v>40156.76666666667</v>
      </c>
      <c r="U2318" s="15">
        <f t="shared" si="184"/>
        <v>2009</v>
      </c>
    </row>
    <row r="2319" spans="1:21" ht="48" hidden="1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8332</v>
      </c>
      <c r="R2319" t="s">
        <v>8333</v>
      </c>
      <c r="S2319" s="16">
        <f t="shared" si="182"/>
        <v>40192.542233796295</v>
      </c>
      <c r="T2319" s="9">
        <f t="shared" si="183"/>
        <v>40224.208333333336</v>
      </c>
      <c r="U2319" s="15">
        <f t="shared" si="184"/>
        <v>2010</v>
      </c>
    </row>
    <row r="2320" spans="1:21" ht="64" hidden="1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8332</v>
      </c>
      <c r="R2320" t="s">
        <v>8333</v>
      </c>
      <c r="S2320" s="16">
        <f t="shared" si="182"/>
        <v>40050.643680555557</v>
      </c>
      <c r="T2320" s="9">
        <f t="shared" si="183"/>
        <v>40082.165972222225</v>
      </c>
      <c r="U2320" s="15">
        <f t="shared" si="184"/>
        <v>2009</v>
      </c>
    </row>
    <row r="2321" spans="1:21" ht="48" hidden="1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8332</v>
      </c>
      <c r="R2321" t="s">
        <v>8333</v>
      </c>
      <c r="S2321" s="16">
        <f t="shared" si="182"/>
        <v>41593.082002314812</v>
      </c>
      <c r="T2321" s="9">
        <f t="shared" si="183"/>
        <v>41623.082002314812</v>
      </c>
      <c r="U2321" s="15">
        <f t="shared" si="184"/>
        <v>2013</v>
      </c>
    </row>
    <row r="2322" spans="1:21" ht="48" hidden="1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8332</v>
      </c>
      <c r="R2322" t="s">
        <v>8333</v>
      </c>
      <c r="S2322" s="16">
        <f t="shared" si="182"/>
        <v>41696.817129629628</v>
      </c>
      <c r="T2322" s="9">
        <f t="shared" si="183"/>
        <v>41731.775462962964</v>
      </c>
      <c r="U2322" s="15">
        <f t="shared" si="184"/>
        <v>2014</v>
      </c>
    </row>
    <row r="2323" spans="1:21" ht="48" hidden="1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8324</v>
      </c>
      <c r="R2323" t="s">
        <v>8325</v>
      </c>
      <c r="S2323" s="16">
        <f t="shared" si="182"/>
        <v>42799.260428240741</v>
      </c>
      <c r="T2323" s="9">
        <f t="shared" si="183"/>
        <v>42829.21876157407</v>
      </c>
      <c r="U2323" s="15">
        <f t="shared" si="184"/>
        <v>2017</v>
      </c>
    </row>
    <row r="2324" spans="1:21" ht="48" hidden="1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8324</v>
      </c>
      <c r="R2324" t="s">
        <v>8325</v>
      </c>
      <c r="S2324" s="16">
        <f t="shared" si="182"/>
        <v>42804.895474537043</v>
      </c>
      <c r="T2324" s="9">
        <f t="shared" si="183"/>
        <v>42834.853807870371</v>
      </c>
      <c r="U2324" s="15">
        <f t="shared" si="184"/>
        <v>2017</v>
      </c>
    </row>
    <row r="2325" spans="1:21" ht="48" hidden="1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8324</v>
      </c>
      <c r="R2325" t="s">
        <v>8325</v>
      </c>
      <c r="S2325" s="16">
        <f t="shared" si="182"/>
        <v>42807.755173611105</v>
      </c>
      <c r="T2325" s="9">
        <f t="shared" si="183"/>
        <v>42814.755173611105</v>
      </c>
      <c r="U2325" s="15">
        <f t="shared" si="184"/>
        <v>2017</v>
      </c>
    </row>
    <row r="2326" spans="1:21" ht="32" hidden="1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8324</v>
      </c>
      <c r="R2326" t="s">
        <v>8325</v>
      </c>
      <c r="S2326" s="16">
        <f t="shared" si="182"/>
        <v>42790.885243055556</v>
      </c>
      <c r="T2326" s="9">
        <f t="shared" si="183"/>
        <v>42820.843576388885</v>
      </c>
      <c r="U2326" s="15">
        <f t="shared" si="184"/>
        <v>2017</v>
      </c>
    </row>
    <row r="2327" spans="1:21" ht="48" hidden="1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8324</v>
      </c>
      <c r="R2327" t="s">
        <v>8325</v>
      </c>
      <c r="S2327" s="16">
        <f t="shared" si="182"/>
        <v>42794.022349537037</v>
      </c>
      <c r="T2327" s="9">
        <f t="shared" si="183"/>
        <v>42823.980682870373</v>
      </c>
      <c r="U2327" s="15">
        <f t="shared" si="184"/>
        <v>2017</v>
      </c>
    </row>
    <row r="2328" spans="1:21" ht="48" hidden="1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8324</v>
      </c>
      <c r="R2328" t="s">
        <v>8325</v>
      </c>
      <c r="S2328" s="16">
        <f t="shared" si="182"/>
        <v>42804.034120370372</v>
      </c>
      <c r="T2328" s="9">
        <f t="shared" si="183"/>
        <v>42855.708333333328</v>
      </c>
      <c r="U2328" s="15">
        <f t="shared" si="184"/>
        <v>2017</v>
      </c>
    </row>
    <row r="2329" spans="1:21" ht="32" hidden="1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8324</v>
      </c>
      <c r="R2329" t="s">
        <v>8325</v>
      </c>
      <c r="S2329" s="16">
        <f t="shared" si="182"/>
        <v>41842.917129629634</v>
      </c>
      <c r="T2329" s="9">
        <f t="shared" si="183"/>
        <v>41877.917129629634</v>
      </c>
      <c r="U2329" s="15">
        <f t="shared" si="184"/>
        <v>2014</v>
      </c>
    </row>
    <row r="2330" spans="1:21" ht="64" hidden="1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8324</v>
      </c>
      <c r="R2330" t="s">
        <v>8325</v>
      </c>
      <c r="S2330" s="16">
        <f t="shared" si="182"/>
        <v>42139.781678240746</v>
      </c>
      <c r="T2330" s="9">
        <f t="shared" si="183"/>
        <v>42169.781678240746</v>
      </c>
      <c r="U2330" s="15">
        <f t="shared" si="184"/>
        <v>2015</v>
      </c>
    </row>
    <row r="2331" spans="1:21" ht="48" hidden="1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8324</v>
      </c>
      <c r="R2331" t="s">
        <v>8325</v>
      </c>
      <c r="S2331" s="16">
        <f t="shared" si="182"/>
        <v>41807.624374999999</v>
      </c>
      <c r="T2331" s="9">
        <f t="shared" si="183"/>
        <v>41837.624374999999</v>
      </c>
      <c r="U2331" s="15">
        <f t="shared" si="184"/>
        <v>2014</v>
      </c>
    </row>
    <row r="2332" spans="1:21" ht="48" hidden="1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8324</v>
      </c>
      <c r="R2332" t="s">
        <v>8325</v>
      </c>
      <c r="S2332" s="16">
        <f t="shared" si="182"/>
        <v>42332.89980324074</v>
      </c>
      <c r="T2332" s="9">
        <f t="shared" si="183"/>
        <v>42363</v>
      </c>
      <c r="U2332" s="15">
        <f t="shared" si="184"/>
        <v>2015</v>
      </c>
    </row>
    <row r="2333" spans="1:21" ht="48" hidden="1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8324</v>
      </c>
      <c r="R2333" t="s">
        <v>8325</v>
      </c>
      <c r="S2333" s="16">
        <f t="shared" si="182"/>
        <v>41839.005671296298</v>
      </c>
      <c r="T2333" s="9">
        <f t="shared" si="183"/>
        <v>41869.005671296298</v>
      </c>
      <c r="U2333" s="15">
        <f t="shared" si="184"/>
        <v>2014</v>
      </c>
    </row>
    <row r="2334" spans="1:21" ht="48" hidden="1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8324</v>
      </c>
      <c r="R2334" t="s">
        <v>8325</v>
      </c>
      <c r="S2334" s="16">
        <f t="shared" si="182"/>
        <v>42011.628136574072</v>
      </c>
      <c r="T2334" s="9">
        <f t="shared" si="183"/>
        <v>42041.628136574072</v>
      </c>
      <c r="U2334" s="15">
        <f t="shared" si="184"/>
        <v>2015</v>
      </c>
    </row>
    <row r="2335" spans="1:21" ht="48" hidden="1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8324</v>
      </c>
      <c r="R2335" t="s">
        <v>8325</v>
      </c>
      <c r="S2335" s="16">
        <f t="shared" si="182"/>
        <v>41767.650347222225</v>
      </c>
      <c r="T2335" s="9">
        <f t="shared" si="183"/>
        <v>41788.743055555555</v>
      </c>
      <c r="U2335" s="15">
        <f t="shared" si="184"/>
        <v>2014</v>
      </c>
    </row>
    <row r="2336" spans="1:21" ht="48" hidden="1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8324</v>
      </c>
      <c r="R2336" t="s">
        <v>8325</v>
      </c>
      <c r="S2336" s="16">
        <f t="shared" si="182"/>
        <v>41918.670115740737</v>
      </c>
      <c r="T2336" s="9">
        <f t="shared" si="183"/>
        <v>41948.731944444444</v>
      </c>
      <c r="U2336" s="15">
        <f t="shared" si="184"/>
        <v>2014</v>
      </c>
    </row>
    <row r="2337" spans="1:21" ht="48" hidden="1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8324</v>
      </c>
      <c r="R2337" t="s">
        <v>8325</v>
      </c>
      <c r="S2337" s="16">
        <f t="shared" si="182"/>
        <v>41771.572256944448</v>
      </c>
      <c r="T2337" s="9">
        <f t="shared" si="183"/>
        <v>41801.572256944448</v>
      </c>
      <c r="U2337" s="15">
        <f t="shared" si="184"/>
        <v>2014</v>
      </c>
    </row>
    <row r="2338" spans="1:21" ht="48" hidden="1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8324</v>
      </c>
      <c r="R2338" t="s">
        <v>8325</v>
      </c>
      <c r="S2338" s="16">
        <f t="shared" si="182"/>
        <v>41666.924710648149</v>
      </c>
      <c r="T2338" s="9">
        <f t="shared" si="183"/>
        <v>41706.924710648149</v>
      </c>
      <c r="U2338" s="15">
        <f t="shared" si="184"/>
        <v>2014</v>
      </c>
    </row>
    <row r="2339" spans="1:21" ht="32" hidden="1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8324</v>
      </c>
      <c r="R2339" t="s">
        <v>8325</v>
      </c>
      <c r="S2339" s="16">
        <f t="shared" si="182"/>
        <v>41786.640543981484</v>
      </c>
      <c r="T2339" s="9">
        <f t="shared" si="183"/>
        <v>41816.640543981484</v>
      </c>
      <c r="U2339" s="15">
        <f t="shared" si="184"/>
        <v>2014</v>
      </c>
    </row>
    <row r="2340" spans="1:21" ht="48" hidden="1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8324</v>
      </c>
      <c r="R2340" t="s">
        <v>8325</v>
      </c>
      <c r="S2340" s="16">
        <f t="shared" si="182"/>
        <v>41789.896805555552</v>
      </c>
      <c r="T2340" s="9">
        <f t="shared" si="183"/>
        <v>41819.896805555552</v>
      </c>
      <c r="U2340" s="15">
        <f t="shared" si="184"/>
        <v>2014</v>
      </c>
    </row>
    <row r="2341" spans="1:21" ht="48" hidden="1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8324</v>
      </c>
      <c r="R2341" t="s">
        <v>8325</v>
      </c>
      <c r="S2341" s="16">
        <f t="shared" si="182"/>
        <v>42692.79987268518</v>
      </c>
      <c r="T2341" s="9">
        <f t="shared" si="183"/>
        <v>42723.332638888889</v>
      </c>
      <c r="U2341" s="15">
        <f t="shared" si="184"/>
        <v>2016</v>
      </c>
    </row>
    <row r="2342" spans="1:21" ht="48" hidden="1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8324</v>
      </c>
      <c r="R2342" t="s">
        <v>8325</v>
      </c>
      <c r="S2342" s="16">
        <f t="shared" si="182"/>
        <v>42643.642800925925</v>
      </c>
      <c r="T2342" s="9">
        <f t="shared" si="183"/>
        <v>42673.642800925925</v>
      </c>
      <c r="U2342" s="15">
        <f t="shared" si="184"/>
        <v>2016</v>
      </c>
    </row>
    <row r="2343" spans="1:21" ht="48" hidden="1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 t="e">
        <f t="shared" si="181"/>
        <v>#DIV/0!</v>
      </c>
      <c r="Q2343" s="12" t="s">
        <v>8313</v>
      </c>
      <c r="R2343" t="s">
        <v>8347</v>
      </c>
      <c r="S2343" s="16">
        <f t="shared" si="182"/>
        <v>42167.813703703709</v>
      </c>
      <c r="T2343" s="9">
        <f t="shared" si="183"/>
        <v>42197.813703703709</v>
      </c>
      <c r="U2343" s="15">
        <f t="shared" si="184"/>
        <v>2015</v>
      </c>
    </row>
    <row r="2344" spans="1:21" ht="48" hidden="1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 t="e">
        <f t="shared" si="181"/>
        <v>#DIV/0!</v>
      </c>
      <c r="Q2344" s="12" t="s">
        <v>8313</v>
      </c>
      <c r="R2344" t="s">
        <v>8347</v>
      </c>
      <c r="S2344" s="16">
        <f t="shared" si="182"/>
        <v>41897.702199074076</v>
      </c>
      <c r="T2344" s="9">
        <f t="shared" si="183"/>
        <v>41918.208333333336</v>
      </c>
      <c r="U2344" s="15">
        <f t="shared" si="184"/>
        <v>2014</v>
      </c>
    </row>
    <row r="2345" spans="1:21" ht="48" hidden="1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8313</v>
      </c>
      <c r="R2345" t="s">
        <v>8347</v>
      </c>
      <c r="S2345" s="16">
        <f t="shared" si="182"/>
        <v>42327.825289351851</v>
      </c>
      <c r="T2345" s="9">
        <f t="shared" si="183"/>
        <v>42377.82430555555</v>
      </c>
      <c r="U2345" s="15">
        <f t="shared" si="184"/>
        <v>2015</v>
      </c>
    </row>
    <row r="2346" spans="1:21" ht="48" hidden="1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8313</v>
      </c>
      <c r="R2346" t="s">
        <v>8347</v>
      </c>
      <c r="S2346" s="16">
        <f t="shared" si="182"/>
        <v>42515.727650462963</v>
      </c>
      <c r="T2346" s="9">
        <f t="shared" si="183"/>
        <v>42545.727650462963</v>
      </c>
      <c r="U2346" s="15">
        <f t="shared" si="184"/>
        <v>2016</v>
      </c>
    </row>
    <row r="2347" spans="1:21" ht="48" hidden="1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 t="e">
        <f t="shared" si="181"/>
        <v>#DIV/0!</v>
      </c>
      <c r="Q2347" s="12" t="s">
        <v>8313</v>
      </c>
      <c r="R2347" t="s">
        <v>8347</v>
      </c>
      <c r="S2347" s="16">
        <f t="shared" si="182"/>
        <v>42060.001805555556</v>
      </c>
      <c r="T2347" s="9">
        <f t="shared" si="183"/>
        <v>42094.985416666663</v>
      </c>
      <c r="U2347" s="15">
        <f t="shared" si="184"/>
        <v>2015</v>
      </c>
    </row>
    <row r="2348" spans="1:21" ht="48" hidden="1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8313</v>
      </c>
      <c r="R2348" t="s">
        <v>8347</v>
      </c>
      <c r="S2348" s="16">
        <f t="shared" si="182"/>
        <v>42615.79896990741</v>
      </c>
      <c r="T2348" s="9">
        <f t="shared" si="183"/>
        <v>42660.79896990741</v>
      </c>
      <c r="U2348" s="15">
        <f t="shared" si="184"/>
        <v>2016</v>
      </c>
    </row>
    <row r="2349" spans="1:21" ht="48" hidden="1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8313</v>
      </c>
      <c r="R2349" t="s">
        <v>8347</v>
      </c>
      <c r="S2349" s="16">
        <f t="shared" si="182"/>
        <v>42577.607361111113</v>
      </c>
      <c r="T2349" s="9">
        <f t="shared" si="183"/>
        <v>42607.607361111113</v>
      </c>
      <c r="U2349" s="15">
        <f t="shared" si="184"/>
        <v>2016</v>
      </c>
    </row>
    <row r="2350" spans="1:21" ht="48" hidden="1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8313</v>
      </c>
      <c r="R2350" t="s">
        <v>8347</v>
      </c>
      <c r="S2350" s="16">
        <f t="shared" si="182"/>
        <v>42360.932152777779</v>
      </c>
      <c r="T2350" s="9">
        <f t="shared" si="183"/>
        <v>42420.932152777779</v>
      </c>
      <c r="U2350" s="15">
        <f t="shared" si="184"/>
        <v>2015</v>
      </c>
    </row>
    <row r="2351" spans="1:21" ht="48" hidden="1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 t="e">
        <f t="shared" si="181"/>
        <v>#DIV/0!</v>
      </c>
      <c r="Q2351" s="12" t="s">
        <v>8313</v>
      </c>
      <c r="R2351" t="s">
        <v>8347</v>
      </c>
      <c r="S2351" s="16">
        <f t="shared" si="182"/>
        <v>42198.775787037041</v>
      </c>
      <c r="T2351" s="9">
        <f t="shared" si="183"/>
        <v>42227.775787037041</v>
      </c>
      <c r="U2351" s="15">
        <f t="shared" si="184"/>
        <v>2015</v>
      </c>
    </row>
    <row r="2352" spans="1:21" ht="32" hidden="1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 t="e">
        <f t="shared" si="181"/>
        <v>#DIV/0!</v>
      </c>
      <c r="Q2352" s="12" t="s">
        <v>8313</v>
      </c>
      <c r="R2352" t="s">
        <v>8347</v>
      </c>
      <c r="S2352" s="16">
        <f t="shared" si="182"/>
        <v>42708.842245370368</v>
      </c>
      <c r="T2352" s="9">
        <f t="shared" si="183"/>
        <v>42738.842245370368</v>
      </c>
      <c r="U2352" s="15">
        <f t="shared" si="184"/>
        <v>2016</v>
      </c>
    </row>
    <row r="2353" spans="1:21" ht="32" hidden="1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8313</v>
      </c>
      <c r="R2353" t="s">
        <v>8347</v>
      </c>
      <c r="S2353" s="16">
        <f t="shared" si="182"/>
        <v>42094.101145833338</v>
      </c>
      <c r="T2353" s="9">
        <f t="shared" si="183"/>
        <v>42124.101145833338</v>
      </c>
      <c r="U2353" s="15">
        <f t="shared" si="184"/>
        <v>2015</v>
      </c>
    </row>
    <row r="2354" spans="1:21" ht="48" hidden="1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 t="e">
        <f t="shared" si="181"/>
        <v>#DIV/0!</v>
      </c>
      <c r="Q2354" s="12" t="s">
        <v>8313</v>
      </c>
      <c r="R2354" t="s">
        <v>8347</v>
      </c>
      <c r="S2354" s="16">
        <f t="shared" si="182"/>
        <v>42101.633703703701</v>
      </c>
      <c r="T2354" s="9">
        <f t="shared" si="183"/>
        <v>42161.633703703701</v>
      </c>
      <c r="U2354" s="15">
        <f t="shared" si="184"/>
        <v>2015</v>
      </c>
    </row>
    <row r="2355" spans="1:21" ht="48" hidden="1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 t="e">
        <f t="shared" si="181"/>
        <v>#DIV/0!</v>
      </c>
      <c r="Q2355" s="12" t="s">
        <v>8313</v>
      </c>
      <c r="R2355" t="s">
        <v>8347</v>
      </c>
      <c r="S2355" s="16">
        <f t="shared" si="182"/>
        <v>42103.676180555558</v>
      </c>
      <c r="T2355" s="9">
        <f t="shared" si="183"/>
        <v>42115.676180555558</v>
      </c>
      <c r="U2355" s="15">
        <f t="shared" si="184"/>
        <v>2015</v>
      </c>
    </row>
    <row r="2356" spans="1:21" ht="48" hidden="1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8313</v>
      </c>
      <c r="R2356" t="s">
        <v>8347</v>
      </c>
      <c r="S2356" s="16">
        <f t="shared" si="182"/>
        <v>41954.722916666666</v>
      </c>
      <c r="T2356" s="9">
        <f t="shared" si="183"/>
        <v>42014.722916666666</v>
      </c>
      <c r="U2356" s="15">
        <f t="shared" si="184"/>
        <v>2014</v>
      </c>
    </row>
    <row r="2357" spans="1:21" ht="48" hidden="1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8313</v>
      </c>
      <c r="R2357" t="s">
        <v>8347</v>
      </c>
      <c r="S2357" s="16">
        <f t="shared" si="182"/>
        <v>42096.918240740735</v>
      </c>
      <c r="T2357" s="9">
        <f t="shared" si="183"/>
        <v>42126.918240740735</v>
      </c>
      <c r="U2357" s="15">
        <f t="shared" si="184"/>
        <v>2015</v>
      </c>
    </row>
    <row r="2358" spans="1:21" ht="32" hidden="1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 t="e">
        <f t="shared" si="181"/>
        <v>#DIV/0!</v>
      </c>
      <c r="Q2358" s="12" t="s">
        <v>8313</v>
      </c>
      <c r="R2358" t="s">
        <v>8347</v>
      </c>
      <c r="S2358" s="16">
        <f t="shared" si="182"/>
        <v>42130.78361111111</v>
      </c>
      <c r="T2358" s="9">
        <f t="shared" si="183"/>
        <v>42160.78361111111</v>
      </c>
      <c r="U2358" s="15">
        <f t="shared" si="184"/>
        <v>2015</v>
      </c>
    </row>
    <row r="2359" spans="1:21" ht="32" hidden="1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 t="e">
        <f t="shared" si="181"/>
        <v>#DIV/0!</v>
      </c>
      <c r="Q2359" s="12" t="s">
        <v>8313</v>
      </c>
      <c r="R2359" t="s">
        <v>8347</v>
      </c>
      <c r="S2359" s="16">
        <f t="shared" si="182"/>
        <v>42264.620115740734</v>
      </c>
      <c r="T2359" s="9">
        <f t="shared" si="183"/>
        <v>42294.620115740734</v>
      </c>
      <c r="U2359" s="15">
        <f t="shared" si="184"/>
        <v>2015</v>
      </c>
    </row>
    <row r="2360" spans="1:21" ht="48" hidden="1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 t="e">
        <f t="shared" si="181"/>
        <v>#DIV/0!</v>
      </c>
      <c r="Q2360" s="12" t="s">
        <v>8313</v>
      </c>
      <c r="R2360" t="s">
        <v>8347</v>
      </c>
      <c r="S2360" s="16">
        <f t="shared" si="182"/>
        <v>41978.930972222224</v>
      </c>
      <c r="T2360" s="9">
        <f t="shared" si="183"/>
        <v>42035.027083333334</v>
      </c>
      <c r="U2360" s="15">
        <f t="shared" si="184"/>
        <v>2014</v>
      </c>
    </row>
    <row r="2361" spans="1:21" ht="48" hidden="1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8313</v>
      </c>
      <c r="R2361" t="s">
        <v>8347</v>
      </c>
      <c r="S2361" s="16">
        <f t="shared" si="182"/>
        <v>42159.649583333332</v>
      </c>
      <c r="T2361" s="9">
        <f t="shared" si="183"/>
        <v>42219.649583333332</v>
      </c>
      <c r="U2361" s="15">
        <f t="shared" si="184"/>
        <v>2015</v>
      </c>
    </row>
    <row r="2362" spans="1:21" ht="48" hidden="1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8313</v>
      </c>
      <c r="R2362" t="s">
        <v>8347</v>
      </c>
      <c r="S2362" s="16">
        <f t="shared" si="182"/>
        <v>42377.70694444445</v>
      </c>
      <c r="T2362" s="9">
        <f t="shared" si="183"/>
        <v>42407.70694444445</v>
      </c>
      <c r="U2362" s="15">
        <f t="shared" si="184"/>
        <v>2016</v>
      </c>
    </row>
    <row r="2363" spans="1:21" ht="48" hidden="1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 t="e">
        <f t="shared" si="181"/>
        <v>#DIV/0!</v>
      </c>
      <c r="Q2363" s="12" t="s">
        <v>8313</v>
      </c>
      <c r="R2363" t="s">
        <v>8347</v>
      </c>
      <c r="S2363" s="16">
        <f t="shared" si="182"/>
        <v>42466.858888888892</v>
      </c>
      <c r="T2363" s="9">
        <f t="shared" si="183"/>
        <v>42490.916666666672</v>
      </c>
      <c r="U2363" s="15">
        <f t="shared" si="184"/>
        <v>2016</v>
      </c>
    </row>
    <row r="2364" spans="1:21" ht="32" hidden="1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8313</v>
      </c>
      <c r="R2364" t="s">
        <v>8347</v>
      </c>
      <c r="S2364" s="16">
        <f t="shared" si="182"/>
        <v>41954.688310185185</v>
      </c>
      <c r="T2364" s="9">
        <f t="shared" si="183"/>
        <v>41984.688310185185</v>
      </c>
      <c r="U2364" s="15">
        <f t="shared" si="184"/>
        <v>2014</v>
      </c>
    </row>
    <row r="2365" spans="1:21" ht="48" hidden="1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 t="e">
        <f t="shared" si="181"/>
        <v>#DIV/0!</v>
      </c>
      <c r="Q2365" s="12" t="s">
        <v>8313</v>
      </c>
      <c r="R2365" t="s">
        <v>8347</v>
      </c>
      <c r="S2365" s="16">
        <f t="shared" si="182"/>
        <v>42322.011574074073</v>
      </c>
      <c r="T2365" s="9">
        <f t="shared" si="183"/>
        <v>42367.011574074073</v>
      </c>
      <c r="U2365" s="15">
        <f t="shared" si="184"/>
        <v>2015</v>
      </c>
    </row>
    <row r="2366" spans="1:21" ht="32" hidden="1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 t="e">
        <f t="shared" si="181"/>
        <v>#DIV/0!</v>
      </c>
      <c r="Q2366" s="12" t="s">
        <v>8313</v>
      </c>
      <c r="R2366" t="s">
        <v>8347</v>
      </c>
      <c r="S2366" s="16">
        <f t="shared" si="182"/>
        <v>42248.934675925921</v>
      </c>
      <c r="T2366" s="9">
        <f t="shared" si="183"/>
        <v>42303.934675925921</v>
      </c>
      <c r="U2366" s="15">
        <f t="shared" si="184"/>
        <v>2015</v>
      </c>
    </row>
    <row r="2367" spans="1:21" ht="48" hidden="1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 t="e">
        <f t="shared" si="181"/>
        <v>#DIV/0!</v>
      </c>
      <c r="Q2367" s="12" t="s">
        <v>8313</v>
      </c>
      <c r="R2367" t="s">
        <v>8347</v>
      </c>
      <c r="S2367" s="16">
        <f t="shared" si="182"/>
        <v>42346.736400462964</v>
      </c>
      <c r="T2367" s="9">
        <f t="shared" si="183"/>
        <v>42386.958333333328</v>
      </c>
      <c r="U2367" s="15">
        <f t="shared" si="184"/>
        <v>2015</v>
      </c>
    </row>
    <row r="2368" spans="1:21" ht="48" hidden="1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8313</v>
      </c>
      <c r="R2368" t="s">
        <v>8347</v>
      </c>
      <c r="S2368" s="16">
        <f t="shared" si="182"/>
        <v>42268.531631944439</v>
      </c>
      <c r="T2368" s="9">
        <f t="shared" si="183"/>
        <v>42298.531631944439</v>
      </c>
      <c r="U2368" s="15">
        <f t="shared" si="184"/>
        <v>2015</v>
      </c>
    </row>
    <row r="2369" spans="1:21" ht="48" hidden="1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8313</v>
      </c>
      <c r="R2369" t="s">
        <v>8347</v>
      </c>
      <c r="S2369" s="16">
        <f t="shared" si="182"/>
        <v>42425.970092592594</v>
      </c>
      <c r="T2369" s="9">
        <f t="shared" si="183"/>
        <v>42485.928425925929</v>
      </c>
      <c r="U2369" s="15">
        <f t="shared" si="184"/>
        <v>2016</v>
      </c>
    </row>
    <row r="2370" spans="1:21" ht="48" hidden="1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ROUND(E2370/D2370*100,0)</f>
        <v>0</v>
      </c>
      <c r="P2370">
        <f t="shared" ref="P2370:P2433" si="186">ROUND(E2370/L2370,2)</f>
        <v>50</v>
      </c>
      <c r="Q2370" s="12" t="s">
        <v>8313</v>
      </c>
      <c r="R2370" t="s">
        <v>8347</v>
      </c>
      <c r="S2370" s="16">
        <f t="shared" si="182"/>
        <v>42063.721817129626</v>
      </c>
      <c r="T2370" s="9">
        <f t="shared" si="183"/>
        <v>42108.680150462969</v>
      </c>
      <c r="U2370" s="15">
        <f t="shared" si="184"/>
        <v>2015</v>
      </c>
    </row>
    <row r="2371" spans="1:21" ht="48" hidden="1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 t="e">
        <f t="shared" si="186"/>
        <v>#DIV/0!</v>
      </c>
      <c r="Q2371" s="12" t="s">
        <v>8313</v>
      </c>
      <c r="R2371" t="s">
        <v>8347</v>
      </c>
      <c r="S2371" s="16">
        <f t="shared" ref="S2371:S2434" si="187">(((J2371/60)/60)/24)+DATE(1970,1,1)</f>
        <v>42380.812627314815</v>
      </c>
      <c r="T2371" s="9">
        <f t="shared" ref="T2371:T2434" si="188">(((I2371/60)/60)/24)+DATE(1970,1,1)</f>
        <v>42410.812627314815</v>
      </c>
      <c r="U2371" s="15">
        <f t="shared" ref="U2371:U2434" si="189">YEAR(S2371)</f>
        <v>2016</v>
      </c>
    </row>
    <row r="2372" spans="1:21" ht="48" hidden="1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8313</v>
      </c>
      <c r="R2372" t="s">
        <v>8347</v>
      </c>
      <c r="S2372" s="16">
        <f t="shared" si="187"/>
        <v>41961.18913194444</v>
      </c>
      <c r="T2372" s="9">
        <f t="shared" si="188"/>
        <v>41991.18913194444</v>
      </c>
      <c r="U2372" s="15">
        <f t="shared" si="189"/>
        <v>2014</v>
      </c>
    </row>
    <row r="2373" spans="1:21" ht="48" hidden="1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 t="e">
        <f t="shared" si="186"/>
        <v>#DIV/0!</v>
      </c>
      <c r="Q2373" s="12" t="s">
        <v>8313</v>
      </c>
      <c r="R2373" t="s">
        <v>8347</v>
      </c>
      <c r="S2373" s="16">
        <f t="shared" si="187"/>
        <v>42150.777731481481</v>
      </c>
      <c r="T2373" s="9">
        <f t="shared" si="188"/>
        <v>42180.777731481481</v>
      </c>
      <c r="U2373" s="15">
        <f t="shared" si="189"/>
        <v>2015</v>
      </c>
    </row>
    <row r="2374" spans="1:21" ht="48" hidden="1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8313</v>
      </c>
      <c r="R2374" t="s">
        <v>8347</v>
      </c>
      <c r="S2374" s="16">
        <f t="shared" si="187"/>
        <v>42088.069108796291</v>
      </c>
      <c r="T2374" s="9">
        <f t="shared" si="188"/>
        <v>42118.069108796291</v>
      </c>
      <c r="U2374" s="15">
        <f t="shared" si="189"/>
        <v>2015</v>
      </c>
    </row>
    <row r="2375" spans="1:21" ht="32" hidden="1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8313</v>
      </c>
      <c r="R2375" t="s">
        <v>8347</v>
      </c>
      <c r="S2375" s="16">
        <f t="shared" si="187"/>
        <v>42215.662314814821</v>
      </c>
      <c r="T2375" s="9">
        <f t="shared" si="188"/>
        <v>42245.662314814821</v>
      </c>
      <c r="U2375" s="15">
        <f t="shared" si="189"/>
        <v>2015</v>
      </c>
    </row>
    <row r="2376" spans="1:21" ht="48" hidden="1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8313</v>
      </c>
      <c r="R2376" t="s">
        <v>8347</v>
      </c>
      <c r="S2376" s="16">
        <f t="shared" si="187"/>
        <v>42017.843287037031</v>
      </c>
      <c r="T2376" s="9">
        <f t="shared" si="188"/>
        <v>42047.843287037031</v>
      </c>
      <c r="U2376" s="15">
        <f t="shared" si="189"/>
        <v>2015</v>
      </c>
    </row>
    <row r="2377" spans="1:21" ht="48" hidden="1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 t="e">
        <f t="shared" si="186"/>
        <v>#DIV/0!</v>
      </c>
      <c r="Q2377" s="12" t="s">
        <v>8313</v>
      </c>
      <c r="R2377" t="s">
        <v>8347</v>
      </c>
      <c r="S2377" s="16">
        <f t="shared" si="187"/>
        <v>42592.836076388892</v>
      </c>
      <c r="T2377" s="9">
        <f t="shared" si="188"/>
        <v>42622.836076388892</v>
      </c>
      <c r="U2377" s="15">
        <f t="shared" si="189"/>
        <v>2016</v>
      </c>
    </row>
    <row r="2378" spans="1:21" ht="48" hidden="1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8313</v>
      </c>
      <c r="R2378" t="s">
        <v>8347</v>
      </c>
      <c r="S2378" s="16">
        <f t="shared" si="187"/>
        <v>42318.925532407404</v>
      </c>
      <c r="T2378" s="9">
        <f t="shared" si="188"/>
        <v>42348.925532407404</v>
      </c>
      <c r="U2378" s="15">
        <f t="shared" si="189"/>
        <v>2015</v>
      </c>
    </row>
    <row r="2379" spans="1:21" ht="48" hidden="1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 t="e">
        <f t="shared" si="186"/>
        <v>#DIV/0!</v>
      </c>
      <c r="Q2379" s="12" t="s">
        <v>8313</v>
      </c>
      <c r="R2379" t="s">
        <v>8347</v>
      </c>
      <c r="S2379" s="16">
        <f t="shared" si="187"/>
        <v>42669.870173611111</v>
      </c>
      <c r="T2379" s="9">
        <f t="shared" si="188"/>
        <v>42699.911840277782</v>
      </c>
      <c r="U2379" s="15">
        <f t="shared" si="189"/>
        <v>2016</v>
      </c>
    </row>
    <row r="2380" spans="1:21" ht="32" hidden="1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 t="e">
        <f t="shared" si="186"/>
        <v>#DIV/0!</v>
      </c>
      <c r="Q2380" s="12" t="s">
        <v>8313</v>
      </c>
      <c r="R2380" t="s">
        <v>8347</v>
      </c>
      <c r="S2380" s="16">
        <f t="shared" si="187"/>
        <v>42213.013078703705</v>
      </c>
      <c r="T2380" s="9">
        <f t="shared" si="188"/>
        <v>42242.013078703705</v>
      </c>
      <c r="U2380" s="15">
        <f t="shared" si="189"/>
        <v>2015</v>
      </c>
    </row>
    <row r="2381" spans="1:21" ht="32" hidden="1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 t="e">
        <f t="shared" si="186"/>
        <v>#DIV/0!</v>
      </c>
      <c r="Q2381" s="12" t="s">
        <v>8313</v>
      </c>
      <c r="R2381" t="s">
        <v>8347</v>
      </c>
      <c r="S2381" s="16">
        <f t="shared" si="187"/>
        <v>42237.016388888893</v>
      </c>
      <c r="T2381" s="9">
        <f t="shared" si="188"/>
        <v>42282.016388888893</v>
      </c>
      <c r="U2381" s="15">
        <f t="shared" si="189"/>
        <v>2015</v>
      </c>
    </row>
    <row r="2382" spans="1:21" ht="48" hidden="1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8313</v>
      </c>
      <c r="R2382" t="s">
        <v>8347</v>
      </c>
      <c r="S2382" s="16">
        <f t="shared" si="187"/>
        <v>42248.793310185181</v>
      </c>
      <c r="T2382" s="9">
        <f t="shared" si="188"/>
        <v>42278.793310185181</v>
      </c>
      <c r="U2382" s="15">
        <f t="shared" si="189"/>
        <v>2015</v>
      </c>
    </row>
    <row r="2383" spans="1:21" ht="48" hidden="1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8313</v>
      </c>
      <c r="R2383" t="s">
        <v>8347</v>
      </c>
      <c r="S2383" s="16">
        <f t="shared" si="187"/>
        <v>42074.935740740737</v>
      </c>
      <c r="T2383" s="9">
        <f t="shared" si="188"/>
        <v>42104.935740740737</v>
      </c>
      <c r="U2383" s="15">
        <f t="shared" si="189"/>
        <v>2015</v>
      </c>
    </row>
    <row r="2384" spans="1:21" ht="64" hidden="1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8313</v>
      </c>
      <c r="R2384" t="s">
        <v>8347</v>
      </c>
      <c r="S2384" s="16">
        <f t="shared" si="187"/>
        <v>42195.187534722223</v>
      </c>
      <c r="T2384" s="9">
        <f t="shared" si="188"/>
        <v>42220.187534722223</v>
      </c>
      <c r="U2384" s="15">
        <f t="shared" si="189"/>
        <v>2015</v>
      </c>
    </row>
    <row r="2385" spans="1:21" ht="48" hidden="1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8313</v>
      </c>
      <c r="R2385" t="s">
        <v>8347</v>
      </c>
      <c r="S2385" s="16">
        <f t="shared" si="187"/>
        <v>42027.056793981479</v>
      </c>
      <c r="T2385" s="9">
        <f t="shared" si="188"/>
        <v>42057.056793981479</v>
      </c>
      <c r="U2385" s="15">
        <f t="shared" si="189"/>
        <v>2015</v>
      </c>
    </row>
    <row r="2386" spans="1:21" ht="48" hidden="1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8313</v>
      </c>
      <c r="R2386" t="s">
        <v>8347</v>
      </c>
      <c r="S2386" s="16">
        <f t="shared" si="187"/>
        <v>41927.067627314813</v>
      </c>
      <c r="T2386" s="9">
        <f t="shared" si="188"/>
        <v>41957.109293981484</v>
      </c>
      <c r="U2386" s="15">
        <f t="shared" si="189"/>
        <v>2014</v>
      </c>
    </row>
    <row r="2387" spans="1:21" ht="48" hidden="1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8313</v>
      </c>
      <c r="R2387" t="s">
        <v>8347</v>
      </c>
      <c r="S2387" s="16">
        <f t="shared" si="187"/>
        <v>42191.70175925926</v>
      </c>
      <c r="T2387" s="9">
        <f t="shared" si="188"/>
        <v>42221.70175925926</v>
      </c>
      <c r="U2387" s="15">
        <f t="shared" si="189"/>
        <v>2015</v>
      </c>
    </row>
    <row r="2388" spans="1:21" ht="48" hidden="1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t="e">
        <f t="shared" si="186"/>
        <v>#DIV/0!</v>
      </c>
      <c r="Q2388" s="12" t="s">
        <v>8313</v>
      </c>
      <c r="R2388" t="s">
        <v>8347</v>
      </c>
      <c r="S2388" s="16">
        <f t="shared" si="187"/>
        <v>41954.838240740741</v>
      </c>
      <c r="T2388" s="9">
        <f t="shared" si="188"/>
        <v>42014.838240740741</v>
      </c>
      <c r="U2388" s="15">
        <f t="shared" si="189"/>
        <v>2014</v>
      </c>
    </row>
    <row r="2389" spans="1:21" ht="48" hidden="1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8313</v>
      </c>
      <c r="R2389" t="s">
        <v>8347</v>
      </c>
      <c r="S2389" s="16">
        <f t="shared" si="187"/>
        <v>42528.626620370371</v>
      </c>
      <c r="T2389" s="9">
        <f t="shared" si="188"/>
        <v>42573.626620370371</v>
      </c>
      <c r="U2389" s="15">
        <f t="shared" si="189"/>
        <v>2016</v>
      </c>
    </row>
    <row r="2390" spans="1:21" ht="48" hidden="1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8313</v>
      </c>
      <c r="R2390" t="s">
        <v>8347</v>
      </c>
      <c r="S2390" s="16">
        <f t="shared" si="187"/>
        <v>41989.853692129633</v>
      </c>
      <c r="T2390" s="9">
        <f t="shared" si="188"/>
        <v>42019.811805555553</v>
      </c>
      <c r="U2390" s="15">
        <f t="shared" si="189"/>
        <v>2014</v>
      </c>
    </row>
    <row r="2391" spans="1:21" ht="48" hidden="1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8313</v>
      </c>
      <c r="R2391" t="s">
        <v>8347</v>
      </c>
      <c r="S2391" s="16">
        <f t="shared" si="187"/>
        <v>42179.653379629628</v>
      </c>
      <c r="T2391" s="9">
        <f t="shared" si="188"/>
        <v>42210.915972222225</v>
      </c>
      <c r="U2391" s="15">
        <f t="shared" si="189"/>
        <v>2015</v>
      </c>
    </row>
    <row r="2392" spans="1:21" ht="48" hidden="1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 t="e">
        <f t="shared" si="186"/>
        <v>#DIV/0!</v>
      </c>
      <c r="Q2392" s="12" t="s">
        <v>8313</v>
      </c>
      <c r="R2392" t="s">
        <v>8347</v>
      </c>
      <c r="S2392" s="16">
        <f t="shared" si="187"/>
        <v>41968.262314814812</v>
      </c>
      <c r="T2392" s="9">
        <f t="shared" si="188"/>
        <v>42008.262314814812</v>
      </c>
      <c r="U2392" s="15">
        <f t="shared" si="189"/>
        <v>2014</v>
      </c>
    </row>
    <row r="2393" spans="1:21" ht="32" hidden="1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8313</v>
      </c>
      <c r="R2393" t="s">
        <v>8347</v>
      </c>
      <c r="S2393" s="16">
        <f t="shared" si="187"/>
        <v>42064.794490740736</v>
      </c>
      <c r="T2393" s="9">
        <f t="shared" si="188"/>
        <v>42094.752824074079</v>
      </c>
      <c r="U2393" s="15">
        <f t="shared" si="189"/>
        <v>2015</v>
      </c>
    </row>
    <row r="2394" spans="1:21" ht="48" hidden="1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 t="e">
        <f t="shared" si="186"/>
        <v>#DIV/0!</v>
      </c>
      <c r="Q2394" s="12" t="s">
        <v>8313</v>
      </c>
      <c r="R2394" t="s">
        <v>8347</v>
      </c>
      <c r="S2394" s="16">
        <f t="shared" si="187"/>
        <v>42276.120636574073</v>
      </c>
      <c r="T2394" s="9">
        <f t="shared" si="188"/>
        <v>42306.120636574073</v>
      </c>
      <c r="U2394" s="15">
        <f t="shared" si="189"/>
        <v>2015</v>
      </c>
    </row>
    <row r="2395" spans="1:21" ht="48" hidden="1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8313</v>
      </c>
      <c r="R2395" t="s">
        <v>8347</v>
      </c>
      <c r="S2395" s="16">
        <f t="shared" si="187"/>
        <v>42194.648344907408</v>
      </c>
      <c r="T2395" s="9">
        <f t="shared" si="188"/>
        <v>42224.648344907408</v>
      </c>
      <c r="U2395" s="15">
        <f t="shared" si="189"/>
        <v>2015</v>
      </c>
    </row>
    <row r="2396" spans="1:21" ht="48" hidden="1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8313</v>
      </c>
      <c r="R2396" t="s">
        <v>8347</v>
      </c>
      <c r="S2396" s="16">
        <f t="shared" si="187"/>
        <v>42031.362187499995</v>
      </c>
      <c r="T2396" s="9">
        <f t="shared" si="188"/>
        <v>42061.362187499995</v>
      </c>
      <c r="U2396" s="15">
        <f t="shared" si="189"/>
        <v>2015</v>
      </c>
    </row>
    <row r="2397" spans="1:21" ht="48" hidden="1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 t="e">
        <f t="shared" si="186"/>
        <v>#DIV/0!</v>
      </c>
      <c r="Q2397" s="12" t="s">
        <v>8313</v>
      </c>
      <c r="R2397" t="s">
        <v>8347</v>
      </c>
      <c r="S2397" s="16">
        <f t="shared" si="187"/>
        <v>42717.121377314819</v>
      </c>
      <c r="T2397" s="9">
        <f t="shared" si="188"/>
        <v>42745.372916666667</v>
      </c>
      <c r="U2397" s="15">
        <f t="shared" si="189"/>
        <v>2016</v>
      </c>
    </row>
    <row r="2398" spans="1:21" ht="48" hidden="1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8313</v>
      </c>
      <c r="R2398" t="s">
        <v>8347</v>
      </c>
      <c r="S2398" s="16">
        <f t="shared" si="187"/>
        <v>42262.849050925928</v>
      </c>
      <c r="T2398" s="9">
        <f t="shared" si="188"/>
        <v>42292.849050925928</v>
      </c>
      <c r="U2398" s="15">
        <f t="shared" si="189"/>
        <v>2015</v>
      </c>
    </row>
    <row r="2399" spans="1:21" ht="48" hidden="1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t="e">
        <f t="shared" si="186"/>
        <v>#DIV/0!</v>
      </c>
      <c r="Q2399" s="12" t="s">
        <v>8313</v>
      </c>
      <c r="R2399" t="s">
        <v>8347</v>
      </c>
      <c r="S2399" s="16">
        <f t="shared" si="187"/>
        <v>41976.88490740741</v>
      </c>
      <c r="T2399" s="9">
        <f t="shared" si="188"/>
        <v>42006.88490740741</v>
      </c>
      <c r="U2399" s="15">
        <f t="shared" si="189"/>
        <v>2014</v>
      </c>
    </row>
    <row r="2400" spans="1:21" ht="48" hidden="1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 t="e">
        <f t="shared" si="186"/>
        <v>#DIV/0!</v>
      </c>
      <c r="Q2400" s="12" t="s">
        <v>8313</v>
      </c>
      <c r="R2400" t="s">
        <v>8347</v>
      </c>
      <c r="S2400" s="16">
        <f t="shared" si="187"/>
        <v>42157.916481481487</v>
      </c>
      <c r="T2400" s="9">
        <f t="shared" si="188"/>
        <v>42187.916481481487</v>
      </c>
      <c r="U2400" s="15">
        <f t="shared" si="189"/>
        <v>2015</v>
      </c>
    </row>
    <row r="2401" spans="1:21" ht="48" hidden="1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 t="e">
        <f t="shared" si="186"/>
        <v>#DIV/0!</v>
      </c>
      <c r="Q2401" s="12" t="s">
        <v>8313</v>
      </c>
      <c r="R2401" t="s">
        <v>8347</v>
      </c>
      <c r="S2401" s="16">
        <f t="shared" si="187"/>
        <v>41956.853078703702</v>
      </c>
      <c r="T2401" s="9">
        <f t="shared" si="188"/>
        <v>41991.853078703702</v>
      </c>
      <c r="U2401" s="15">
        <f t="shared" si="189"/>
        <v>2014</v>
      </c>
    </row>
    <row r="2402" spans="1:21" ht="48" hidden="1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 t="e">
        <f t="shared" si="186"/>
        <v>#DIV/0!</v>
      </c>
      <c r="Q2402" s="12" t="s">
        <v>8313</v>
      </c>
      <c r="R2402" t="s">
        <v>8347</v>
      </c>
      <c r="S2402" s="16">
        <f t="shared" si="187"/>
        <v>42444.268101851849</v>
      </c>
      <c r="T2402" s="9">
        <f t="shared" si="188"/>
        <v>42474.268101851849</v>
      </c>
      <c r="U2402" s="15">
        <f t="shared" si="189"/>
        <v>2016</v>
      </c>
    </row>
    <row r="2403" spans="1:21" ht="48" hidden="1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8324</v>
      </c>
      <c r="R2403" t="s">
        <v>8350</v>
      </c>
      <c r="S2403" s="16">
        <f t="shared" si="187"/>
        <v>42374.822870370372</v>
      </c>
      <c r="T2403" s="9">
        <f t="shared" si="188"/>
        <v>42434.822870370372</v>
      </c>
      <c r="U2403" s="15">
        <f t="shared" si="189"/>
        <v>2016</v>
      </c>
    </row>
    <row r="2404" spans="1:21" ht="16" hidden="1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8324</v>
      </c>
      <c r="R2404" t="s">
        <v>8350</v>
      </c>
      <c r="S2404" s="16">
        <f t="shared" si="187"/>
        <v>42107.679756944446</v>
      </c>
      <c r="T2404" s="9">
        <f t="shared" si="188"/>
        <v>42137.679756944446</v>
      </c>
      <c r="U2404" s="15">
        <f t="shared" si="189"/>
        <v>2015</v>
      </c>
    </row>
    <row r="2405" spans="1:21" ht="48" hidden="1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8324</v>
      </c>
      <c r="R2405" t="s">
        <v>8350</v>
      </c>
      <c r="S2405" s="16">
        <f t="shared" si="187"/>
        <v>42399.882615740738</v>
      </c>
      <c r="T2405" s="9">
        <f t="shared" si="188"/>
        <v>42459.840949074074</v>
      </c>
      <c r="U2405" s="15">
        <f t="shared" si="189"/>
        <v>2016</v>
      </c>
    </row>
    <row r="2406" spans="1:21" ht="48" hidden="1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 t="e">
        <f t="shared" si="186"/>
        <v>#DIV/0!</v>
      </c>
      <c r="Q2406" s="12" t="s">
        <v>8324</v>
      </c>
      <c r="R2406" t="s">
        <v>8350</v>
      </c>
      <c r="S2406" s="16">
        <f t="shared" si="187"/>
        <v>42342.03943287037</v>
      </c>
      <c r="T2406" s="9">
        <f t="shared" si="188"/>
        <v>42372.03943287037</v>
      </c>
      <c r="U2406" s="15">
        <f t="shared" si="189"/>
        <v>2015</v>
      </c>
    </row>
    <row r="2407" spans="1:21" ht="32" hidden="1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8324</v>
      </c>
      <c r="R2407" t="s">
        <v>8350</v>
      </c>
      <c r="S2407" s="16">
        <f t="shared" si="187"/>
        <v>42595.585358796292</v>
      </c>
      <c r="T2407" s="9">
        <f t="shared" si="188"/>
        <v>42616.585358796292</v>
      </c>
      <c r="U2407" s="15">
        <f t="shared" si="189"/>
        <v>2016</v>
      </c>
    </row>
    <row r="2408" spans="1:21" ht="48" hidden="1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8324</v>
      </c>
      <c r="R2408" t="s">
        <v>8350</v>
      </c>
      <c r="S2408" s="16">
        <f t="shared" si="187"/>
        <v>41983.110995370371</v>
      </c>
      <c r="T2408" s="9">
        <f t="shared" si="188"/>
        <v>42023.110995370371</v>
      </c>
      <c r="U2408" s="15">
        <f t="shared" si="189"/>
        <v>2014</v>
      </c>
    </row>
    <row r="2409" spans="1:21" ht="64" hidden="1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8324</v>
      </c>
      <c r="R2409" t="s">
        <v>8350</v>
      </c>
      <c r="S2409" s="16">
        <f t="shared" si="187"/>
        <v>42082.575555555552</v>
      </c>
      <c r="T2409" s="9">
        <f t="shared" si="188"/>
        <v>42105.25</v>
      </c>
      <c r="U2409" s="15">
        <f t="shared" si="189"/>
        <v>2015</v>
      </c>
    </row>
    <row r="2410" spans="1:21" ht="32" hidden="1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8324</v>
      </c>
      <c r="R2410" t="s">
        <v>8350</v>
      </c>
      <c r="S2410" s="16">
        <f t="shared" si="187"/>
        <v>41919.140706018516</v>
      </c>
      <c r="T2410" s="9">
        <f t="shared" si="188"/>
        <v>41949.182372685187</v>
      </c>
      <c r="U2410" s="15">
        <f t="shared" si="189"/>
        <v>2014</v>
      </c>
    </row>
    <row r="2411" spans="1:21" ht="32" hidden="1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8324</v>
      </c>
      <c r="R2411" t="s">
        <v>8350</v>
      </c>
      <c r="S2411" s="16">
        <f t="shared" si="187"/>
        <v>42204.875868055555</v>
      </c>
      <c r="T2411" s="9">
        <f t="shared" si="188"/>
        <v>42234.875868055555</v>
      </c>
      <c r="U2411" s="15">
        <f t="shared" si="189"/>
        <v>2015</v>
      </c>
    </row>
    <row r="2412" spans="1:21" ht="64" hidden="1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 t="e">
        <f t="shared" si="186"/>
        <v>#DIV/0!</v>
      </c>
      <c r="Q2412" s="12" t="s">
        <v>8324</v>
      </c>
      <c r="R2412" t="s">
        <v>8350</v>
      </c>
      <c r="S2412" s="16">
        <f t="shared" si="187"/>
        <v>42224.408275462964</v>
      </c>
      <c r="T2412" s="9">
        <f t="shared" si="188"/>
        <v>42254.408275462964</v>
      </c>
      <c r="U2412" s="15">
        <f t="shared" si="189"/>
        <v>2015</v>
      </c>
    </row>
    <row r="2413" spans="1:21" ht="48" hidden="1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8324</v>
      </c>
      <c r="R2413" t="s">
        <v>8350</v>
      </c>
      <c r="S2413" s="16">
        <f t="shared" si="187"/>
        <v>42211.732430555552</v>
      </c>
      <c r="T2413" s="9">
        <f t="shared" si="188"/>
        <v>42241.732430555552</v>
      </c>
      <c r="U2413" s="15">
        <f t="shared" si="189"/>
        <v>2015</v>
      </c>
    </row>
    <row r="2414" spans="1:21" ht="48" hidden="1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 t="e">
        <f t="shared" si="186"/>
        <v>#DIV/0!</v>
      </c>
      <c r="Q2414" s="12" t="s">
        <v>8324</v>
      </c>
      <c r="R2414" t="s">
        <v>8350</v>
      </c>
      <c r="S2414" s="16">
        <f t="shared" si="187"/>
        <v>42655.736956018518</v>
      </c>
      <c r="T2414" s="9">
        <f t="shared" si="188"/>
        <v>42700.778622685189</v>
      </c>
      <c r="U2414" s="15">
        <f t="shared" si="189"/>
        <v>2016</v>
      </c>
    </row>
    <row r="2415" spans="1:21" ht="48" hidden="1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8324</v>
      </c>
      <c r="R2415" t="s">
        <v>8350</v>
      </c>
      <c r="S2415" s="16">
        <f t="shared" si="187"/>
        <v>41760.10974537037</v>
      </c>
      <c r="T2415" s="9">
        <f t="shared" si="188"/>
        <v>41790.979166666664</v>
      </c>
      <c r="U2415" s="15">
        <f t="shared" si="189"/>
        <v>2014</v>
      </c>
    </row>
    <row r="2416" spans="1:21" ht="48" hidden="1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8324</v>
      </c>
      <c r="R2416" t="s">
        <v>8350</v>
      </c>
      <c r="S2416" s="16">
        <f t="shared" si="187"/>
        <v>42198.695138888885</v>
      </c>
      <c r="T2416" s="9">
        <f t="shared" si="188"/>
        <v>42238.165972222225</v>
      </c>
      <c r="U2416" s="15">
        <f t="shared" si="189"/>
        <v>2015</v>
      </c>
    </row>
    <row r="2417" spans="1:21" ht="48" hidden="1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8324</v>
      </c>
      <c r="R2417" t="s">
        <v>8350</v>
      </c>
      <c r="S2417" s="16">
        <f t="shared" si="187"/>
        <v>42536.862800925926</v>
      </c>
      <c r="T2417" s="9">
        <f t="shared" si="188"/>
        <v>42566.862800925926</v>
      </c>
      <c r="U2417" s="15">
        <f t="shared" si="189"/>
        <v>2016</v>
      </c>
    </row>
    <row r="2418" spans="1:21" ht="48" hidden="1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8324</v>
      </c>
      <c r="R2418" t="s">
        <v>8350</v>
      </c>
      <c r="S2418" s="16">
        <f t="shared" si="187"/>
        <v>42019.737766203703</v>
      </c>
      <c r="T2418" s="9">
        <f t="shared" si="188"/>
        <v>42077.625</v>
      </c>
      <c r="U2418" s="15">
        <f t="shared" si="189"/>
        <v>2015</v>
      </c>
    </row>
    <row r="2419" spans="1:21" ht="48" hidden="1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 t="e">
        <f t="shared" si="186"/>
        <v>#DIV/0!</v>
      </c>
      <c r="Q2419" s="12" t="s">
        <v>8324</v>
      </c>
      <c r="R2419" t="s">
        <v>8350</v>
      </c>
      <c r="S2419" s="16">
        <f t="shared" si="187"/>
        <v>41831.884108796294</v>
      </c>
      <c r="T2419" s="9">
        <f t="shared" si="188"/>
        <v>41861.884108796294</v>
      </c>
      <c r="U2419" s="15">
        <f t="shared" si="189"/>
        <v>2014</v>
      </c>
    </row>
    <row r="2420" spans="1:21" ht="16" hidden="1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8324</v>
      </c>
      <c r="R2420" t="s">
        <v>8350</v>
      </c>
      <c r="S2420" s="16">
        <f t="shared" si="187"/>
        <v>42027.856990740736</v>
      </c>
      <c r="T2420" s="9">
        <f t="shared" si="188"/>
        <v>42087.815324074079</v>
      </c>
      <c r="U2420" s="15">
        <f t="shared" si="189"/>
        <v>2015</v>
      </c>
    </row>
    <row r="2421" spans="1:21" ht="48" hidden="1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 t="e">
        <f t="shared" si="186"/>
        <v>#DIV/0!</v>
      </c>
      <c r="Q2421" s="12" t="s">
        <v>8324</v>
      </c>
      <c r="R2421" t="s">
        <v>8350</v>
      </c>
      <c r="S2421" s="16">
        <f t="shared" si="187"/>
        <v>41993.738298611104</v>
      </c>
      <c r="T2421" s="9">
        <f t="shared" si="188"/>
        <v>42053.738298611104</v>
      </c>
      <c r="U2421" s="15">
        <f t="shared" si="189"/>
        <v>2014</v>
      </c>
    </row>
    <row r="2422" spans="1:21" ht="48" hidden="1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8324</v>
      </c>
      <c r="R2422" t="s">
        <v>8350</v>
      </c>
      <c r="S2422" s="16">
        <f t="shared" si="187"/>
        <v>41893.028877314813</v>
      </c>
      <c r="T2422" s="9">
        <f t="shared" si="188"/>
        <v>41953.070543981477</v>
      </c>
      <c r="U2422" s="15">
        <f t="shared" si="189"/>
        <v>2014</v>
      </c>
    </row>
    <row r="2423" spans="1:21" ht="32" hidden="1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8324</v>
      </c>
      <c r="R2423" t="s">
        <v>8350</v>
      </c>
      <c r="S2423" s="16">
        <f t="shared" si="187"/>
        <v>42026.687453703707</v>
      </c>
      <c r="T2423" s="9">
        <f t="shared" si="188"/>
        <v>42056.687453703707</v>
      </c>
      <c r="U2423" s="15">
        <f t="shared" si="189"/>
        <v>2015</v>
      </c>
    </row>
    <row r="2424" spans="1:21" ht="32" hidden="1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8324</v>
      </c>
      <c r="R2424" t="s">
        <v>8350</v>
      </c>
      <c r="S2424" s="16">
        <f t="shared" si="187"/>
        <v>42044.724953703699</v>
      </c>
      <c r="T2424" s="9">
        <f t="shared" si="188"/>
        <v>42074.683287037042</v>
      </c>
      <c r="U2424" s="15">
        <f t="shared" si="189"/>
        <v>2015</v>
      </c>
    </row>
    <row r="2425" spans="1:21" ht="48" hidden="1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8324</v>
      </c>
      <c r="R2425" t="s">
        <v>8350</v>
      </c>
      <c r="S2425" s="16">
        <f t="shared" si="187"/>
        <v>41974.704745370371</v>
      </c>
      <c r="T2425" s="9">
        <f t="shared" si="188"/>
        <v>42004.704745370371</v>
      </c>
      <c r="U2425" s="15">
        <f t="shared" si="189"/>
        <v>2014</v>
      </c>
    </row>
    <row r="2426" spans="1:21" ht="32" hidden="1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8324</v>
      </c>
      <c r="R2426" t="s">
        <v>8350</v>
      </c>
      <c r="S2426" s="16">
        <f t="shared" si="187"/>
        <v>41909.892453703702</v>
      </c>
      <c r="T2426" s="9">
        <f t="shared" si="188"/>
        <v>41939.892453703702</v>
      </c>
      <c r="U2426" s="15">
        <f t="shared" si="189"/>
        <v>2014</v>
      </c>
    </row>
    <row r="2427" spans="1:21" ht="48" hidden="1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8324</v>
      </c>
      <c r="R2427" t="s">
        <v>8350</v>
      </c>
      <c r="S2427" s="16">
        <f t="shared" si="187"/>
        <v>42502.913761574076</v>
      </c>
      <c r="T2427" s="9">
        <f t="shared" si="188"/>
        <v>42517.919444444444</v>
      </c>
      <c r="U2427" s="15">
        <f t="shared" si="189"/>
        <v>2016</v>
      </c>
    </row>
    <row r="2428" spans="1:21" ht="48" hidden="1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 t="e">
        <f t="shared" si="186"/>
        <v>#DIV/0!</v>
      </c>
      <c r="Q2428" s="12" t="s">
        <v>8324</v>
      </c>
      <c r="R2428" t="s">
        <v>8350</v>
      </c>
      <c r="S2428" s="16">
        <f t="shared" si="187"/>
        <v>42164.170046296291</v>
      </c>
      <c r="T2428" s="9">
        <f t="shared" si="188"/>
        <v>42224.170046296291</v>
      </c>
      <c r="U2428" s="15">
        <f t="shared" si="189"/>
        <v>2015</v>
      </c>
    </row>
    <row r="2429" spans="1:21" ht="32" hidden="1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8324</v>
      </c>
      <c r="R2429" t="s">
        <v>8350</v>
      </c>
      <c r="S2429" s="16">
        <f t="shared" si="187"/>
        <v>42412.318668981476</v>
      </c>
      <c r="T2429" s="9">
        <f t="shared" si="188"/>
        <v>42452.277002314819</v>
      </c>
      <c r="U2429" s="15">
        <f t="shared" si="189"/>
        <v>2016</v>
      </c>
    </row>
    <row r="2430" spans="1:21" ht="32" hidden="1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8324</v>
      </c>
      <c r="R2430" t="s">
        <v>8350</v>
      </c>
      <c r="S2430" s="16">
        <f t="shared" si="187"/>
        <v>42045.784155092595</v>
      </c>
      <c r="T2430" s="9">
        <f t="shared" si="188"/>
        <v>42075.742488425924</v>
      </c>
      <c r="U2430" s="15">
        <f t="shared" si="189"/>
        <v>2015</v>
      </c>
    </row>
    <row r="2431" spans="1:21" ht="48" hidden="1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8324</v>
      </c>
      <c r="R2431" t="s">
        <v>8350</v>
      </c>
      <c r="S2431" s="16">
        <f t="shared" si="187"/>
        <v>42734.879236111112</v>
      </c>
      <c r="T2431" s="9">
        <f t="shared" si="188"/>
        <v>42771.697222222225</v>
      </c>
      <c r="U2431" s="15">
        <f t="shared" si="189"/>
        <v>2016</v>
      </c>
    </row>
    <row r="2432" spans="1:21" ht="48" hidden="1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8324</v>
      </c>
      <c r="R2432" t="s">
        <v>8350</v>
      </c>
      <c r="S2432" s="16">
        <f t="shared" si="187"/>
        <v>42382.130833333329</v>
      </c>
      <c r="T2432" s="9">
        <f t="shared" si="188"/>
        <v>42412.130833333329</v>
      </c>
      <c r="U2432" s="15">
        <f t="shared" si="189"/>
        <v>2016</v>
      </c>
    </row>
    <row r="2433" spans="1:21" ht="32" hidden="1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8324</v>
      </c>
      <c r="R2433" t="s">
        <v>8350</v>
      </c>
      <c r="S2433" s="16">
        <f t="shared" si="187"/>
        <v>42489.099687499998</v>
      </c>
      <c r="T2433" s="9">
        <f t="shared" si="188"/>
        <v>42549.099687499998</v>
      </c>
      <c r="U2433" s="15">
        <f t="shared" si="189"/>
        <v>2016</v>
      </c>
    </row>
    <row r="2434" spans="1:21" ht="48" hidden="1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ROUND(E2434/D2434*100,0)</f>
        <v>0</v>
      </c>
      <c r="P2434">
        <f t="shared" ref="P2434:P2497" si="191">ROUND(E2434/L2434,2)</f>
        <v>1</v>
      </c>
      <c r="Q2434" s="12" t="s">
        <v>8324</v>
      </c>
      <c r="R2434" t="s">
        <v>8350</v>
      </c>
      <c r="S2434" s="16">
        <f t="shared" si="187"/>
        <v>42041.218715277777</v>
      </c>
      <c r="T2434" s="9">
        <f t="shared" si="188"/>
        <v>42071.218715277777</v>
      </c>
      <c r="U2434" s="15">
        <f t="shared" si="189"/>
        <v>2015</v>
      </c>
    </row>
    <row r="2435" spans="1:21" ht="48" hidden="1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 t="e">
        <f t="shared" si="191"/>
        <v>#DIV/0!</v>
      </c>
      <c r="Q2435" s="12" t="s">
        <v>8324</v>
      </c>
      <c r="R2435" t="s">
        <v>8350</v>
      </c>
      <c r="S2435" s="16">
        <f t="shared" ref="S2435:S2498" si="192">(((J2435/60)/60)/24)+DATE(1970,1,1)</f>
        <v>42397.89980324074</v>
      </c>
      <c r="T2435" s="9">
        <f t="shared" ref="T2435:T2498" si="193">(((I2435/60)/60)/24)+DATE(1970,1,1)</f>
        <v>42427.89980324074</v>
      </c>
      <c r="U2435" s="15">
        <f t="shared" ref="U2435:U2498" si="194">YEAR(S2435)</f>
        <v>2016</v>
      </c>
    </row>
    <row r="2436" spans="1:21" ht="48" hidden="1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8324</v>
      </c>
      <c r="R2436" t="s">
        <v>8350</v>
      </c>
      <c r="S2436" s="16">
        <f t="shared" si="192"/>
        <v>42180.18604166666</v>
      </c>
      <c r="T2436" s="9">
        <f t="shared" si="193"/>
        <v>42220.18604166666</v>
      </c>
      <c r="U2436" s="15">
        <f t="shared" si="194"/>
        <v>2015</v>
      </c>
    </row>
    <row r="2437" spans="1:21" ht="48" hidden="1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8324</v>
      </c>
      <c r="R2437" t="s">
        <v>8350</v>
      </c>
      <c r="S2437" s="16">
        <f t="shared" si="192"/>
        <v>42252.277615740735</v>
      </c>
      <c r="T2437" s="9">
        <f t="shared" si="193"/>
        <v>42282.277615740735</v>
      </c>
      <c r="U2437" s="15">
        <f t="shared" si="194"/>
        <v>2015</v>
      </c>
    </row>
    <row r="2438" spans="1:21" ht="48" hidden="1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8324</v>
      </c>
      <c r="R2438" t="s">
        <v>8350</v>
      </c>
      <c r="S2438" s="16">
        <f t="shared" si="192"/>
        <v>42338.615393518514</v>
      </c>
      <c r="T2438" s="9">
        <f t="shared" si="193"/>
        <v>42398.615393518514</v>
      </c>
      <c r="U2438" s="15">
        <f t="shared" si="194"/>
        <v>2015</v>
      </c>
    </row>
    <row r="2439" spans="1:21" ht="48" hidden="1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 t="e">
        <f t="shared" si="191"/>
        <v>#DIV/0!</v>
      </c>
      <c r="Q2439" s="12" t="s">
        <v>8324</v>
      </c>
      <c r="R2439" t="s">
        <v>8350</v>
      </c>
      <c r="S2439" s="16">
        <f t="shared" si="192"/>
        <v>42031.965138888889</v>
      </c>
      <c r="T2439" s="9">
        <f t="shared" si="193"/>
        <v>42080.75</v>
      </c>
      <c r="U2439" s="15">
        <f t="shared" si="194"/>
        <v>2015</v>
      </c>
    </row>
    <row r="2440" spans="1:21" ht="48" hidden="1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8324</v>
      </c>
      <c r="R2440" t="s">
        <v>8350</v>
      </c>
      <c r="S2440" s="16">
        <f t="shared" si="192"/>
        <v>42285.91506944444</v>
      </c>
      <c r="T2440" s="9">
        <f t="shared" si="193"/>
        <v>42345.956736111111</v>
      </c>
      <c r="U2440" s="15">
        <f t="shared" si="194"/>
        <v>2015</v>
      </c>
    </row>
    <row r="2441" spans="1:21" ht="48" hidden="1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 t="e">
        <f t="shared" si="191"/>
        <v>#DIV/0!</v>
      </c>
      <c r="Q2441" s="12" t="s">
        <v>8324</v>
      </c>
      <c r="R2441" t="s">
        <v>8350</v>
      </c>
      <c r="S2441" s="16">
        <f t="shared" si="192"/>
        <v>42265.818622685183</v>
      </c>
      <c r="T2441" s="9">
        <f t="shared" si="193"/>
        <v>42295.818622685183</v>
      </c>
      <c r="U2441" s="15">
        <f t="shared" si="194"/>
        <v>2015</v>
      </c>
    </row>
    <row r="2442" spans="1:21" ht="32" hidden="1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8324</v>
      </c>
      <c r="R2442" t="s">
        <v>8350</v>
      </c>
      <c r="S2442" s="16">
        <f t="shared" si="192"/>
        <v>42383.899456018517</v>
      </c>
      <c r="T2442" s="9">
        <f t="shared" si="193"/>
        <v>42413.899456018517</v>
      </c>
      <c r="U2442" s="15">
        <f t="shared" si="194"/>
        <v>2016</v>
      </c>
    </row>
    <row r="2443" spans="1:21" ht="32" hidden="1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8324</v>
      </c>
      <c r="R2443" t="s">
        <v>8325</v>
      </c>
      <c r="S2443" s="16">
        <f t="shared" si="192"/>
        <v>42187.125625000001</v>
      </c>
      <c r="T2443" s="9">
        <f t="shared" si="193"/>
        <v>42208.207638888889</v>
      </c>
      <c r="U2443" s="15">
        <f t="shared" si="194"/>
        <v>2015</v>
      </c>
    </row>
    <row r="2444" spans="1:21" ht="32" hidden="1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8324</v>
      </c>
      <c r="R2444" t="s">
        <v>8325</v>
      </c>
      <c r="S2444" s="16">
        <f t="shared" si="192"/>
        <v>42052.666990740734</v>
      </c>
      <c r="T2444" s="9">
        <f t="shared" si="193"/>
        <v>42082.625324074077</v>
      </c>
      <c r="U2444" s="15">
        <f t="shared" si="194"/>
        <v>2015</v>
      </c>
    </row>
    <row r="2445" spans="1:21" ht="48" hidden="1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8324</v>
      </c>
      <c r="R2445" t="s">
        <v>8325</v>
      </c>
      <c r="S2445" s="16">
        <f t="shared" si="192"/>
        <v>41836.625254629631</v>
      </c>
      <c r="T2445" s="9">
        <f t="shared" si="193"/>
        <v>41866.625254629631</v>
      </c>
      <c r="U2445" s="15">
        <f t="shared" si="194"/>
        <v>2014</v>
      </c>
    </row>
    <row r="2446" spans="1:21" ht="48" hidden="1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8324</v>
      </c>
      <c r="R2446" t="s">
        <v>8325</v>
      </c>
      <c r="S2446" s="16">
        <f t="shared" si="192"/>
        <v>42485.754525462966</v>
      </c>
      <c r="T2446" s="9">
        <f t="shared" si="193"/>
        <v>42515.754525462966</v>
      </c>
      <c r="U2446" s="15">
        <f t="shared" si="194"/>
        <v>2016</v>
      </c>
    </row>
    <row r="2447" spans="1:21" ht="64" hidden="1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8324</v>
      </c>
      <c r="R2447" t="s">
        <v>8325</v>
      </c>
      <c r="S2447" s="16">
        <f t="shared" si="192"/>
        <v>42243.190057870372</v>
      </c>
      <c r="T2447" s="9">
        <f t="shared" si="193"/>
        <v>42273.190057870372</v>
      </c>
      <c r="U2447" s="15">
        <f t="shared" si="194"/>
        <v>2015</v>
      </c>
    </row>
    <row r="2448" spans="1:21" ht="48" hidden="1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8324</v>
      </c>
      <c r="R2448" t="s">
        <v>8325</v>
      </c>
      <c r="S2448" s="16">
        <f t="shared" si="192"/>
        <v>42670.602673611109</v>
      </c>
      <c r="T2448" s="9">
        <f t="shared" si="193"/>
        <v>42700.64434027778</v>
      </c>
      <c r="U2448" s="15">
        <f t="shared" si="194"/>
        <v>2016</v>
      </c>
    </row>
    <row r="2449" spans="1:21" ht="48" hidden="1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8324</v>
      </c>
      <c r="R2449" t="s">
        <v>8325</v>
      </c>
      <c r="S2449" s="16">
        <f t="shared" si="192"/>
        <v>42654.469826388886</v>
      </c>
      <c r="T2449" s="9">
        <f t="shared" si="193"/>
        <v>42686.166666666672</v>
      </c>
      <c r="U2449" s="15">
        <f t="shared" si="194"/>
        <v>2016</v>
      </c>
    </row>
    <row r="2450" spans="1:21" ht="48" hidden="1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8324</v>
      </c>
      <c r="R2450" t="s">
        <v>8325</v>
      </c>
      <c r="S2450" s="16">
        <f t="shared" si="192"/>
        <v>42607.316122685181</v>
      </c>
      <c r="T2450" s="9">
        <f t="shared" si="193"/>
        <v>42613.233333333337</v>
      </c>
      <c r="U2450" s="15">
        <f t="shared" si="194"/>
        <v>2016</v>
      </c>
    </row>
    <row r="2451" spans="1:21" ht="48" hidden="1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8324</v>
      </c>
      <c r="R2451" t="s">
        <v>8325</v>
      </c>
      <c r="S2451" s="16">
        <f t="shared" si="192"/>
        <v>41943.142534722225</v>
      </c>
      <c r="T2451" s="9">
        <f t="shared" si="193"/>
        <v>41973.184201388889</v>
      </c>
      <c r="U2451" s="15">
        <f t="shared" si="194"/>
        <v>2014</v>
      </c>
    </row>
    <row r="2452" spans="1:21" ht="48" hidden="1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8324</v>
      </c>
      <c r="R2452" t="s">
        <v>8325</v>
      </c>
      <c r="S2452" s="16">
        <f t="shared" si="192"/>
        <v>41902.07240740741</v>
      </c>
      <c r="T2452" s="9">
        <f t="shared" si="193"/>
        <v>41940.132638888892</v>
      </c>
      <c r="U2452" s="15">
        <f t="shared" si="194"/>
        <v>2014</v>
      </c>
    </row>
    <row r="2453" spans="1:21" ht="48" hidden="1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8324</v>
      </c>
      <c r="R2453" t="s">
        <v>8325</v>
      </c>
      <c r="S2453" s="16">
        <f t="shared" si="192"/>
        <v>42779.908449074079</v>
      </c>
      <c r="T2453" s="9">
        <f t="shared" si="193"/>
        <v>42799.908449074079</v>
      </c>
      <c r="U2453" s="15">
        <f t="shared" si="194"/>
        <v>2017</v>
      </c>
    </row>
    <row r="2454" spans="1:21" ht="48" hidden="1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8324</v>
      </c>
      <c r="R2454" t="s">
        <v>8325</v>
      </c>
      <c r="S2454" s="16">
        <f t="shared" si="192"/>
        <v>42338.84375</v>
      </c>
      <c r="T2454" s="9">
        <f t="shared" si="193"/>
        <v>42367.958333333328</v>
      </c>
      <c r="U2454" s="15">
        <f t="shared" si="194"/>
        <v>2015</v>
      </c>
    </row>
    <row r="2455" spans="1:21" ht="48" hidden="1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8324</v>
      </c>
      <c r="R2455" t="s">
        <v>8325</v>
      </c>
      <c r="S2455" s="16">
        <f t="shared" si="192"/>
        <v>42738.692233796297</v>
      </c>
      <c r="T2455" s="9">
        <f t="shared" si="193"/>
        <v>42768.692233796297</v>
      </c>
      <c r="U2455" s="15">
        <f t="shared" si="194"/>
        <v>2017</v>
      </c>
    </row>
    <row r="2456" spans="1:21" ht="48" hidden="1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8324</v>
      </c>
      <c r="R2456" t="s">
        <v>8325</v>
      </c>
      <c r="S2456" s="16">
        <f t="shared" si="192"/>
        <v>42770.201481481476</v>
      </c>
      <c r="T2456" s="9">
        <f t="shared" si="193"/>
        <v>42805.201481481476</v>
      </c>
      <c r="U2456" s="15">
        <f t="shared" si="194"/>
        <v>2017</v>
      </c>
    </row>
    <row r="2457" spans="1:21" ht="48" hidden="1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8324</v>
      </c>
      <c r="R2457" t="s">
        <v>8325</v>
      </c>
      <c r="S2457" s="16">
        <f t="shared" si="192"/>
        <v>42452.781828703708</v>
      </c>
      <c r="T2457" s="9">
        <f t="shared" si="193"/>
        <v>42480.781828703708</v>
      </c>
      <c r="U2457" s="15">
        <f t="shared" si="194"/>
        <v>2016</v>
      </c>
    </row>
    <row r="2458" spans="1:21" ht="48" hidden="1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8324</v>
      </c>
      <c r="R2458" t="s">
        <v>8325</v>
      </c>
      <c r="S2458" s="16">
        <f t="shared" si="192"/>
        <v>42761.961099537039</v>
      </c>
      <c r="T2458" s="9">
        <f t="shared" si="193"/>
        <v>42791.961099537039</v>
      </c>
      <c r="U2458" s="15">
        <f t="shared" si="194"/>
        <v>2017</v>
      </c>
    </row>
    <row r="2459" spans="1:21" ht="48" hidden="1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8324</v>
      </c>
      <c r="R2459" t="s">
        <v>8325</v>
      </c>
      <c r="S2459" s="16">
        <f t="shared" si="192"/>
        <v>42423.602500000001</v>
      </c>
      <c r="T2459" s="9">
        <f t="shared" si="193"/>
        <v>42453.560833333337</v>
      </c>
      <c r="U2459" s="15">
        <f t="shared" si="194"/>
        <v>2016</v>
      </c>
    </row>
    <row r="2460" spans="1:21" ht="48" hidden="1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8324</v>
      </c>
      <c r="R2460" t="s">
        <v>8325</v>
      </c>
      <c r="S2460" s="16">
        <f t="shared" si="192"/>
        <v>42495.871736111112</v>
      </c>
      <c r="T2460" s="9">
        <f t="shared" si="193"/>
        <v>42530.791666666672</v>
      </c>
      <c r="U2460" s="15">
        <f t="shared" si="194"/>
        <v>2016</v>
      </c>
    </row>
    <row r="2461" spans="1:21" ht="48" hidden="1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8324</v>
      </c>
      <c r="R2461" t="s">
        <v>8325</v>
      </c>
      <c r="S2461" s="16">
        <f t="shared" si="192"/>
        <v>42407.637557870374</v>
      </c>
      <c r="T2461" s="9">
        <f t="shared" si="193"/>
        <v>42452.595891203702</v>
      </c>
      <c r="U2461" s="15">
        <f t="shared" si="194"/>
        <v>2016</v>
      </c>
    </row>
    <row r="2462" spans="1:21" ht="48" hidden="1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8324</v>
      </c>
      <c r="R2462" t="s">
        <v>8325</v>
      </c>
      <c r="S2462" s="16">
        <f t="shared" si="192"/>
        <v>42704.187118055561</v>
      </c>
      <c r="T2462" s="9">
        <f t="shared" si="193"/>
        <v>42738.178472222222</v>
      </c>
      <c r="U2462" s="15">
        <f t="shared" si="194"/>
        <v>2016</v>
      </c>
    </row>
    <row r="2463" spans="1:21" ht="48" hidden="1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8332</v>
      </c>
      <c r="R2463" t="s">
        <v>8333</v>
      </c>
      <c r="S2463" s="16">
        <f t="shared" si="192"/>
        <v>40784.012696759259</v>
      </c>
      <c r="T2463" s="9">
        <f t="shared" si="193"/>
        <v>40817.125</v>
      </c>
      <c r="U2463" s="15">
        <f t="shared" si="194"/>
        <v>2011</v>
      </c>
    </row>
    <row r="2464" spans="1:21" ht="48" hidden="1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8332</v>
      </c>
      <c r="R2464" t="s">
        <v>8333</v>
      </c>
      <c r="S2464" s="16">
        <f t="shared" si="192"/>
        <v>41089.186296296299</v>
      </c>
      <c r="T2464" s="9">
        <f t="shared" si="193"/>
        <v>41109.186296296299</v>
      </c>
      <c r="U2464" s="15">
        <f t="shared" si="194"/>
        <v>2012</v>
      </c>
    </row>
    <row r="2465" spans="1:21" ht="16" hidden="1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8332</v>
      </c>
      <c r="R2465" t="s">
        <v>8333</v>
      </c>
      <c r="S2465" s="16">
        <f t="shared" si="192"/>
        <v>41341.111400462964</v>
      </c>
      <c r="T2465" s="9">
        <f t="shared" si="193"/>
        <v>41380.791666666664</v>
      </c>
      <c r="U2465" s="15">
        <f t="shared" si="194"/>
        <v>2013</v>
      </c>
    </row>
    <row r="2466" spans="1:21" ht="48" hidden="1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8332</v>
      </c>
      <c r="R2466" t="s">
        <v>8333</v>
      </c>
      <c r="S2466" s="16">
        <f t="shared" si="192"/>
        <v>42248.90042824074</v>
      </c>
      <c r="T2466" s="9">
        <f t="shared" si="193"/>
        <v>42277.811805555553</v>
      </c>
      <c r="U2466" s="15">
        <f t="shared" si="194"/>
        <v>2015</v>
      </c>
    </row>
    <row r="2467" spans="1:21" ht="32" hidden="1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8332</v>
      </c>
      <c r="R2467" t="s">
        <v>8333</v>
      </c>
      <c r="S2467" s="16">
        <f t="shared" si="192"/>
        <v>41145.719305555554</v>
      </c>
      <c r="T2467" s="9">
        <f t="shared" si="193"/>
        <v>41175.719305555554</v>
      </c>
      <c r="U2467" s="15">
        <f t="shared" si="194"/>
        <v>2012</v>
      </c>
    </row>
    <row r="2468" spans="1:21" ht="48" hidden="1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8332</v>
      </c>
      <c r="R2468" t="s">
        <v>8333</v>
      </c>
      <c r="S2468" s="16">
        <f t="shared" si="192"/>
        <v>41373.102465277778</v>
      </c>
      <c r="T2468" s="9">
        <f t="shared" si="193"/>
        <v>41403.102465277778</v>
      </c>
      <c r="U2468" s="15">
        <f t="shared" si="194"/>
        <v>2013</v>
      </c>
    </row>
    <row r="2469" spans="1:21" ht="48" hidden="1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8332</v>
      </c>
      <c r="R2469" t="s">
        <v>8333</v>
      </c>
      <c r="S2469" s="16">
        <f t="shared" si="192"/>
        <v>41025.874201388891</v>
      </c>
      <c r="T2469" s="9">
        <f t="shared" si="193"/>
        <v>41039.708333333336</v>
      </c>
      <c r="U2469" s="15">
        <f t="shared" si="194"/>
        <v>2012</v>
      </c>
    </row>
    <row r="2470" spans="1:21" ht="32" hidden="1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8332</v>
      </c>
      <c r="R2470" t="s">
        <v>8333</v>
      </c>
      <c r="S2470" s="16">
        <f t="shared" si="192"/>
        <v>41174.154178240737</v>
      </c>
      <c r="T2470" s="9">
        <f t="shared" si="193"/>
        <v>41210.208333333336</v>
      </c>
      <c r="U2470" s="15">
        <f t="shared" si="194"/>
        <v>2012</v>
      </c>
    </row>
    <row r="2471" spans="1:21" ht="48" hidden="1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8332</v>
      </c>
      <c r="R2471" t="s">
        <v>8333</v>
      </c>
      <c r="S2471" s="16">
        <f t="shared" si="192"/>
        <v>40557.429733796293</v>
      </c>
      <c r="T2471" s="9">
        <f t="shared" si="193"/>
        <v>40582.429733796293</v>
      </c>
      <c r="U2471" s="15">
        <f t="shared" si="194"/>
        <v>2011</v>
      </c>
    </row>
    <row r="2472" spans="1:21" ht="48" hidden="1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8332</v>
      </c>
      <c r="R2472" t="s">
        <v>8333</v>
      </c>
      <c r="S2472" s="16">
        <f t="shared" si="192"/>
        <v>41023.07471064815</v>
      </c>
      <c r="T2472" s="9">
        <f t="shared" si="193"/>
        <v>41053.07471064815</v>
      </c>
      <c r="U2472" s="15">
        <f t="shared" si="194"/>
        <v>2012</v>
      </c>
    </row>
    <row r="2473" spans="1:21" ht="48" hidden="1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8332</v>
      </c>
      <c r="R2473" t="s">
        <v>8333</v>
      </c>
      <c r="S2473" s="16">
        <f t="shared" si="192"/>
        <v>40893.992962962962</v>
      </c>
      <c r="T2473" s="9">
        <f t="shared" si="193"/>
        <v>40933.992962962962</v>
      </c>
      <c r="U2473" s="15">
        <f t="shared" si="194"/>
        <v>2011</v>
      </c>
    </row>
    <row r="2474" spans="1:21" ht="48" hidden="1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8332</v>
      </c>
      <c r="R2474" t="s">
        <v>8333</v>
      </c>
      <c r="S2474" s="16">
        <f t="shared" si="192"/>
        <v>40354.11550925926</v>
      </c>
      <c r="T2474" s="9">
        <f t="shared" si="193"/>
        <v>40425.043749999997</v>
      </c>
      <c r="U2474" s="15">
        <f t="shared" si="194"/>
        <v>2010</v>
      </c>
    </row>
    <row r="2475" spans="1:21" ht="48" hidden="1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8332</v>
      </c>
      <c r="R2475" t="s">
        <v>8333</v>
      </c>
      <c r="S2475" s="16">
        <f t="shared" si="192"/>
        <v>41193.748483796298</v>
      </c>
      <c r="T2475" s="9">
        <f t="shared" si="193"/>
        <v>41223.790150462963</v>
      </c>
      <c r="U2475" s="15">
        <f t="shared" si="194"/>
        <v>2012</v>
      </c>
    </row>
    <row r="2476" spans="1:21" ht="48" hidden="1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8332</v>
      </c>
      <c r="R2476" t="s">
        <v>8333</v>
      </c>
      <c r="S2476" s="16">
        <f t="shared" si="192"/>
        <v>40417.011296296296</v>
      </c>
      <c r="T2476" s="9">
        <f t="shared" si="193"/>
        <v>40462.011296296296</v>
      </c>
      <c r="U2476" s="15">
        <f t="shared" si="194"/>
        <v>2010</v>
      </c>
    </row>
    <row r="2477" spans="1:21" ht="32" hidden="1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8332</v>
      </c>
      <c r="R2477" t="s">
        <v>8333</v>
      </c>
      <c r="S2477" s="16">
        <f t="shared" si="192"/>
        <v>40310.287673611114</v>
      </c>
      <c r="T2477" s="9">
        <f t="shared" si="193"/>
        <v>40369.916666666664</v>
      </c>
      <c r="U2477" s="15">
        <f t="shared" si="194"/>
        <v>2010</v>
      </c>
    </row>
    <row r="2478" spans="1:21" ht="48" hidden="1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8332</v>
      </c>
      <c r="R2478" t="s">
        <v>8333</v>
      </c>
      <c r="S2478" s="16">
        <f t="shared" si="192"/>
        <v>41913.328356481477</v>
      </c>
      <c r="T2478" s="9">
        <f t="shared" si="193"/>
        <v>41946.370023148149</v>
      </c>
      <c r="U2478" s="15">
        <f t="shared" si="194"/>
        <v>2014</v>
      </c>
    </row>
    <row r="2479" spans="1:21" ht="32" hidden="1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8332</v>
      </c>
      <c r="R2479" t="s">
        <v>8333</v>
      </c>
      <c r="S2479" s="16">
        <f t="shared" si="192"/>
        <v>41088.691493055558</v>
      </c>
      <c r="T2479" s="9">
        <f t="shared" si="193"/>
        <v>41133.691493055558</v>
      </c>
      <c r="U2479" s="15">
        <f t="shared" si="194"/>
        <v>2012</v>
      </c>
    </row>
    <row r="2480" spans="1:21" ht="48" hidden="1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8332</v>
      </c>
      <c r="R2480" t="s">
        <v>8333</v>
      </c>
      <c r="S2480" s="16">
        <f t="shared" si="192"/>
        <v>41257.950381944444</v>
      </c>
      <c r="T2480" s="9">
        <f t="shared" si="193"/>
        <v>41287.950381944444</v>
      </c>
      <c r="U2480" s="15">
        <f t="shared" si="194"/>
        <v>2012</v>
      </c>
    </row>
    <row r="2481" spans="1:21" ht="32" hidden="1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8332</v>
      </c>
      <c r="R2481" t="s">
        <v>8333</v>
      </c>
      <c r="S2481" s="16">
        <f t="shared" si="192"/>
        <v>41107.726782407408</v>
      </c>
      <c r="T2481" s="9">
        <f t="shared" si="193"/>
        <v>41118.083333333336</v>
      </c>
      <c r="U2481" s="15">
        <f t="shared" si="194"/>
        <v>2012</v>
      </c>
    </row>
    <row r="2482" spans="1:21" ht="48" hidden="1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8332</v>
      </c>
      <c r="R2482" t="s">
        <v>8333</v>
      </c>
      <c r="S2482" s="16">
        <f t="shared" si="192"/>
        <v>42227.936157407406</v>
      </c>
      <c r="T2482" s="9">
        <f t="shared" si="193"/>
        <v>42287.936157407406</v>
      </c>
      <c r="U2482" s="15">
        <f t="shared" si="194"/>
        <v>2015</v>
      </c>
    </row>
    <row r="2483" spans="1:21" ht="48" hidden="1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8332</v>
      </c>
      <c r="R2483" t="s">
        <v>8333</v>
      </c>
      <c r="S2483" s="16">
        <f t="shared" si="192"/>
        <v>40999.645925925928</v>
      </c>
      <c r="T2483" s="9">
        <f t="shared" si="193"/>
        <v>41029.645925925928</v>
      </c>
      <c r="U2483" s="15">
        <f t="shared" si="194"/>
        <v>2012</v>
      </c>
    </row>
    <row r="2484" spans="1:21" ht="48" hidden="1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8332</v>
      </c>
      <c r="R2484" t="s">
        <v>8333</v>
      </c>
      <c r="S2484" s="16">
        <f t="shared" si="192"/>
        <v>40711.782210648147</v>
      </c>
      <c r="T2484" s="9">
        <f t="shared" si="193"/>
        <v>40756.782210648147</v>
      </c>
      <c r="U2484" s="15">
        <f t="shared" si="194"/>
        <v>2011</v>
      </c>
    </row>
    <row r="2485" spans="1:21" ht="32" hidden="1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8332</v>
      </c>
      <c r="R2485" t="s">
        <v>8333</v>
      </c>
      <c r="S2485" s="16">
        <f t="shared" si="192"/>
        <v>40970.750034722223</v>
      </c>
      <c r="T2485" s="9">
        <f t="shared" si="193"/>
        <v>41030.708368055559</v>
      </c>
      <c r="U2485" s="15">
        <f t="shared" si="194"/>
        <v>2012</v>
      </c>
    </row>
    <row r="2486" spans="1:21" ht="48" hidden="1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8332</v>
      </c>
      <c r="R2486" t="s">
        <v>8333</v>
      </c>
      <c r="S2486" s="16">
        <f t="shared" si="192"/>
        <v>40771.916701388887</v>
      </c>
      <c r="T2486" s="9">
        <f t="shared" si="193"/>
        <v>40801.916701388887</v>
      </c>
      <c r="U2486" s="15">
        <f t="shared" si="194"/>
        <v>2011</v>
      </c>
    </row>
    <row r="2487" spans="1:21" ht="48" hidden="1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8332</v>
      </c>
      <c r="R2487" t="s">
        <v>8333</v>
      </c>
      <c r="S2487" s="16">
        <f t="shared" si="192"/>
        <v>40793.998599537037</v>
      </c>
      <c r="T2487" s="9">
        <f t="shared" si="193"/>
        <v>40828.998599537037</v>
      </c>
      <c r="U2487" s="15">
        <f t="shared" si="194"/>
        <v>2011</v>
      </c>
    </row>
    <row r="2488" spans="1:21" ht="48" hidden="1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8332</v>
      </c>
      <c r="R2488" t="s">
        <v>8333</v>
      </c>
      <c r="S2488" s="16">
        <f t="shared" si="192"/>
        <v>40991.708055555559</v>
      </c>
      <c r="T2488" s="9">
        <f t="shared" si="193"/>
        <v>41021.708055555559</v>
      </c>
      <c r="U2488" s="15">
        <f t="shared" si="194"/>
        <v>2012</v>
      </c>
    </row>
    <row r="2489" spans="1:21" ht="48" hidden="1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8332</v>
      </c>
      <c r="R2489" t="s">
        <v>8333</v>
      </c>
      <c r="S2489" s="16">
        <f t="shared" si="192"/>
        <v>41026.083298611113</v>
      </c>
      <c r="T2489" s="9">
        <f t="shared" si="193"/>
        <v>41056.083298611113</v>
      </c>
      <c r="U2489" s="15">
        <f t="shared" si="194"/>
        <v>2012</v>
      </c>
    </row>
    <row r="2490" spans="1:21" ht="48" hidden="1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8332</v>
      </c>
      <c r="R2490" t="s">
        <v>8333</v>
      </c>
      <c r="S2490" s="16">
        <f t="shared" si="192"/>
        <v>40833.633194444446</v>
      </c>
      <c r="T2490" s="9">
        <f t="shared" si="193"/>
        <v>40863.674861111111</v>
      </c>
      <c r="U2490" s="15">
        <f t="shared" si="194"/>
        <v>2011</v>
      </c>
    </row>
    <row r="2491" spans="1:21" ht="48" hidden="1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8332</v>
      </c>
      <c r="R2491" t="s">
        <v>8333</v>
      </c>
      <c r="S2491" s="16">
        <f t="shared" si="192"/>
        <v>41373.690266203703</v>
      </c>
      <c r="T2491" s="9">
        <f t="shared" si="193"/>
        <v>41403.690266203703</v>
      </c>
      <c r="U2491" s="15">
        <f t="shared" si="194"/>
        <v>2013</v>
      </c>
    </row>
    <row r="2492" spans="1:21" ht="48" hidden="1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8332</v>
      </c>
      <c r="R2492" t="s">
        <v>8333</v>
      </c>
      <c r="S2492" s="16">
        <f t="shared" si="192"/>
        <v>41023.227731481478</v>
      </c>
      <c r="T2492" s="9">
        <f t="shared" si="193"/>
        <v>41083.227731481478</v>
      </c>
      <c r="U2492" s="15">
        <f t="shared" si="194"/>
        <v>2012</v>
      </c>
    </row>
    <row r="2493" spans="1:21" ht="48" hidden="1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8332</v>
      </c>
      <c r="R2493" t="s">
        <v>8333</v>
      </c>
      <c r="S2493" s="16">
        <f t="shared" si="192"/>
        <v>40542.839282407411</v>
      </c>
      <c r="T2493" s="9">
        <f t="shared" si="193"/>
        <v>40559.07708333333</v>
      </c>
      <c r="U2493" s="15">
        <f t="shared" si="194"/>
        <v>2010</v>
      </c>
    </row>
    <row r="2494" spans="1:21" ht="32" hidden="1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8332</v>
      </c>
      <c r="R2494" t="s">
        <v>8333</v>
      </c>
      <c r="S2494" s="16">
        <f t="shared" si="192"/>
        <v>41024.985972222225</v>
      </c>
      <c r="T2494" s="9">
        <f t="shared" si="193"/>
        <v>41076.415972222225</v>
      </c>
      <c r="U2494" s="15">
        <f t="shared" si="194"/>
        <v>2012</v>
      </c>
    </row>
    <row r="2495" spans="1:21" ht="48" hidden="1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8332</v>
      </c>
      <c r="R2495" t="s">
        <v>8333</v>
      </c>
      <c r="S2495" s="16">
        <f t="shared" si="192"/>
        <v>41348.168287037035</v>
      </c>
      <c r="T2495" s="9">
        <f t="shared" si="193"/>
        <v>41393.168287037035</v>
      </c>
      <c r="U2495" s="15">
        <f t="shared" si="194"/>
        <v>2013</v>
      </c>
    </row>
    <row r="2496" spans="1:21" ht="48" hidden="1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8332</v>
      </c>
      <c r="R2496" t="s">
        <v>8333</v>
      </c>
      <c r="S2496" s="16">
        <f t="shared" si="192"/>
        <v>41022.645185185182</v>
      </c>
      <c r="T2496" s="9">
        <f t="shared" si="193"/>
        <v>41052.645185185182</v>
      </c>
      <c r="U2496" s="15">
        <f t="shared" si="194"/>
        <v>2012</v>
      </c>
    </row>
    <row r="2497" spans="1:21" ht="48" hidden="1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8332</v>
      </c>
      <c r="R2497" t="s">
        <v>8333</v>
      </c>
      <c r="S2497" s="16">
        <f t="shared" si="192"/>
        <v>41036.946469907409</v>
      </c>
      <c r="T2497" s="9">
        <f t="shared" si="193"/>
        <v>41066.946469907409</v>
      </c>
      <c r="U2497" s="15">
        <f t="shared" si="194"/>
        <v>2012</v>
      </c>
    </row>
    <row r="2498" spans="1:21" ht="32" hidden="1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ROUND(E2498/D2498*100,0)</f>
        <v>100</v>
      </c>
      <c r="P2498">
        <f t="shared" ref="P2498:P2561" si="196">ROUND(E2498/L2498,2)</f>
        <v>600</v>
      </c>
      <c r="Q2498" s="12" t="s">
        <v>8332</v>
      </c>
      <c r="R2498" t="s">
        <v>8333</v>
      </c>
      <c r="S2498" s="16">
        <f t="shared" si="192"/>
        <v>41327.996435185189</v>
      </c>
      <c r="T2498" s="9">
        <f t="shared" si="193"/>
        <v>41362.954768518517</v>
      </c>
      <c r="U2498" s="15">
        <f t="shared" si="194"/>
        <v>2013</v>
      </c>
    </row>
    <row r="2499" spans="1:21" ht="48" hidden="1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si="196"/>
        <v>80.55</v>
      </c>
      <c r="Q2499" s="12" t="s">
        <v>8332</v>
      </c>
      <c r="R2499" t="s">
        <v>8333</v>
      </c>
      <c r="S2499" s="16">
        <f t="shared" ref="S2499:S2562" si="197">(((J2499/60)/60)/24)+DATE(1970,1,1)</f>
        <v>40730.878912037035</v>
      </c>
      <c r="T2499" s="9">
        <f t="shared" ref="T2499:T2562" si="198">(((I2499/60)/60)/24)+DATE(1970,1,1)</f>
        <v>40760.878912037035</v>
      </c>
      <c r="U2499" s="15">
        <f t="shared" ref="U2499:U2562" si="199">YEAR(S2499)</f>
        <v>2011</v>
      </c>
    </row>
    <row r="2500" spans="1:21" ht="48" hidden="1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8332</v>
      </c>
      <c r="R2500" t="s">
        <v>8333</v>
      </c>
      <c r="S2500" s="16">
        <f t="shared" si="197"/>
        <v>42017.967442129629</v>
      </c>
      <c r="T2500" s="9">
        <f t="shared" si="198"/>
        <v>42031.967442129629</v>
      </c>
      <c r="U2500" s="15">
        <f t="shared" si="199"/>
        <v>2015</v>
      </c>
    </row>
    <row r="2501" spans="1:21" ht="48" hidden="1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8332</v>
      </c>
      <c r="R2501" t="s">
        <v>8333</v>
      </c>
      <c r="S2501" s="16">
        <f t="shared" si="197"/>
        <v>41226.648576388885</v>
      </c>
      <c r="T2501" s="9">
        <f t="shared" si="198"/>
        <v>41274.75</v>
      </c>
      <c r="U2501" s="15">
        <f t="shared" si="199"/>
        <v>2012</v>
      </c>
    </row>
    <row r="2502" spans="1:21" ht="48" hidden="1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8332</v>
      </c>
      <c r="R2502" t="s">
        <v>8333</v>
      </c>
      <c r="S2502" s="16">
        <f t="shared" si="197"/>
        <v>41053.772858796299</v>
      </c>
      <c r="T2502" s="9">
        <f t="shared" si="198"/>
        <v>41083.772858796299</v>
      </c>
      <c r="U2502" s="15">
        <f t="shared" si="199"/>
        <v>2012</v>
      </c>
    </row>
    <row r="2503" spans="1:21" ht="48" hidden="1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8324</v>
      </c>
      <c r="R2503" t="s">
        <v>8362</v>
      </c>
      <c r="S2503" s="16">
        <f t="shared" si="197"/>
        <v>42244.776666666665</v>
      </c>
      <c r="T2503" s="9">
        <f t="shared" si="198"/>
        <v>42274.776666666665</v>
      </c>
      <c r="U2503" s="15">
        <f t="shared" si="199"/>
        <v>2015</v>
      </c>
    </row>
    <row r="2504" spans="1:21" ht="48" hidden="1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8324</v>
      </c>
      <c r="R2504" t="s">
        <v>8362</v>
      </c>
      <c r="S2504" s="16">
        <f t="shared" si="197"/>
        <v>41858.825439814813</v>
      </c>
      <c r="T2504" s="9">
        <f t="shared" si="198"/>
        <v>41903.825439814813</v>
      </c>
      <c r="U2504" s="15">
        <f t="shared" si="199"/>
        <v>2014</v>
      </c>
    </row>
    <row r="2505" spans="1:21" ht="48" hidden="1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 t="e">
        <f t="shared" si="196"/>
        <v>#DIV/0!</v>
      </c>
      <c r="Q2505" s="12" t="s">
        <v>8324</v>
      </c>
      <c r="R2505" t="s">
        <v>8362</v>
      </c>
      <c r="S2505" s="16">
        <f t="shared" si="197"/>
        <v>42498.899398148147</v>
      </c>
      <c r="T2505" s="9">
        <f t="shared" si="198"/>
        <v>42528.879166666666</v>
      </c>
      <c r="U2505" s="15">
        <f t="shared" si="199"/>
        <v>2016</v>
      </c>
    </row>
    <row r="2506" spans="1:21" ht="32" hidden="1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 t="e">
        <f t="shared" si="196"/>
        <v>#DIV/0!</v>
      </c>
      <c r="Q2506" s="12" t="s">
        <v>8324</v>
      </c>
      <c r="R2506" t="s">
        <v>8362</v>
      </c>
      <c r="S2506" s="16">
        <f t="shared" si="197"/>
        <v>41928.015439814815</v>
      </c>
      <c r="T2506" s="9">
        <f t="shared" si="198"/>
        <v>41958.057106481487</v>
      </c>
      <c r="U2506" s="15">
        <f t="shared" si="199"/>
        <v>2014</v>
      </c>
    </row>
    <row r="2507" spans="1:21" ht="64" hidden="1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 t="e">
        <f t="shared" si="196"/>
        <v>#DIV/0!</v>
      </c>
      <c r="Q2507" s="12" t="s">
        <v>8324</v>
      </c>
      <c r="R2507" t="s">
        <v>8362</v>
      </c>
      <c r="S2507" s="16">
        <f t="shared" si="197"/>
        <v>42047.05574074074</v>
      </c>
      <c r="T2507" s="9">
        <f t="shared" si="198"/>
        <v>42077.014074074075</v>
      </c>
      <c r="U2507" s="15">
        <f t="shared" si="199"/>
        <v>2015</v>
      </c>
    </row>
    <row r="2508" spans="1:21" ht="48" hidden="1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8324</v>
      </c>
      <c r="R2508" t="s">
        <v>8362</v>
      </c>
      <c r="S2508" s="16">
        <f t="shared" si="197"/>
        <v>42258.297094907408</v>
      </c>
      <c r="T2508" s="9">
        <f t="shared" si="198"/>
        <v>42280.875</v>
      </c>
      <c r="U2508" s="15">
        <f t="shared" si="199"/>
        <v>2015</v>
      </c>
    </row>
    <row r="2509" spans="1:21" ht="16" hidden="1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 t="e">
        <f t="shared" si="196"/>
        <v>#DIV/0!</v>
      </c>
      <c r="Q2509" s="12" t="s">
        <v>8324</v>
      </c>
      <c r="R2509" t="s">
        <v>8362</v>
      </c>
      <c r="S2509" s="16">
        <f t="shared" si="197"/>
        <v>42105.072962962964</v>
      </c>
      <c r="T2509" s="9">
        <f t="shared" si="198"/>
        <v>42135.072962962964</v>
      </c>
      <c r="U2509" s="15">
        <f t="shared" si="199"/>
        <v>2015</v>
      </c>
    </row>
    <row r="2510" spans="1:21" ht="48" hidden="1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 t="e">
        <f t="shared" si="196"/>
        <v>#DIV/0!</v>
      </c>
      <c r="Q2510" s="12" t="s">
        <v>8324</v>
      </c>
      <c r="R2510" t="s">
        <v>8362</v>
      </c>
      <c r="S2510" s="16">
        <f t="shared" si="197"/>
        <v>41835.951782407406</v>
      </c>
      <c r="T2510" s="9">
        <f t="shared" si="198"/>
        <v>41865.951782407406</v>
      </c>
      <c r="U2510" s="15">
        <f t="shared" si="199"/>
        <v>2014</v>
      </c>
    </row>
    <row r="2511" spans="1:21" ht="48" hidden="1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8324</v>
      </c>
      <c r="R2511" t="s">
        <v>8362</v>
      </c>
      <c r="S2511" s="16">
        <f t="shared" si="197"/>
        <v>42058.809594907405</v>
      </c>
      <c r="T2511" s="9">
        <f t="shared" si="198"/>
        <v>42114.767928240741</v>
      </c>
      <c r="U2511" s="15">
        <f t="shared" si="199"/>
        <v>2015</v>
      </c>
    </row>
    <row r="2512" spans="1:21" ht="48" hidden="1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8324</v>
      </c>
      <c r="R2512" t="s">
        <v>8362</v>
      </c>
      <c r="S2512" s="16">
        <f t="shared" si="197"/>
        <v>42078.997361111105</v>
      </c>
      <c r="T2512" s="9">
        <f t="shared" si="198"/>
        <v>42138.997361111105</v>
      </c>
      <c r="U2512" s="15">
        <f t="shared" si="199"/>
        <v>2015</v>
      </c>
    </row>
    <row r="2513" spans="1:21" ht="48" hidden="1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 t="e">
        <f t="shared" si="196"/>
        <v>#DIV/0!</v>
      </c>
      <c r="Q2513" s="12" t="s">
        <v>8324</v>
      </c>
      <c r="R2513" t="s">
        <v>8362</v>
      </c>
      <c r="S2513" s="16">
        <f t="shared" si="197"/>
        <v>42371.446909722217</v>
      </c>
      <c r="T2513" s="9">
        <f t="shared" si="198"/>
        <v>42401.446909722217</v>
      </c>
      <c r="U2513" s="15">
        <f t="shared" si="199"/>
        <v>2016</v>
      </c>
    </row>
    <row r="2514" spans="1:21" ht="48" hidden="1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 t="e">
        <f t="shared" si="196"/>
        <v>#DIV/0!</v>
      </c>
      <c r="Q2514" s="12" t="s">
        <v>8324</v>
      </c>
      <c r="R2514" t="s">
        <v>8362</v>
      </c>
      <c r="S2514" s="16">
        <f t="shared" si="197"/>
        <v>41971.876863425925</v>
      </c>
      <c r="T2514" s="9">
        <f t="shared" si="198"/>
        <v>41986.876863425925</v>
      </c>
      <c r="U2514" s="15">
        <f t="shared" si="199"/>
        <v>2014</v>
      </c>
    </row>
    <row r="2515" spans="1:21" ht="48" hidden="1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t="e">
        <f t="shared" si="196"/>
        <v>#DIV/0!</v>
      </c>
      <c r="Q2515" s="12" t="s">
        <v>8324</v>
      </c>
      <c r="R2515" t="s">
        <v>8362</v>
      </c>
      <c r="S2515" s="16">
        <f t="shared" si="197"/>
        <v>42732.00681712963</v>
      </c>
      <c r="T2515" s="9">
        <f t="shared" si="198"/>
        <v>42792.00681712963</v>
      </c>
      <c r="U2515" s="15">
        <f t="shared" si="199"/>
        <v>2016</v>
      </c>
    </row>
    <row r="2516" spans="1:21" ht="48" hidden="1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8324</v>
      </c>
      <c r="R2516" t="s">
        <v>8362</v>
      </c>
      <c r="S2516" s="16">
        <f t="shared" si="197"/>
        <v>41854.389780092592</v>
      </c>
      <c r="T2516" s="9">
        <f t="shared" si="198"/>
        <v>41871.389780092592</v>
      </c>
      <c r="U2516" s="15">
        <f t="shared" si="199"/>
        <v>2014</v>
      </c>
    </row>
    <row r="2517" spans="1:21" ht="48" hidden="1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8324</v>
      </c>
      <c r="R2517" t="s">
        <v>8362</v>
      </c>
      <c r="S2517" s="16">
        <f t="shared" si="197"/>
        <v>42027.839733796296</v>
      </c>
      <c r="T2517" s="9">
        <f t="shared" si="198"/>
        <v>42057.839733796296</v>
      </c>
      <c r="U2517" s="15">
        <f t="shared" si="199"/>
        <v>2015</v>
      </c>
    </row>
    <row r="2518" spans="1:21" ht="48" hidden="1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 t="e">
        <f t="shared" si="196"/>
        <v>#DIV/0!</v>
      </c>
      <c r="Q2518" s="12" t="s">
        <v>8324</v>
      </c>
      <c r="R2518" t="s">
        <v>8362</v>
      </c>
      <c r="S2518" s="16">
        <f t="shared" si="197"/>
        <v>41942.653379629628</v>
      </c>
      <c r="T2518" s="9">
        <f t="shared" si="198"/>
        <v>41972.6950462963</v>
      </c>
      <c r="U2518" s="15">
        <f t="shared" si="199"/>
        <v>2014</v>
      </c>
    </row>
    <row r="2519" spans="1:21" ht="48" hidden="1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8324</v>
      </c>
      <c r="R2519" t="s">
        <v>8362</v>
      </c>
      <c r="S2519" s="16">
        <f t="shared" si="197"/>
        <v>42052.802430555559</v>
      </c>
      <c r="T2519" s="9">
        <f t="shared" si="198"/>
        <v>42082.760763888888</v>
      </c>
      <c r="U2519" s="15">
        <f t="shared" si="199"/>
        <v>2015</v>
      </c>
    </row>
    <row r="2520" spans="1:21" ht="48" hidden="1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 t="e">
        <f t="shared" si="196"/>
        <v>#DIV/0!</v>
      </c>
      <c r="Q2520" s="12" t="s">
        <v>8324</v>
      </c>
      <c r="R2520" t="s">
        <v>8362</v>
      </c>
      <c r="S2520" s="16">
        <f t="shared" si="197"/>
        <v>41926.680879629632</v>
      </c>
      <c r="T2520" s="9">
        <f t="shared" si="198"/>
        <v>41956.722546296296</v>
      </c>
      <c r="U2520" s="15">
        <f t="shared" si="199"/>
        <v>2014</v>
      </c>
    </row>
    <row r="2521" spans="1:21" ht="32" hidden="1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8324</v>
      </c>
      <c r="R2521" t="s">
        <v>8362</v>
      </c>
      <c r="S2521" s="16">
        <f t="shared" si="197"/>
        <v>41809.155138888891</v>
      </c>
      <c r="T2521" s="9">
        <f t="shared" si="198"/>
        <v>41839.155138888891</v>
      </c>
      <c r="U2521" s="15">
        <f t="shared" si="199"/>
        <v>2014</v>
      </c>
    </row>
    <row r="2522" spans="1:21" ht="48" hidden="1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 t="e">
        <f t="shared" si="196"/>
        <v>#DIV/0!</v>
      </c>
      <c r="Q2522" s="12" t="s">
        <v>8324</v>
      </c>
      <c r="R2522" t="s">
        <v>8362</v>
      </c>
      <c r="S2522" s="16">
        <f t="shared" si="197"/>
        <v>42612.600520833337</v>
      </c>
      <c r="T2522" s="9">
        <f t="shared" si="198"/>
        <v>42658.806249999994</v>
      </c>
      <c r="U2522" s="15">
        <f t="shared" si="199"/>
        <v>2016</v>
      </c>
    </row>
    <row r="2523" spans="1:21" ht="48" hidden="1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8332</v>
      </c>
      <c r="R2523" t="s">
        <v>8346</v>
      </c>
      <c r="S2523" s="16">
        <f t="shared" si="197"/>
        <v>42269.967835648145</v>
      </c>
      <c r="T2523" s="9">
        <f t="shared" si="198"/>
        <v>42290.967835648145</v>
      </c>
      <c r="U2523" s="15">
        <f t="shared" si="199"/>
        <v>2015</v>
      </c>
    </row>
    <row r="2524" spans="1:21" ht="48" hidden="1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8332</v>
      </c>
      <c r="R2524" t="s">
        <v>8346</v>
      </c>
      <c r="S2524" s="16">
        <f t="shared" si="197"/>
        <v>42460.573611111111</v>
      </c>
      <c r="T2524" s="9">
        <f t="shared" si="198"/>
        <v>42482.619444444441</v>
      </c>
      <c r="U2524" s="15">
        <f t="shared" si="199"/>
        <v>2016</v>
      </c>
    </row>
    <row r="2525" spans="1:21" ht="48" hidden="1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8332</v>
      </c>
      <c r="R2525" t="s">
        <v>8346</v>
      </c>
      <c r="S2525" s="16">
        <f t="shared" si="197"/>
        <v>41930.975601851853</v>
      </c>
      <c r="T2525" s="9">
        <f t="shared" si="198"/>
        <v>41961.017268518524</v>
      </c>
      <c r="U2525" s="15">
        <f t="shared" si="199"/>
        <v>2014</v>
      </c>
    </row>
    <row r="2526" spans="1:21" ht="32" hidden="1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8332</v>
      </c>
      <c r="R2526" t="s">
        <v>8346</v>
      </c>
      <c r="S2526" s="16">
        <f t="shared" si="197"/>
        <v>41961.807372685187</v>
      </c>
      <c r="T2526" s="9">
        <f t="shared" si="198"/>
        <v>41994.1875</v>
      </c>
      <c r="U2526" s="15">
        <f t="shared" si="199"/>
        <v>2014</v>
      </c>
    </row>
    <row r="2527" spans="1:21" ht="48" hidden="1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8332</v>
      </c>
      <c r="R2527" t="s">
        <v>8346</v>
      </c>
      <c r="S2527" s="16">
        <f t="shared" si="197"/>
        <v>41058.844571759262</v>
      </c>
      <c r="T2527" s="9">
        <f t="shared" si="198"/>
        <v>41088.844571759262</v>
      </c>
      <c r="U2527" s="15">
        <f t="shared" si="199"/>
        <v>2012</v>
      </c>
    </row>
    <row r="2528" spans="1:21" ht="48" hidden="1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8332</v>
      </c>
      <c r="R2528" t="s">
        <v>8346</v>
      </c>
      <c r="S2528" s="16">
        <f t="shared" si="197"/>
        <v>41953.091134259259</v>
      </c>
      <c r="T2528" s="9">
        <f t="shared" si="198"/>
        <v>41981.207638888889</v>
      </c>
      <c r="U2528" s="15">
        <f t="shared" si="199"/>
        <v>2014</v>
      </c>
    </row>
    <row r="2529" spans="1:21" ht="48" hidden="1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8332</v>
      </c>
      <c r="R2529" t="s">
        <v>8346</v>
      </c>
      <c r="S2529" s="16">
        <f t="shared" si="197"/>
        <v>41546.75105324074</v>
      </c>
      <c r="T2529" s="9">
        <f t="shared" si="198"/>
        <v>41565.165972222225</v>
      </c>
      <c r="U2529" s="15">
        <f t="shared" si="199"/>
        <v>2013</v>
      </c>
    </row>
    <row r="2530" spans="1:21" ht="48" hidden="1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8332</v>
      </c>
      <c r="R2530" t="s">
        <v>8346</v>
      </c>
      <c r="S2530" s="16">
        <f t="shared" si="197"/>
        <v>42217.834525462968</v>
      </c>
      <c r="T2530" s="9">
        <f t="shared" si="198"/>
        <v>42236.458333333328</v>
      </c>
      <c r="U2530" s="15">
        <f t="shared" si="199"/>
        <v>2015</v>
      </c>
    </row>
    <row r="2531" spans="1:21" ht="32" hidden="1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8332</v>
      </c>
      <c r="R2531" t="s">
        <v>8346</v>
      </c>
      <c r="S2531" s="16">
        <f t="shared" si="197"/>
        <v>40948.080729166664</v>
      </c>
      <c r="T2531" s="9">
        <f t="shared" si="198"/>
        <v>40993.0390625</v>
      </c>
      <c r="U2531" s="15">
        <f t="shared" si="199"/>
        <v>2012</v>
      </c>
    </row>
    <row r="2532" spans="1:21" ht="48" hidden="1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8332</v>
      </c>
      <c r="R2532" t="s">
        <v>8346</v>
      </c>
      <c r="S2532" s="16">
        <f t="shared" si="197"/>
        <v>42081.864641203705</v>
      </c>
      <c r="T2532" s="9">
        <f t="shared" si="198"/>
        <v>42114.201388888891</v>
      </c>
      <c r="U2532" s="15">
        <f t="shared" si="199"/>
        <v>2015</v>
      </c>
    </row>
    <row r="2533" spans="1:21" ht="48" hidden="1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8332</v>
      </c>
      <c r="R2533" t="s">
        <v>8346</v>
      </c>
      <c r="S2533" s="16">
        <f t="shared" si="197"/>
        <v>42208.680023148147</v>
      </c>
      <c r="T2533" s="9">
        <f t="shared" si="198"/>
        <v>42231.165972222225</v>
      </c>
      <c r="U2533" s="15">
        <f t="shared" si="199"/>
        <v>2015</v>
      </c>
    </row>
    <row r="2534" spans="1:21" ht="48" hidden="1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8332</v>
      </c>
      <c r="R2534" t="s">
        <v>8346</v>
      </c>
      <c r="S2534" s="16">
        <f t="shared" si="197"/>
        <v>41107.849143518521</v>
      </c>
      <c r="T2534" s="9">
        <f t="shared" si="198"/>
        <v>41137.849143518521</v>
      </c>
      <c r="U2534" s="15">
        <f t="shared" si="199"/>
        <v>2012</v>
      </c>
    </row>
    <row r="2535" spans="1:21" ht="48" hidden="1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8332</v>
      </c>
      <c r="R2535" t="s">
        <v>8346</v>
      </c>
      <c r="S2535" s="16">
        <f t="shared" si="197"/>
        <v>41304.751284722224</v>
      </c>
      <c r="T2535" s="9">
        <f t="shared" si="198"/>
        <v>41334.750787037039</v>
      </c>
      <c r="U2535" s="15">
        <f t="shared" si="199"/>
        <v>2013</v>
      </c>
    </row>
    <row r="2536" spans="1:21" ht="64" hidden="1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8332</v>
      </c>
      <c r="R2536" t="s">
        <v>8346</v>
      </c>
      <c r="S2536" s="16">
        <f t="shared" si="197"/>
        <v>40127.700370370374</v>
      </c>
      <c r="T2536" s="9">
        <f t="shared" si="198"/>
        <v>40179.25</v>
      </c>
      <c r="U2536" s="15">
        <f t="shared" si="199"/>
        <v>2009</v>
      </c>
    </row>
    <row r="2537" spans="1:21" ht="16" hidden="1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8332</v>
      </c>
      <c r="R2537" t="s">
        <v>8346</v>
      </c>
      <c r="S2537" s="16">
        <f t="shared" si="197"/>
        <v>41943.791030092594</v>
      </c>
      <c r="T2537" s="9">
        <f t="shared" si="198"/>
        <v>41974.832696759258</v>
      </c>
      <c r="U2537" s="15">
        <f t="shared" si="199"/>
        <v>2014</v>
      </c>
    </row>
    <row r="2538" spans="1:21" ht="48" hidden="1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8332</v>
      </c>
      <c r="R2538" t="s">
        <v>8346</v>
      </c>
      <c r="S2538" s="16">
        <f t="shared" si="197"/>
        <v>41464.106087962966</v>
      </c>
      <c r="T2538" s="9">
        <f t="shared" si="198"/>
        <v>41485.106087962966</v>
      </c>
      <c r="U2538" s="15">
        <f t="shared" si="199"/>
        <v>2013</v>
      </c>
    </row>
    <row r="2539" spans="1:21" ht="48" hidden="1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8332</v>
      </c>
      <c r="R2539" t="s">
        <v>8346</v>
      </c>
      <c r="S2539" s="16">
        <f t="shared" si="197"/>
        <v>40696.648784722223</v>
      </c>
      <c r="T2539" s="9">
        <f t="shared" si="198"/>
        <v>40756.648784722223</v>
      </c>
      <c r="U2539" s="15">
        <f t="shared" si="199"/>
        <v>2011</v>
      </c>
    </row>
    <row r="2540" spans="1:21" ht="32" hidden="1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8332</v>
      </c>
      <c r="R2540" t="s">
        <v>8346</v>
      </c>
      <c r="S2540" s="16">
        <f t="shared" si="197"/>
        <v>41298.509965277779</v>
      </c>
      <c r="T2540" s="9">
        <f t="shared" si="198"/>
        <v>41329.207638888889</v>
      </c>
      <c r="U2540" s="15">
        <f t="shared" si="199"/>
        <v>2013</v>
      </c>
    </row>
    <row r="2541" spans="1:21" ht="48" hidden="1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8332</v>
      </c>
      <c r="R2541" t="s">
        <v>8346</v>
      </c>
      <c r="S2541" s="16">
        <f t="shared" si="197"/>
        <v>41977.902222222227</v>
      </c>
      <c r="T2541" s="9">
        <f t="shared" si="198"/>
        <v>42037.902222222227</v>
      </c>
      <c r="U2541" s="15">
        <f t="shared" si="199"/>
        <v>2014</v>
      </c>
    </row>
    <row r="2542" spans="1:21" ht="48" hidden="1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8332</v>
      </c>
      <c r="R2542" t="s">
        <v>8346</v>
      </c>
      <c r="S2542" s="16">
        <f t="shared" si="197"/>
        <v>40785.675011574072</v>
      </c>
      <c r="T2542" s="9">
        <f t="shared" si="198"/>
        <v>40845.675011574072</v>
      </c>
      <c r="U2542" s="15">
        <f t="shared" si="199"/>
        <v>2011</v>
      </c>
    </row>
    <row r="2543" spans="1:21" ht="48" hidden="1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8332</v>
      </c>
      <c r="R2543" t="s">
        <v>8346</v>
      </c>
      <c r="S2543" s="16">
        <f t="shared" si="197"/>
        <v>41483.449282407404</v>
      </c>
      <c r="T2543" s="9">
        <f t="shared" si="198"/>
        <v>41543.449282407404</v>
      </c>
      <c r="U2543" s="15">
        <f t="shared" si="199"/>
        <v>2013</v>
      </c>
    </row>
    <row r="2544" spans="1:21" ht="48" hidden="1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8332</v>
      </c>
      <c r="R2544" t="s">
        <v>8346</v>
      </c>
      <c r="S2544" s="16">
        <f t="shared" si="197"/>
        <v>41509.426585648151</v>
      </c>
      <c r="T2544" s="9">
        <f t="shared" si="198"/>
        <v>41548.165972222225</v>
      </c>
      <c r="U2544" s="15">
        <f t="shared" si="199"/>
        <v>2013</v>
      </c>
    </row>
    <row r="2545" spans="1:21" ht="48" hidden="1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8332</v>
      </c>
      <c r="R2545" t="s">
        <v>8346</v>
      </c>
      <c r="S2545" s="16">
        <f t="shared" si="197"/>
        <v>40514.107615740737</v>
      </c>
      <c r="T2545" s="9">
        <f t="shared" si="198"/>
        <v>40545.125</v>
      </c>
      <c r="U2545" s="15">
        <f t="shared" si="199"/>
        <v>2010</v>
      </c>
    </row>
    <row r="2546" spans="1:21" ht="48" hidden="1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8332</v>
      </c>
      <c r="R2546" t="s">
        <v>8346</v>
      </c>
      <c r="S2546" s="16">
        <f t="shared" si="197"/>
        <v>41068.520474537036</v>
      </c>
      <c r="T2546" s="9">
        <f t="shared" si="198"/>
        <v>41098.520474537036</v>
      </c>
      <c r="U2546" s="15">
        <f t="shared" si="199"/>
        <v>2012</v>
      </c>
    </row>
    <row r="2547" spans="1:21" ht="48" hidden="1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8332</v>
      </c>
      <c r="R2547" t="s">
        <v>8346</v>
      </c>
      <c r="S2547" s="16">
        <f t="shared" si="197"/>
        <v>42027.13817129629</v>
      </c>
      <c r="T2547" s="9">
        <f t="shared" si="198"/>
        <v>42062.020833333328</v>
      </c>
      <c r="U2547" s="15">
        <f t="shared" si="199"/>
        <v>2015</v>
      </c>
    </row>
    <row r="2548" spans="1:21" ht="48" hidden="1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8332</v>
      </c>
      <c r="R2548" t="s">
        <v>8346</v>
      </c>
      <c r="S2548" s="16">
        <f t="shared" si="197"/>
        <v>41524.858553240738</v>
      </c>
      <c r="T2548" s="9">
        <f t="shared" si="198"/>
        <v>41552.208333333336</v>
      </c>
      <c r="U2548" s="15">
        <f t="shared" si="199"/>
        <v>2013</v>
      </c>
    </row>
    <row r="2549" spans="1:21" ht="48" hidden="1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8332</v>
      </c>
      <c r="R2549" t="s">
        <v>8346</v>
      </c>
      <c r="S2549" s="16">
        <f t="shared" si="197"/>
        <v>40973.773182870369</v>
      </c>
      <c r="T2549" s="9">
        <f t="shared" si="198"/>
        <v>41003.731516203705</v>
      </c>
      <c r="U2549" s="15">
        <f t="shared" si="199"/>
        <v>2012</v>
      </c>
    </row>
    <row r="2550" spans="1:21" ht="48" hidden="1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8332</v>
      </c>
      <c r="R2550" t="s">
        <v>8346</v>
      </c>
      <c r="S2550" s="16">
        <f t="shared" si="197"/>
        <v>42618.625428240746</v>
      </c>
      <c r="T2550" s="9">
        <f t="shared" si="198"/>
        <v>42643.185416666667</v>
      </c>
      <c r="U2550" s="15">
        <f t="shared" si="199"/>
        <v>2016</v>
      </c>
    </row>
    <row r="2551" spans="1:21" ht="48" hidden="1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8332</v>
      </c>
      <c r="R2551" t="s">
        <v>8346</v>
      </c>
      <c r="S2551" s="16">
        <f t="shared" si="197"/>
        <v>41390.757754629631</v>
      </c>
      <c r="T2551" s="9">
        <f t="shared" si="198"/>
        <v>41425.708333333336</v>
      </c>
      <c r="U2551" s="15">
        <f t="shared" si="199"/>
        <v>2013</v>
      </c>
    </row>
    <row r="2552" spans="1:21" ht="48" hidden="1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8332</v>
      </c>
      <c r="R2552" t="s">
        <v>8346</v>
      </c>
      <c r="S2552" s="16">
        <f t="shared" si="197"/>
        <v>42228.634328703702</v>
      </c>
      <c r="T2552" s="9">
        <f t="shared" si="198"/>
        <v>42285.165972222225</v>
      </c>
      <c r="U2552" s="15">
        <f t="shared" si="199"/>
        <v>2015</v>
      </c>
    </row>
    <row r="2553" spans="1:21" ht="48" hidden="1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8332</v>
      </c>
      <c r="R2553" t="s">
        <v>8346</v>
      </c>
      <c r="S2553" s="16">
        <f t="shared" si="197"/>
        <v>40961.252141203702</v>
      </c>
      <c r="T2553" s="9">
        <f t="shared" si="198"/>
        <v>40989.866666666669</v>
      </c>
      <c r="U2553" s="15">
        <f t="shared" si="199"/>
        <v>2012</v>
      </c>
    </row>
    <row r="2554" spans="1:21" ht="48" hidden="1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8332</v>
      </c>
      <c r="R2554" t="s">
        <v>8346</v>
      </c>
      <c r="S2554" s="16">
        <f t="shared" si="197"/>
        <v>42769.809965277775</v>
      </c>
      <c r="T2554" s="9">
        <f t="shared" si="198"/>
        <v>42799.809965277775</v>
      </c>
      <c r="U2554" s="15">
        <f t="shared" si="199"/>
        <v>2017</v>
      </c>
    </row>
    <row r="2555" spans="1:21" ht="48" hidden="1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8332</v>
      </c>
      <c r="R2555" t="s">
        <v>8346</v>
      </c>
      <c r="S2555" s="16">
        <f t="shared" si="197"/>
        <v>41113.199155092596</v>
      </c>
      <c r="T2555" s="9">
        <f t="shared" si="198"/>
        <v>41173.199155092596</v>
      </c>
      <c r="U2555" s="15">
        <f t="shared" si="199"/>
        <v>2012</v>
      </c>
    </row>
    <row r="2556" spans="1:21" ht="48" hidden="1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8332</v>
      </c>
      <c r="R2556" t="s">
        <v>8346</v>
      </c>
      <c r="S2556" s="16">
        <f t="shared" si="197"/>
        <v>42125.078275462962</v>
      </c>
      <c r="T2556" s="9">
        <f t="shared" si="198"/>
        <v>42156.165972222225</v>
      </c>
      <c r="U2556" s="15">
        <f t="shared" si="199"/>
        <v>2015</v>
      </c>
    </row>
    <row r="2557" spans="1:21" ht="48" hidden="1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8332</v>
      </c>
      <c r="R2557" t="s">
        <v>8346</v>
      </c>
      <c r="S2557" s="16">
        <f t="shared" si="197"/>
        <v>41026.655011574076</v>
      </c>
      <c r="T2557" s="9">
        <f t="shared" si="198"/>
        <v>41057.655011574076</v>
      </c>
      <c r="U2557" s="15">
        <f t="shared" si="199"/>
        <v>2012</v>
      </c>
    </row>
    <row r="2558" spans="1:21" ht="48" hidden="1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8332</v>
      </c>
      <c r="R2558" t="s">
        <v>8346</v>
      </c>
      <c r="S2558" s="16">
        <f t="shared" si="197"/>
        <v>41222.991400462961</v>
      </c>
      <c r="T2558" s="9">
        <f t="shared" si="198"/>
        <v>41267.991400462961</v>
      </c>
      <c r="U2558" s="15">
        <f t="shared" si="199"/>
        <v>2012</v>
      </c>
    </row>
    <row r="2559" spans="1:21" ht="32" hidden="1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8332</v>
      </c>
      <c r="R2559" t="s">
        <v>8346</v>
      </c>
      <c r="S2559" s="16">
        <f t="shared" si="197"/>
        <v>41744.745208333334</v>
      </c>
      <c r="T2559" s="9">
        <f t="shared" si="198"/>
        <v>41774.745208333334</v>
      </c>
      <c r="U2559" s="15">
        <f t="shared" si="199"/>
        <v>2014</v>
      </c>
    </row>
    <row r="2560" spans="1:21" ht="32" hidden="1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8332</v>
      </c>
      <c r="R2560" t="s">
        <v>8346</v>
      </c>
      <c r="S2560" s="16">
        <f t="shared" si="197"/>
        <v>42093.860023148154</v>
      </c>
      <c r="T2560" s="9">
        <f t="shared" si="198"/>
        <v>42125.582638888889</v>
      </c>
      <c r="U2560" s="15">
        <f t="shared" si="199"/>
        <v>2015</v>
      </c>
    </row>
    <row r="2561" spans="1:21" ht="48" hidden="1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8332</v>
      </c>
      <c r="R2561" t="s">
        <v>8346</v>
      </c>
      <c r="S2561" s="16">
        <f t="shared" si="197"/>
        <v>40829.873657407406</v>
      </c>
      <c r="T2561" s="9">
        <f t="shared" si="198"/>
        <v>40862.817361111112</v>
      </c>
      <c r="U2561" s="15">
        <f t="shared" si="199"/>
        <v>2011</v>
      </c>
    </row>
    <row r="2562" spans="1:21" ht="48" hidden="1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ROUND(E2562/D2562*100,0)</f>
        <v>100</v>
      </c>
      <c r="P2562">
        <f t="shared" ref="P2562:P2625" si="201">ROUND(E2562/L2562,2)</f>
        <v>143</v>
      </c>
      <c r="Q2562" s="12" t="s">
        <v>8332</v>
      </c>
      <c r="R2562" t="s">
        <v>8346</v>
      </c>
      <c r="S2562" s="16">
        <f t="shared" si="197"/>
        <v>42039.951087962967</v>
      </c>
      <c r="T2562" s="9">
        <f t="shared" si="198"/>
        <v>42069.951087962967</v>
      </c>
      <c r="U2562" s="15">
        <f t="shared" si="199"/>
        <v>2015</v>
      </c>
    </row>
    <row r="2563" spans="1:21" ht="48" hidden="1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 t="e">
        <f t="shared" si="201"/>
        <v>#DIV/0!</v>
      </c>
      <c r="Q2563" s="12" t="s">
        <v>8324</v>
      </c>
      <c r="R2563" t="s">
        <v>8350</v>
      </c>
      <c r="S2563" s="16">
        <f t="shared" ref="S2563:S2626" si="202">(((J2563/60)/60)/24)+DATE(1970,1,1)</f>
        <v>42260.528807870374</v>
      </c>
      <c r="T2563" s="9">
        <f t="shared" ref="T2563:T2626" si="203">(((I2563/60)/60)/24)+DATE(1970,1,1)</f>
        <v>42290.528807870374</v>
      </c>
      <c r="U2563" s="15">
        <f t="shared" ref="U2563:U2626" si="204">YEAR(S2563)</f>
        <v>2015</v>
      </c>
    </row>
    <row r="2564" spans="1:21" ht="48" hidden="1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8324</v>
      </c>
      <c r="R2564" t="s">
        <v>8350</v>
      </c>
      <c r="S2564" s="16">
        <f t="shared" si="202"/>
        <v>42594.524756944447</v>
      </c>
      <c r="T2564" s="9">
        <f t="shared" si="203"/>
        <v>42654.524756944447</v>
      </c>
      <c r="U2564" s="15">
        <f t="shared" si="204"/>
        <v>2016</v>
      </c>
    </row>
    <row r="2565" spans="1:21" ht="32" hidden="1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 t="e">
        <f t="shared" si="201"/>
        <v>#DIV/0!</v>
      </c>
      <c r="Q2565" s="12" t="s">
        <v>8324</v>
      </c>
      <c r="R2565" t="s">
        <v>8350</v>
      </c>
      <c r="S2565" s="16">
        <f t="shared" si="202"/>
        <v>42155.139479166668</v>
      </c>
      <c r="T2565" s="9">
        <f t="shared" si="203"/>
        <v>42215.139479166668</v>
      </c>
      <c r="U2565" s="15">
        <f t="shared" si="204"/>
        <v>2015</v>
      </c>
    </row>
    <row r="2566" spans="1:21" ht="48" hidden="1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 t="e">
        <f t="shared" si="201"/>
        <v>#DIV/0!</v>
      </c>
      <c r="Q2566" s="12" t="s">
        <v>8324</v>
      </c>
      <c r="R2566" t="s">
        <v>8350</v>
      </c>
      <c r="S2566" s="16">
        <f t="shared" si="202"/>
        <v>41822.040497685186</v>
      </c>
      <c r="T2566" s="9">
        <f t="shared" si="203"/>
        <v>41852.040497685186</v>
      </c>
      <c r="U2566" s="15">
        <f t="shared" si="204"/>
        <v>2014</v>
      </c>
    </row>
    <row r="2567" spans="1:21" ht="48" hidden="1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8324</v>
      </c>
      <c r="R2567" t="s">
        <v>8350</v>
      </c>
      <c r="S2567" s="16">
        <f t="shared" si="202"/>
        <v>42440.650335648148</v>
      </c>
      <c r="T2567" s="9">
        <f t="shared" si="203"/>
        <v>42499.868055555555</v>
      </c>
      <c r="U2567" s="15">
        <f t="shared" si="204"/>
        <v>2016</v>
      </c>
    </row>
    <row r="2568" spans="1:21" ht="48" hidden="1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 t="e">
        <f t="shared" si="201"/>
        <v>#DIV/0!</v>
      </c>
      <c r="Q2568" s="12" t="s">
        <v>8324</v>
      </c>
      <c r="R2568" t="s">
        <v>8350</v>
      </c>
      <c r="S2568" s="16">
        <f t="shared" si="202"/>
        <v>41842.980879629627</v>
      </c>
      <c r="T2568" s="9">
        <f t="shared" si="203"/>
        <v>41872.980879629627</v>
      </c>
      <c r="U2568" s="15">
        <f t="shared" si="204"/>
        <v>2014</v>
      </c>
    </row>
    <row r="2569" spans="1:21" ht="48" hidden="1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8324</v>
      </c>
      <c r="R2569" t="s">
        <v>8350</v>
      </c>
      <c r="S2569" s="16">
        <f t="shared" si="202"/>
        <v>42087.878912037035</v>
      </c>
      <c r="T2569" s="9">
        <f t="shared" si="203"/>
        <v>42117.878912037035</v>
      </c>
      <c r="U2569" s="15">
        <f t="shared" si="204"/>
        <v>2015</v>
      </c>
    </row>
    <row r="2570" spans="1:21" ht="48" hidden="1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8324</v>
      </c>
      <c r="R2570" t="s">
        <v>8350</v>
      </c>
      <c r="S2570" s="16">
        <f t="shared" si="202"/>
        <v>42584.666597222225</v>
      </c>
      <c r="T2570" s="9">
        <f t="shared" si="203"/>
        <v>42614.666597222225</v>
      </c>
      <c r="U2570" s="15">
        <f t="shared" si="204"/>
        <v>2016</v>
      </c>
    </row>
    <row r="2571" spans="1:21" ht="48" hidden="1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8324</v>
      </c>
      <c r="R2571" t="s">
        <v>8350</v>
      </c>
      <c r="S2571" s="16">
        <f t="shared" si="202"/>
        <v>42234.105462962965</v>
      </c>
      <c r="T2571" s="9">
        <f t="shared" si="203"/>
        <v>42264.105462962965</v>
      </c>
      <c r="U2571" s="15">
        <f t="shared" si="204"/>
        <v>2015</v>
      </c>
    </row>
    <row r="2572" spans="1:21" ht="48" hidden="1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8324</v>
      </c>
      <c r="R2572" t="s">
        <v>8350</v>
      </c>
      <c r="S2572" s="16">
        <f t="shared" si="202"/>
        <v>42744.903182870374</v>
      </c>
      <c r="T2572" s="9">
        <f t="shared" si="203"/>
        <v>42774.903182870374</v>
      </c>
      <c r="U2572" s="15">
        <f t="shared" si="204"/>
        <v>2017</v>
      </c>
    </row>
    <row r="2573" spans="1:21" ht="48" hidden="1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8324</v>
      </c>
      <c r="R2573" t="s">
        <v>8350</v>
      </c>
      <c r="S2573" s="16">
        <f t="shared" si="202"/>
        <v>42449.341678240744</v>
      </c>
      <c r="T2573" s="9">
        <f t="shared" si="203"/>
        <v>42509.341678240744</v>
      </c>
      <c r="U2573" s="15">
        <f t="shared" si="204"/>
        <v>2016</v>
      </c>
    </row>
    <row r="2574" spans="1:21" ht="48" hidden="1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 t="e">
        <f t="shared" si="201"/>
        <v>#DIV/0!</v>
      </c>
      <c r="Q2574" s="12" t="s">
        <v>8324</v>
      </c>
      <c r="R2574" t="s">
        <v>8350</v>
      </c>
      <c r="S2574" s="16">
        <f t="shared" si="202"/>
        <v>42077.119409722218</v>
      </c>
      <c r="T2574" s="9">
        <f t="shared" si="203"/>
        <v>42107.119409722218</v>
      </c>
      <c r="U2574" s="15">
        <f t="shared" si="204"/>
        <v>2015</v>
      </c>
    </row>
    <row r="2575" spans="1:21" ht="48" hidden="1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 t="e">
        <f t="shared" si="201"/>
        <v>#DIV/0!</v>
      </c>
      <c r="Q2575" s="12" t="s">
        <v>8324</v>
      </c>
      <c r="R2575" t="s">
        <v>8350</v>
      </c>
      <c r="S2575" s="16">
        <f t="shared" si="202"/>
        <v>41829.592002314814</v>
      </c>
      <c r="T2575" s="9">
        <f t="shared" si="203"/>
        <v>41874.592002314814</v>
      </c>
      <c r="U2575" s="15">
        <f t="shared" si="204"/>
        <v>2014</v>
      </c>
    </row>
    <row r="2576" spans="1:21" ht="48" hidden="1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 t="e">
        <f t="shared" si="201"/>
        <v>#DIV/0!</v>
      </c>
      <c r="Q2576" s="12" t="s">
        <v>8324</v>
      </c>
      <c r="R2576" t="s">
        <v>8350</v>
      </c>
      <c r="S2576" s="16">
        <f t="shared" si="202"/>
        <v>42487.825752314813</v>
      </c>
      <c r="T2576" s="9">
        <f t="shared" si="203"/>
        <v>42508.825752314813</v>
      </c>
      <c r="U2576" s="15">
        <f t="shared" si="204"/>
        <v>2016</v>
      </c>
    </row>
    <row r="2577" spans="1:21" ht="48" hidden="1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 t="e">
        <f t="shared" si="201"/>
        <v>#DIV/0!</v>
      </c>
      <c r="Q2577" s="12" t="s">
        <v>8324</v>
      </c>
      <c r="R2577" t="s">
        <v>8350</v>
      </c>
      <c r="S2577" s="16">
        <f t="shared" si="202"/>
        <v>41986.108726851846</v>
      </c>
      <c r="T2577" s="9">
        <f t="shared" si="203"/>
        <v>42016.108726851846</v>
      </c>
      <c r="U2577" s="15">
        <f t="shared" si="204"/>
        <v>2014</v>
      </c>
    </row>
    <row r="2578" spans="1:21" ht="32" hidden="1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 t="e">
        <f t="shared" si="201"/>
        <v>#DIV/0!</v>
      </c>
      <c r="Q2578" s="12" t="s">
        <v>8324</v>
      </c>
      <c r="R2578" t="s">
        <v>8350</v>
      </c>
      <c r="S2578" s="16">
        <f t="shared" si="202"/>
        <v>42060.00980324074</v>
      </c>
      <c r="T2578" s="9">
        <f t="shared" si="203"/>
        <v>42104.968136574069</v>
      </c>
      <c r="U2578" s="15">
        <f t="shared" si="204"/>
        <v>2015</v>
      </c>
    </row>
    <row r="2579" spans="1:21" ht="48" hidden="1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 t="e">
        <f t="shared" si="201"/>
        <v>#DIV/0!</v>
      </c>
      <c r="Q2579" s="12" t="s">
        <v>8324</v>
      </c>
      <c r="R2579" t="s">
        <v>8350</v>
      </c>
      <c r="S2579" s="16">
        <f t="shared" si="202"/>
        <v>41830.820567129631</v>
      </c>
      <c r="T2579" s="9">
        <f t="shared" si="203"/>
        <v>41855.820567129631</v>
      </c>
      <c r="U2579" s="15">
        <f t="shared" si="204"/>
        <v>2014</v>
      </c>
    </row>
    <row r="2580" spans="1:21" ht="48" hidden="1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 t="e">
        <f t="shared" si="201"/>
        <v>#DIV/0!</v>
      </c>
      <c r="Q2580" s="12" t="s">
        <v>8324</v>
      </c>
      <c r="R2580" t="s">
        <v>8350</v>
      </c>
      <c r="S2580" s="16">
        <f t="shared" si="202"/>
        <v>42238.022905092599</v>
      </c>
      <c r="T2580" s="9">
        <f t="shared" si="203"/>
        <v>42286.708333333328</v>
      </c>
      <c r="U2580" s="15">
        <f t="shared" si="204"/>
        <v>2015</v>
      </c>
    </row>
    <row r="2581" spans="1:21" ht="48" hidden="1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8324</v>
      </c>
      <c r="R2581" t="s">
        <v>8350</v>
      </c>
      <c r="S2581" s="16">
        <f t="shared" si="202"/>
        <v>41837.829895833333</v>
      </c>
      <c r="T2581" s="9">
        <f t="shared" si="203"/>
        <v>41897.829895833333</v>
      </c>
      <c r="U2581" s="15">
        <f t="shared" si="204"/>
        <v>2014</v>
      </c>
    </row>
    <row r="2582" spans="1:21" ht="48" hidden="1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8324</v>
      </c>
      <c r="R2582" t="s">
        <v>8350</v>
      </c>
      <c r="S2582" s="16">
        <f t="shared" si="202"/>
        <v>42110.326423611114</v>
      </c>
      <c r="T2582" s="9">
        <f t="shared" si="203"/>
        <v>42140.125</v>
      </c>
      <c r="U2582" s="15">
        <f t="shared" si="204"/>
        <v>2015</v>
      </c>
    </row>
    <row r="2583" spans="1:21" ht="48" hidden="1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8324</v>
      </c>
      <c r="R2583" t="s">
        <v>8350</v>
      </c>
      <c r="S2583" s="16">
        <f t="shared" si="202"/>
        <v>42294.628449074073</v>
      </c>
      <c r="T2583" s="9">
        <f t="shared" si="203"/>
        <v>42324.670115740737</v>
      </c>
      <c r="U2583" s="15">
        <f t="shared" si="204"/>
        <v>2015</v>
      </c>
    </row>
    <row r="2584" spans="1:21" ht="32" hidden="1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8324</v>
      </c>
      <c r="R2584" t="s">
        <v>8350</v>
      </c>
      <c r="S2584" s="16">
        <f t="shared" si="202"/>
        <v>42642.988819444443</v>
      </c>
      <c r="T2584" s="9">
        <f t="shared" si="203"/>
        <v>42672.988819444443</v>
      </c>
      <c r="U2584" s="15">
        <f t="shared" si="204"/>
        <v>2016</v>
      </c>
    </row>
    <row r="2585" spans="1:21" ht="32" hidden="1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8324</v>
      </c>
      <c r="R2585" t="s">
        <v>8350</v>
      </c>
      <c r="S2585" s="16">
        <f t="shared" si="202"/>
        <v>42019.76944444445</v>
      </c>
      <c r="T2585" s="9">
        <f t="shared" si="203"/>
        <v>42079.727777777778</v>
      </c>
      <c r="U2585" s="15">
        <f t="shared" si="204"/>
        <v>2015</v>
      </c>
    </row>
    <row r="2586" spans="1:21" ht="32" hidden="1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 t="e">
        <f t="shared" si="201"/>
        <v>#DIV/0!</v>
      </c>
      <c r="Q2586" s="12" t="s">
        <v>8324</v>
      </c>
      <c r="R2586" t="s">
        <v>8350</v>
      </c>
      <c r="S2586" s="16">
        <f t="shared" si="202"/>
        <v>42140.173252314817</v>
      </c>
      <c r="T2586" s="9">
        <f t="shared" si="203"/>
        <v>42170.173252314817</v>
      </c>
      <c r="U2586" s="15">
        <f t="shared" si="204"/>
        <v>2015</v>
      </c>
    </row>
    <row r="2587" spans="1:21" ht="48" hidden="1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8324</v>
      </c>
      <c r="R2587" t="s">
        <v>8350</v>
      </c>
      <c r="S2587" s="16">
        <f t="shared" si="202"/>
        <v>41795.963333333333</v>
      </c>
      <c r="T2587" s="9">
        <f t="shared" si="203"/>
        <v>41825.963333333333</v>
      </c>
      <c r="U2587" s="15">
        <f t="shared" si="204"/>
        <v>2014</v>
      </c>
    </row>
    <row r="2588" spans="1:21" ht="32" hidden="1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8324</v>
      </c>
      <c r="R2588" t="s">
        <v>8350</v>
      </c>
      <c r="S2588" s="16">
        <f t="shared" si="202"/>
        <v>42333.330277777779</v>
      </c>
      <c r="T2588" s="9">
        <f t="shared" si="203"/>
        <v>42363.330277777779</v>
      </c>
      <c r="U2588" s="15">
        <f t="shared" si="204"/>
        <v>2015</v>
      </c>
    </row>
    <row r="2589" spans="1:21" ht="48" hidden="1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8324</v>
      </c>
      <c r="R2589" t="s">
        <v>8350</v>
      </c>
      <c r="S2589" s="16">
        <f t="shared" si="202"/>
        <v>42338.675381944442</v>
      </c>
      <c r="T2589" s="9">
        <f t="shared" si="203"/>
        <v>42368.675381944442</v>
      </c>
      <c r="U2589" s="15">
        <f t="shared" si="204"/>
        <v>2015</v>
      </c>
    </row>
    <row r="2590" spans="1:21" ht="48" hidden="1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8324</v>
      </c>
      <c r="R2590" t="s">
        <v>8350</v>
      </c>
      <c r="S2590" s="16">
        <f t="shared" si="202"/>
        <v>42042.676226851851</v>
      </c>
      <c r="T2590" s="9">
        <f t="shared" si="203"/>
        <v>42094.551388888889</v>
      </c>
      <c r="U2590" s="15">
        <f t="shared" si="204"/>
        <v>2015</v>
      </c>
    </row>
    <row r="2591" spans="1:21" ht="48" hidden="1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8324</v>
      </c>
      <c r="R2591" t="s">
        <v>8350</v>
      </c>
      <c r="S2591" s="16">
        <f t="shared" si="202"/>
        <v>42422.536192129628</v>
      </c>
      <c r="T2591" s="9">
        <f t="shared" si="203"/>
        <v>42452.494525462964</v>
      </c>
      <c r="U2591" s="15">
        <f t="shared" si="204"/>
        <v>2016</v>
      </c>
    </row>
    <row r="2592" spans="1:21" ht="48" hidden="1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 t="e">
        <f t="shared" si="201"/>
        <v>#DIV/0!</v>
      </c>
      <c r="Q2592" s="12" t="s">
        <v>8324</v>
      </c>
      <c r="R2592" t="s">
        <v>8350</v>
      </c>
      <c r="S2592" s="16">
        <f t="shared" si="202"/>
        <v>42388.589085648149</v>
      </c>
      <c r="T2592" s="9">
        <f t="shared" si="203"/>
        <v>42395.589085648149</v>
      </c>
      <c r="U2592" s="15">
        <f t="shared" si="204"/>
        <v>2016</v>
      </c>
    </row>
    <row r="2593" spans="1:21" ht="48" hidden="1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8324</v>
      </c>
      <c r="R2593" t="s">
        <v>8350</v>
      </c>
      <c r="S2593" s="16">
        <f t="shared" si="202"/>
        <v>42382.906527777777</v>
      </c>
      <c r="T2593" s="9">
        <f t="shared" si="203"/>
        <v>42442.864861111113</v>
      </c>
      <c r="U2593" s="15">
        <f t="shared" si="204"/>
        <v>2016</v>
      </c>
    </row>
    <row r="2594" spans="1:21" ht="48" hidden="1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8324</v>
      </c>
      <c r="R2594" t="s">
        <v>8350</v>
      </c>
      <c r="S2594" s="16">
        <f t="shared" si="202"/>
        <v>41887.801168981481</v>
      </c>
      <c r="T2594" s="9">
        <f t="shared" si="203"/>
        <v>41917.801168981481</v>
      </c>
      <c r="U2594" s="15">
        <f t="shared" si="204"/>
        <v>2014</v>
      </c>
    </row>
    <row r="2595" spans="1:21" ht="48" hidden="1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 t="e">
        <f t="shared" si="201"/>
        <v>#DIV/0!</v>
      </c>
      <c r="Q2595" s="12" t="s">
        <v>8324</v>
      </c>
      <c r="R2595" t="s">
        <v>8350</v>
      </c>
      <c r="S2595" s="16">
        <f t="shared" si="202"/>
        <v>42089.84520833334</v>
      </c>
      <c r="T2595" s="9">
        <f t="shared" si="203"/>
        <v>42119.84520833334</v>
      </c>
      <c r="U2595" s="15">
        <f t="shared" si="204"/>
        <v>2015</v>
      </c>
    </row>
    <row r="2596" spans="1:21" ht="48" hidden="1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8324</v>
      </c>
      <c r="R2596" t="s">
        <v>8350</v>
      </c>
      <c r="S2596" s="16">
        <f t="shared" si="202"/>
        <v>41828.967916666668</v>
      </c>
      <c r="T2596" s="9">
        <f t="shared" si="203"/>
        <v>41858.967916666668</v>
      </c>
      <c r="U2596" s="15">
        <f t="shared" si="204"/>
        <v>2014</v>
      </c>
    </row>
    <row r="2597" spans="1:21" ht="32" hidden="1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8324</v>
      </c>
      <c r="R2597" t="s">
        <v>8350</v>
      </c>
      <c r="S2597" s="16">
        <f t="shared" si="202"/>
        <v>42760.244212962964</v>
      </c>
      <c r="T2597" s="9">
        <f t="shared" si="203"/>
        <v>42790.244212962964</v>
      </c>
      <c r="U2597" s="15">
        <f t="shared" si="204"/>
        <v>2017</v>
      </c>
    </row>
    <row r="2598" spans="1:21" ht="48" hidden="1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8324</v>
      </c>
      <c r="R2598" t="s">
        <v>8350</v>
      </c>
      <c r="S2598" s="16">
        <f t="shared" si="202"/>
        <v>41828.664456018516</v>
      </c>
      <c r="T2598" s="9">
        <f t="shared" si="203"/>
        <v>41858.664456018516</v>
      </c>
      <c r="U2598" s="15">
        <f t="shared" si="204"/>
        <v>2014</v>
      </c>
    </row>
    <row r="2599" spans="1:21" ht="48" hidden="1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8324</v>
      </c>
      <c r="R2599" t="s">
        <v>8350</v>
      </c>
      <c r="S2599" s="16">
        <f t="shared" si="202"/>
        <v>42510.341631944444</v>
      </c>
      <c r="T2599" s="9">
        <f t="shared" si="203"/>
        <v>42540.341631944444</v>
      </c>
      <c r="U2599" s="15">
        <f t="shared" si="204"/>
        <v>2016</v>
      </c>
    </row>
    <row r="2600" spans="1:21" ht="32" hidden="1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8324</v>
      </c>
      <c r="R2600" t="s">
        <v>8350</v>
      </c>
      <c r="S2600" s="16">
        <f t="shared" si="202"/>
        <v>42240.840289351851</v>
      </c>
      <c r="T2600" s="9">
        <f t="shared" si="203"/>
        <v>42270.840289351851</v>
      </c>
      <c r="U2600" s="15">
        <f t="shared" si="204"/>
        <v>2015</v>
      </c>
    </row>
    <row r="2601" spans="1:21" ht="32" hidden="1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8324</v>
      </c>
      <c r="R2601" t="s">
        <v>8350</v>
      </c>
      <c r="S2601" s="16">
        <f t="shared" si="202"/>
        <v>41809.754016203704</v>
      </c>
      <c r="T2601" s="9">
        <f t="shared" si="203"/>
        <v>41854.754016203704</v>
      </c>
      <c r="U2601" s="15">
        <f t="shared" si="204"/>
        <v>2014</v>
      </c>
    </row>
    <row r="2602" spans="1:21" ht="32" hidden="1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8324</v>
      </c>
      <c r="R2602" t="s">
        <v>8350</v>
      </c>
      <c r="S2602" s="16">
        <f t="shared" si="202"/>
        <v>42394.900462962964</v>
      </c>
      <c r="T2602" s="9">
        <f t="shared" si="203"/>
        <v>42454.858796296292</v>
      </c>
      <c r="U2602" s="15">
        <f t="shared" si="204"/>
        <v>2016</v>
      </c>
    </row>
    <row r="2603" spans="1:21" ht="48" hidden="1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8313</v>
      </c>
      <c r="R2603" t="s">
        <v>8320</v>
      </c>
      <c r="S2603" s="16">
        <f t="shared" si="202"/>
        <v>41150.902187499996</v>
      </c>
      <c r="T2603" s="9">
        <f t="shared" si="203"/>
        <v>41165.165972222225</v>
      </c>
      <c r="U2603" s="15">
        <f t="shared" si="204"/>
        <v>2012</v>
      </c>
    </row>
    <row r="2604" spans="1:21" ht="48" hidden="1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8313</v>
      </c>
      <c r="R2604" t="s">
        <v>8320</v>
      </c>
      <c r="S2604" s="16">
        <f t="shared" si="202"/>
        <v>41915.747314814813</v>
      </c>
      <c r="T2604" s="9">
        <f t="shared" si="203"/>
        <v>41955.888888888891</v>
      </c>
      <c r="U2604" s="15">
        <f t="shared" si="204"/>
        <v>2014</v>
      </c>
    </row>
    <row r="2605" spans="1:21" ht="32" hidden="1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8313</v>
      </c>
      <c r="R2605" t="s">
        <v>8320</v>
      </c>
      <c r="S2605" s="16">
        <f t="shared" si="202"/>
        <v>41617.912662037037</v>
      </c>
      <c r="T2605" s="9">
        <f t="shared" si="203"/>
        <v>41631.912662037037</v>
      </c>
      <c r="U2605" s="15">
        <f t="shared" si="204"/>
        <v>2013</v>
      </c>
    </row>
    <row r="2606" spans="1:21" ht="48" hidden="1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8313</v>
      </c>
      <c r="R2606" t="s">
        <v>8320</v>
      </c>
      <c r="S2606" s="16">
        <f t="shared" si="202"/>
        <v>40998.051192129627</v>
      </c>
      <c r="T2606" s="9">
        <f t="shared" si="203"/>
        <v>41028.051192129627</v>
      </c>
      <c r="U2606" s="15">
        <f t="shared" si="204"/>
        <v>2012</v>
      </c>
    </row>
    <row r="2607" spans="1:21" ht="48" hidden="1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8313</v>
      </c>
      <c r="R2607" t="s">
        <v>8320</v>
      </c>
      <c r="S2607" s="16">
        <f t="shared" si="202"/>
        <v>42508.541550925926</v>
      </c>
      <c r="T2607" s="9">
        <f t="shared" si="203"/>
        <v>42538.541550925926</v>
      </c>
      <c r="U2607" s="15">
        <f t="shared" si="204"/>
        <v>2016</v>
      </c>
    </row>
    <row r="2608" spans="1:21" ht="64" hidden="1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8313</v>
      </c>
      <c r="R2608" t="s">
        <v>8320</v>
      </c>
      <c r="S2608" s="16">
        <f t="shared" si="202"/>
        <v>41726.712754629632</v>
      </c>
      <c r="T2608" s="9">
        <f t="shared" si="203"/>
        <v>41758.712754629632</v>
      </c>
      <c r="U2608" s="15">
        <f t="shared" si="204"/>
        <v>2014</v>
      </c>
    </row>
    <row r="2609" spans="1:21" ht="48" hidden="1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8313</v>
      </c>
      <c r="R2609" t="s">
        <v>8320</v>
      </c>
      <c r="S2609" s="16">
        <f t="shared" si="202"/>
        <v>42184.874675925923</v>
      </c>
      <c r="T2609" s="9">
        <f t="shared" si="203"/>
        <v>42228.083333333328</v>
      </c>
      <c r="U2609" s="15">
        <f t="shared" si="204"/>
        <v>2015</v>
      </c>
    </row>
    <row r="2610" spans="1:21" ht="48" hidden="1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8313</v>
      </c>
      <c r="R2610" t="s">
        <v>8320</v>
      </c>
      <c r="S2610" s="16">
        <f t="shared" si="202"/>
        <v>42767.801712962959</v>
      </c>
      <c r="T2610" s="9">
        <f t="shared" si="203"/>
        <v>42809</v>
      </c>
      <c r="U2610" s="15">
        <f t="shared" si="204"/>
        <v>2017</v>
      </c>
    </row>
    <row r="2611" spans="1:21" ht="48" hidden="1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8313</v>
      </c>
      <c r="R2611" t="s">
        <v>8320</v>
      </c>
      <c r="S2611" s="16">
        <f t="shared" si="202"/>
        <v>41075.237858796296</v>
      </c>
      <c r="T2611" s="9">
        <f t="shared" si="203"/>
        <v>41105.237858796296</v>
      </c>
      <c r="U2611" s="15">
        <f t="shared" si="204"/>
        <v>2012</v>
      </c>
    </row>
    <row r="2612" spans="1:21" ht="32" hidden="1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8313</v>
      </c>
      <c r="R2612" t="s">
        <v>8320</v>
      </c>
      <c r="S2612" s="16">
        <f t="shared" si="202"/>
        <v>42564.881076388891</v>
      </c>
      <c r="T2612" s="9">
        <f t="shared" si="203"/>
        <v>42604.290972222225</v>
      </c>
      <c r="U2612" s="15">
        <f t="shared" si="204"/>
        <v>2016</v>
      </c>
    </row>
    <row r="2613" spans="1:21" ht="48" hidden="1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8313</v>
      </c>
      <c r="R2613" t="s">
        <v>8320</v>
      </c>
      <c r="S2613" s="16">
        <f t="shared" si="202"/>
        <v>42704.335810185185</v>
      </c>
      <c r="T2613" s="9">
        <f t="shared" si="203"/>
        <v>42737.957638888889</v>
      </c>
      <c r="U2613" s="15">
        <f t="shared" si="204"/>
        <v>2016</v>
      </c>
    </row>
    <row r="2614" spans="1:21" ht="48" hidden="1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8313</v>
      </c>
      <c r="R2614" t="s">
        <v>8320</v>
      </c>
      <c r="S2614" s="16">
        <f t="shared" si="202"/>
        <v>41982.143171296295</v>
      </c>
      <c r="T2614" s="9">
        <f t="shared" si="203"/>
        <v>42013.143171296295</v>
      </c>
      <c r="U2614" s="15">
        <f t="shared" si="204"/>
        <v>2014</v>
      </c>
    </row>
    <row r="2615" spans="1:21" ht="48" hidden="1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8313</v>
      </c>
      <c r="R2615" t="s">
        <v>8320</v>
      </c>
      <c r="S2615" s="16">
        <f t="shared" si="202"/>
        <v>41143.81821759259</v>
      </c>
      <c r="T2615" s="9">
        <f t="shared" si="203"/>
        <v>41173.81821759259</v>
      </c>
      <c r="U2615" s="15">
        <f t="shared" si="204"/>
        <v>2012</v>
      </c>
    </row>
    <row r="2616" spans="1:21" ht="48" hidden="1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8313</v>
      </c>
      <c r="R2616" t="s">
        <v>8320</v>
      </c>
      <c r="S2616" s="16">
        <f t="shared" si="202"/>
        <v>41730.708472222221</v>
      </c>
      <c r="T2616" s="9">
        <f t="shared" si="203"/>
        <v>41759.208333333336</v>
      </c>
      <c r="U2616" s="15">
        <f t="shared" si="204"/>
        <v>2014</v>
      </c>
    </row>
    <row r="2617" spans="1:21" ht="48" hidden="1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8313</v>
      </c>
      <c r="R2617" t="s">
        <v>8320</v>
      </c>
      <c r="S2617" s="16">
        <f t="shared" si="202"/>
        <v>42453.49726851852</v>
      </c>
      <c r="T2617" s="9">
        <f t="shared" si="203"/>
        <v>42490.5</v>
      </c>
      <c r="U2617" s="15">
        <f t="shared" si="204"/>
        <v>2016</v>
      </c>
    </row>
    <row r="2618" spans="1:21" ht="48" hidden="1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8313</v>
      </c>
      <c r="R2618" t="s">
        <v>8320</v>
      </c>
      <c r="S2618" s="16">
        <f t="shared" si="202"/>
        <v>42211.99454861111</v>
      </c>
      <c r="T2618" s="9">
        <f t="shared" si="203"/>
        <v>42241.99454861111</v>
      </c>
      <c r="U2618" s="15">
        <f t="shared" si="204"/>
        <v>2015</v>
      </c>
    </row>
    <row r="2619" spans="1:21" ht="48" hidden="1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8313</v>
      </c>
      <c r="R2619" t="s">
        <v>8320</v>
      </c>
      <c r="S2619" s="16">
        <f t="shared" si="202"/>
        <v>41902.874432870369</v>
      </c>
      <c r="T2619" s="9">
        <f t="shared" si="203"/>
        <v>41932.874432870369</v>
      </c>
      <c r="U2619" s="15">
        <f t="shared" si="204"/>
        <v>2014</v>
      </c>
    </row>
    <row r="2620" spans="1:21" ht="32" hidden="1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8313</v>
      </c>
      <c r="R2620" t="s">
        <v>8320</v>
      </c>
      <c r="S2620" s="16">
        <f t="shared" si="202"/>
        <v>42279.792372685188</v>
      </c>
      <c r="T2620" s="9">
        <f t="shared" si="203"/>
        <v>42339.834039351852</v>
      </c>
      <c r="U2620" s="15">
        <f t="shared" si="204"/>
        <v>2015</v>
      </c>
    </row>
    <row r="2621" spans="1:21" ht="48" hidden="1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8313</v>
      </c>
      <c r="R2621" t="s">
        <v>8320</v>
      </c>
      <c r="S2621" s="16">
        <f t="shared" si="202"/>
        <v>42273.884305555555</v>
      </c>
      <c r="T2621" s="9">
        <f t="shared" si="203"/>
        <v>42300.458333333328</v>
      </c>
      <c r="U2621" s="15">
        <f t="shared" si="204"/>
        <v>2015</v>
      </c>
    </row>
    <row r="2622" spans="1:21" ht="48" hidden="1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8313</v>
      </c>
      <c r="R2622" t="s">
        <v>8320</v>
      </c>
      <c r="S2622" s="16">
        <f t="shared" si="202"/>
        <v>42251.16715277778</v>
      </c>
      <c r="T2622" s="9">
        <f t="shared" si="203"/>
        <v>42288.041666666672</v>
      </c>
      <c r="U2622" s="15">
        <f t="shared" si="204"/>
        <v>2015</v>
      </c>
    </row>
    <row r="2623" spans="1:21" ht="48" hidden="1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8313</v>
      </c>
      <c r="R2623" t="s">
        <v>8320</v>
      </c>
      <c r="S2623" s="16">
        <f t="shared" si="202"/>
        <v>42115.74754629629</v>
      </c>
      <c r="T2623" s="9">
        <f t="shared" si="203"/>
        <v>42145.74754629629</v>
      </c>
      <c r="U2623" s="15">
        <f t="shared" si="204"/>
        <v>2015</v>
      </c>
    </row>
    <row r="2624" spans="1:21" ht="48" hidden="1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8313</v>
      </c>
      <c r="R2624" t="s">
        <v>8320</v>
      </c>
      <c r="S2624" s="16">
        <f t="shared" si="202"/>
        <v>42689.74324074074</v>
      </c>
      <c r="T2624" s="9">
        <f t="shared" si="203"/>
        <v>42734.74324074074</v>
      </c>
      <c r="U2624" s="15">
        <f t="shared" si="204"/>
        <v>2016</v>
      </c>
    </row>
    <row r="2625" spans="1:21" ht="48" hidden="1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8313</v>
      </c>
      <c r="R2625" t="s">
        <v>8320</v>
      </c>
      <c r="S2625" s="16">
        <f t="shared" si="202"/>
        <v>42692.256550925929</v>
      </c>
      <c r="T2625" s="9">
        <f t="shared" si="203"/>
        <v>42706.256550925929</v>
      </c>
      <c r="U2625" s="15">
        <f t="shared" si="204"/>
        <v>2016</v>
      </c>
    </row>
    <row r="2626" spans="1:21" ht="48" hidden="1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ROUND(E2626/D2626*100,0)</f>
        <v>1379</v>
      </c>
      <c r="P2626">
        <f t="shared" ref="P2626:P2689" si="206">ROUND(E2626/L2626,2)</f>
        <v>31.82</v>
      </c>
      <c r="Q2626" s="12" t="s">
        <v>8313</v>
      </c>
      <c r="R2626" t="s">
        <v>8320</v>
      </c>
      <c r="S2626" s="16">
        <f t="shared" si="202"/>
        <v>41144.42155092593</v>
      </c>
      <c r="T2626" s="9">
        <f t="shared" si="203"/>
        <v>41165.42155092593</v>
      </c>
      <c r="U2626" s="15">
        <f t="shared" si="204"/>
        <v>2012</v>
      </c>
    </row>
    <row r="2627" spans="1:21" ht="48" hidden="1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si="206"/>
        <v>27.58</v>
      </c>
      <c r="Q2627" s="12" t="s">
        <v>8313</v>
      </c>
      <c r="R2627" t="s">
        <v>8320</v>
      </c>
      <c r="S2627" s="16">
        <f t="shared" ref="S2627:S2690" si="207">(((J2627/60)/60)/24)+DATE(1970,1,1)</f>
        <v>42658.810277777782</v>
      </c>
      <c r="T2627" s="9">
        <f t="shared" ref="T2627:T2690" si="208">(((I2627/60)/60)/24)+DATE(1970,1,1)</f>
        <v>42683.851944444439</v>
      </c>
      <c r="U2627" s="15">
        <f t="shared" ref="U2627:U2690" si="209">YEAR(S2627)</f>
        <v>2016</v>
      </c>
    </row>
    <row r="2628" spans="1:21" ht="48" hidden="1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8313</v>
      </c>
      <c r="R2628" t="s">
        <v>8320</v>
      </c>
      <c r="S2628" s="16">
        <f t="shared" si="207"/>
        <v>42128.628113425926</v>
      </c>
      <c r="T2628" s="9">
        <f t="shared" si="208"/>
        <v>42158.628113425926</v>
      </c>
      <c r="U2628" s="15">
        <f t="shared" si="209"/>
        <v>2015</v>
      </c>
    </row>
    <row r="2629" spans="1:21" ht="48" hidden="1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8313</v>
      </c>
      <c r="R2629" t="s">
        <v>8320</v>
      </c>
      <c r="S2629" s="16">
        <f t="shared" si="207"/>
        <v>42304.829409722224</v>
      </c>
      <c r="T2629" s="9">
        <f t="shared" si="208"/>
        <v>42334.871076388896</v>
      </c>
      <c r="U2629" s="15">
        <f t="shared" si="209"/>
        <v>2015</v>
      </c>
    </row>
    <row r="2630" spans="1:21" ht="32" hidden="1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8313</v>
      </c>
      <c r="R2630" t="s">
        <v>8320</v>
      </c>
      <c r="S2630" s="16">
        <f t="shared" si="207"/>
        <v>41953.966053240743</v>
      </c>
      <c r="T2630" s="9">
        <f t="shared" si="208"/>
        <v>41973.966053240743</v>
      </c>
      <c r="U2630" s="15">
        <f t="shared" si="209"/>
        <v>2014</v>
      </c>
    </row>
    <row r="2631" spans="1:21" ht="32" hidden="1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8313</v>
      </c>
      <c r="R2631" t="s">
        <v>8320</v>
      </c>
      <c r="S2631" s="16">
        <f t="shared" si="207"/>
        <v>42108.538449074069</v>
      </c>
      <c r="T2631" s="9">
        <f t="shared" si="208"/>
        <v>42138.538449074069</v>
      </c>
      <c r="U2631" s="15">
        <f t="shared" si="209"/>
        <v>2015</v>
      </c>
    </row>
    <row r="2632" spans="1:21" ht="48" hidden="1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8313</v>
      </c>
      <c r="R2632" t="s">
        <v>8320</v>
      </c>
      <c r="S2632" s="16">
        <f t="shared" si="207"/>
        <v>42524.105462962965</v>
      </c>
      <c r="T2632" s="9">
        <f t="shared" si="208"/>
        <v>42551.416666666672</v>
      </c>
      <c r="U2632" s="15">
        <f t="shared" si="209"/>
        <v>2016</v>
      </c>
    </row>
    <row r="2633" spans="1:21" ht="48" hidden="1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8313</v>
      </c>
      <c r="R2633" t="s">
        <v>8320</v>
      </c>
      <c r="S2633" s="16">
        <f t="shared" si="207"/>
        <v>42218.169293981482</v>
      </c>
      <c r="T2633" s="9">
        <f t="shared" si="208"/>
        <v>42246.169293981482</v>
      </c>
      <c r="U2633" s="15">
        <f t="shared" si="209"/>
        <v>2015</v>
      </c>
    </row>
    <row r="2634" spans="1:21" ht="48" hidden="1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8313</v>
      </c>
      <c r="R2634" t="s">
        <v>8320</v>
      </c>
      <c r="S2634" s="16">
        <f t="shared" si="207"/>
        <v>42494.061793981484</v>
      </c>
      <c r="T2634" s="9">
        <f t="shared" si="208"/>
        <v>42519.061793981484</v>
      </c>
      <c r="U2634" s="15">
        <f t="shared" si="209"/>
        <v>2016</v>
      </c>
    </row>
    <row r="2635" spans="1:21" ht="48" hidden="1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8313</v>
      </c>
      <c r="R2635" t="s">
        <v>8320</v>
      </c>
      <c r="S2635" s="16">
        <f t="shared" si="207"/>
        <v>41667.823287037041</v>
      </c>
      <c r="T2635" s="9">
        <f t="shared" si="208"/>
        <v>41697.958333333336</v>
      </c>
      <c r="U2635" s="15">
        <f t="shared" si="209"/>
        <v>2014</v>
      </c>
    </row>
    <row r="2636" spans="1:21" ht="48" hidden="1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8313</v>
      </c>
      <c r="R2636" t="s">
        <v>8320</v>
      </c>
      <c r="S2636" s="16">
        <f t="shared" si="207"/>
        <v>42612.656493055561</v>
      </c>
      <c r="T2636" s="9">
        <f t="shared" si="208"/>
        <v>42642.656493055561</v>
      </c>
      <c r="U2636" s="15">
        <f t="shared" si="209"/>
        <v>2016</v>
      </c>
    </row>
    <row r="2637" spans="1:21" ht="48" hidden="1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8313</v>
      </c>
      <c r="R2637" t="s">
        <v>8320</v>
      </c>
      <c r="S2637" s="16">
        <f t="shared" si="207"/>
        <v>42037.950937500005</v>
      </c>
      <c r="T2637" s="9">
        <f t="shared" si="208"/>
        <v>42072.909270833334</v>
      </c>
      <c r="U2637" s="15">
        <f t="shared" si="209"/>
        <v>2015</v>
      </c>
    </row>
    <row r="2638" spans="1:21" ht="48" hidden="1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8313</v>
      </c>
      <c r="R2638" t="s">
        <v>8320</v>
      </c>
      <c r="S2638" s="16">
        <f t="shared" si="207"/>
        <v>42636.614745370374</v>
      </c>
      <c r="T2638" s="9">
        <f t="shared" si="208"/>
        <v>42659.041666666672</v>
      </c>
      <c r="U2638" s="15">
        <f t="shared" si="209"/>
        <v>2016</v>
      </c>
    </row>
    <row r="2639" spans="1:21" ht="32" hidden="1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8313</v>
      </c>
      <c r="R2639" t="s">
        <v>8320</v>
      </c>
      <c r="S2639" s="16">
        <f t="shared" si="207"/>
        <v>42639.549479166672</v>
      </c>
      <c r="T2639" s="9">
        <f t="shared" si="208"/>
        <v>42655.549479166672</v>
      </c>
      <c r="U2639" s="15">
        <f t="shared" si="209"/>
        <v>2016</v>
      </c>
    </row>
    <row r="2640" spans="1:21" ht="48" hidden="1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8313</v>
      </c>
      <c r="R2640" t="s">
        <v>8320</v>
      </c>
      <c r="S2640" s="16">
        <f t="shared" si="207"/>
        <v>41989.913136574076</v>
      </c>
      <c r="T2640" s="9">
        <f t="shared" si="208"/>
        <v>42019.913136574076</v>
      </c>
      <c r="U2640" s="15">
        <f t="shared" si="209"/>
        <v>2014</v>
      </c>
    </row>
    <row r="2641" spans="1:21" ht="48" hidden="1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8313</v>
      </c>
      <c r="R2641" t="s">
        <v>8320</v>
      </c>
      <c r="S2641" s="16">
        <f t="shared" si="207"/>
        <v>42024.86513888889</v>
      </c>
      <c r="T2641" s="9">
        <f t="shared" si="208"/>
        <v>42054.86513888889</v>
      </c>
      <c r="U2641" s="15">
        <f t="shared" si="209"/>
        <v>2015</v>
      </c>
    </row>
    <row r="2642" spans="1:21" ht="64" hidden="1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8313</v>
      </c>
      <c r="R2642" t="s">
        <v>8320</v>
      </c>
      <c r="S2642" s="16">
        <f t="shared" si="207"/>
        <v>42103.160578703704</v>
      </c>
      <c r="T2642" s="9">
        <f t="shared" si="208"/>
        <v>42163.160578703704</v>
      </c>
      <c r="U2642" s="15">
        <f t="shared" si="209"/>
        <v>2015</v>
      </c>
    </row>
    <row r="2643" spans="1:21" ht="32" hidden="1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8313</v>
      </c>
      <c r="R2643" t="s">
        <v>8320</v>
      </c>
      <c r="S2643" s="16">
        <f t="shared" si="207"/>
        <v>41880.827118055553</v>
      </c>
      <c r="T2643" s="9">
        <f t="shared" si="208"/>
        <v>41897.839583333334</v>
      </c>
      <c r="U2643" s="15">
        <f t="shared" si="209"/>
        <v>2014</v>
      </c>
    </row>
    <row r="2644" spans="1:21" ht="64" hidden="1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 t="e">
        <f t="shared" si="206"/>
        <v>#DIV/0!</v>
      </c>
      <c r="Q2644" s="12" t="s">
        <v>8313</v>
      </c>
      <c r="R2644" t="s">
        <v>8320</v>
      </c>
      <c r="S2644" s="16">
        <f t="shared" si="207"/>
        <v>42536.246620370366</v>
      </c>
      <c r="T2644" s="9">
        <f t="shared" si="208"/>
        <v>42566.289583333331</v>
      </c>
      <c r="U2644" s="15">
        <f t="shared" si="209"/>
        <v>2016</v>
      </c>
    </row>
    <row r="2645" spans="1:21" ht="48" hidden="1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8313</v>
      </c>
      <c r="R2645" t="s">
        <v>8320</v>
      </c>
      <c r="S2645" s="16">
        <f t="shared" si="207"/>
        <v>42689.582349537035</v>
      </c>
      <c r="T2645" s="9">
        <f t="shared" si="208"/>
        <v>42725.332638888889</v>
      </c>
      <c r="U2645" s="15">
        <f t="shared" si="209"/>
        <v>2016</v>
      </c>
    </row>
    <row r="2646" spans="1:21" ht="48" hidden="1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8313</v>
      </c>
      <c r="R2646" t="s">
        <v>8320</v>
      </c>
      <c r="S2646" s="16">
        <f t="shared" si="207"/>
        <v>42774.792071759264</v>
      </c>
      <c r="T2646" s="9">
        <f t="shared" si="208"/>
        <v>42804.792071759264</v>
      </c>
      <c r="U2646" s="15">
        <f t="shared" si="209"/>
        <v>2017</v>
      </c>
    </row>
    <row r="2647" spans="1:21" ht="48" hidden="1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8313</v>
      </c>
      <c r="R2647" t="s">
        <v>8320</v>
      </c>
      <c r="S2647" s="16">
        <f t="shared" si="207"/>
        <v>41921.842627314814</v>
      </c>
      <c r="T2647" s="9">
        <f t="shared" si="208"/>
        <v>41951.884293981479</v>
      </c>
      <c r="U2647" s="15">
        <f t="shared" si="209"/>
        <v>2014</v>
      </c>
    </row>
    <row r="2648" spans="1:21" ht="48" hidden="1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8313</v>
      </c>
      <c r="R2648" t="s">
        <v>8320</v>
      </c>
      <c r="S2648" s="16">
        <f t="shared" si="207"/>
        <v>42226.313298611116</v>
      </c>
      <c r="T2648" s="9">
        <f t="shared" si="208"/>
        <v>42256.313298611116</v>
      </c>
      <c r="U2648" s="15">
        <f t="shared" si="209"/>
        <v>2015</v>
      </c>
    </row>
    <row r="2649" spans="1:21" ht="48" hidden="1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8313</v>
      </c>
      <c r="R2649" t="s">
        <v>8320</v>
      </c>
      <c r="S2649" s="16">
        <f t="shared" si="207"/>
        <v>42200.261793981481</v>
      </c>
      <c r="T2649" s="9">
        <f t="shared" si="208"/>
        <v>42230.261793981481</v>
      </c>
      <c r="U2649" s="15">
        <f t="shared" si="209"/>
        <v>2015</v>
      </c>
    </row>
    <row r="2650" spans="1:21" ht="48" hidden="1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8313</v>
      </c>
      <c r="R2650" t="s">
        <v>8320</v>
      </c>
      <c r="S2650" s="16">
        <f t="shared" si="207"/>
        <v>42408.714814814812</v>
      </c>
      <c r="T2650" s="9">
        <f t="shared" si="208"/>
        <v>42438.714814814812</v>
      </c>
      <c r="U2650" s="15">
        <f t="shared" si="209"/>
        <v>2016</v>
      </c>
    </row>
    <row r="2651" spans="1:21" ht="16" hidden="1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8313</v>
      </c>
      <c r="R2651" t="s">
        <v>8320</v>
      </c>
      <c r="S2651" s="16">
        <f t="shared" si="207"/>
        <v>42341.99700231482</v>
      </c>
      <c r="T2651" s="9">
        <f t="shared" si="208"/>
        <v>42401.99700231482</v>
      </c>
      <c r="U2651" s="15">
        <f t="shared" si="209"/>
        <v>2015</v>
      </c>
    </row>
    <row r="2652" spans="1:21" ht="48" hidden="1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8313</v>
      </c>
      <c r="R2652" t="s">
        <v>8320</v>
      </c>
      <c r="S2652" s="16">
        <f t="shared" si="207"/>
        <v>42695.624340277776</v>
      </c>
      <c r="T2652" s="9">
        <f t="shared" si="208"/>
        <v>42725.624340277776</v>
      </c>
      <c r="U2652" s="15">
        <f t="shared" si="209"/>
        <v>2016</v>
      </c>
    </row>
    <row r="2653" spans="1:21" ht="48" hidden="1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8313</v>
      </c>
      <c r="R2653" t="s">
        <v>8320</v>
      </c>
      <c r="S2653" s="16">
        <f t="shared" si="207"/>
        <v>42327.805659722217</v>
      </c>
      <c r="T2653" s="9">
        <f t="shared" si="208"/>
        <v>42355.805659722217</v>
      </c>
      <c r="U2653" s="15">
        <f t="shared" si="209"/>
        <v>2015</v>
      </c>
    </row>
    <row r="2654" spans="1:21" ht="48" hidden="1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8313</v>
      </c>
      <c r="R2654" t="s">
        <v>8320</v>
      </c>
      <c r="S2654" s="16">
        <f t="shared" si="207"/>
        <v>41953.158854166672</v>
      </c>
      <c r="T2654" s="9">
        <f t="shared" si="208"/>
        <v>41983.158854166672</v>
      </c>
      <c r="U2654" s="15">
        <f t="shared" si="209"/>
        <v>2014</v>
      </c>
    </row>
    <row r="2655" spans="1:21" ht="48" hidden="1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8313</v>
      </c>
      <c r="R2655" t="s">
        <v>8320</v>
      </c>
      <c r="S2655" s="16">
        <f t="shared" si="207"/>
        <v>41771.651932870373</v>
      </c>
      <c r="T2655" s="9">
        <f t="shared" si="208"/>
        <v>41803.166666666664</v>
      </c>
      <c r="U2655" s="15">
        <f t="shared" si="209"/>
        <v>2014</v>
      </c>
    </row>
    <row r="2656" spans="1:21" ht="48" hidden="1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8313</v>
      </c>
      <c r="R2656" t="s">
        <v>8320</v>
      </c>
      <c r="S2656" s="16">
        <f t="shared" si="207"/>
        <v>42055.600995370376</v>
      </c>
      <c r="T2656" s="9">
        <f t="shared" si="208"/>
        <v>42115.559328703705</v>
      </c>
      <c r="U2656" s="15">
        <f t="shared" si="209"/>
        <v>2015</v>
      </c>
    </row>
    <row r="2657" spans="1:21" ht="16" hidden="1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8313</v>
      </c>
      <c r="R2657" t="s">
        <v>8320</v>
      </c>
      <c r="S2657" s="16">
        <f t="shared" si="207"/>
        <v>42381.866284722222</v>
      </c>
      <c r="T2657" s="9">
        <f t="shared" si="208"/>
        <v>42409.833333333328</v>
      </c>
      <c r="U2657" s="15">
        <f t="shared" si="209"/>
        <v>2016</v>
      </c>
    </row>
    <row r="2658" spans="1:21" ht="32" hidden="1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8313</v>
      </c>
      <c r="R2658" t="s">
        <v>8320</v>
      </c>
      <c r="S2658" s="16">
        <f t="shared" si="207"/>
        <v>42767.688518518517</v>
      </c>
      <c r="T2658" s="9">
        <f t="shared" si="208"/>
        <v>42806.791666666672</v>
      </c>
      <c r="U2658" s="15">
        <f t="shared" si="209"/>
        <v>2017</v>
      </c>
    </row>
    <row r="2659" spans="1:21" ht="48" hidden="1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8313</v>
      </c>
      <c r="R2659" t="s">
        <v>8320</v>
      </c>
      <c r="S2659" s="16">
        <f t="shared" si="207"/>
        <v>42551.928854166668</v>
      </c>
      <c r="T2659" s="9">
        <f t="shared" si="208"/>
        <v>42585.0625</v>
      </c>
      <c r="U2659" s="15">
        <f t="shared" si="209"/>
        <v>2016</v>
      </c>
    </row>
    <row r="2660" spans="1:21" ht="48" hidden="1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8313</v>
      </c>
      <c r="R2660" t="s">
        <v>8320</v>
      </c>
      <c r="S2660" s="16">
        <f t="shared" si="207"/>
        <v>42551.884189814817</v>
      </c>
      <c r="T2660" s="9">
        <f t="shared" si="208"/>
        <v>42581.884189814817</v>
      </c>
      <c r="U2660" s="15">
        <f t="shared" si="209"/>
        <v>2016</v>
      </c>
    </row>
    <row r="2661" spans="1:21" ht="16" hidden="1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8313</v>
      </c>
      <c r="R2661" t="s">
        <v>8320</v>
      </c>
      <c r="S2661" s="16">
        <f t="shared" si="207"/>
        <v>42082.069560185191</v>
      </c>
      <c r="T2661" s="9">
        <f t="shared" si="208"/>
        <v>42112.069560185191</v>
      </c>
      <c r="U2661" s="15">
        <f t="shared" si="209"/>
        <v>2015</v>
      </c>
    </row>
    <row r="2662" spans="1:21" ht="48" hidden="1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8313</v>
      </c>
      <c r="R2662" t="s">
        <v>8320</v>
      </c>
      <c r="S2662" s="16">
        <f t="shared" si="207"/>
        <v>42272.713171296295</v>
      </c>
      <c r="T2662" s="9">
        <f t="shared" si="208"/>
        <v>42332.754837962959</v>
      </c>
      <c r="U2662" s="15">
        <f t="shared" si="209"/>
        <v>2015</v>
      </c>
    </row>
    <row r="2663" spans="1:21" ht="48" hidden="1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8313</v>
      </c>
      <c r="R2663" t="s">
        <v>8345</v>
      </c>
      <c r="S2663" s="16">
        <f t="shared" si="207"/>
        <v>41542.958449074074</v>
      </c>
      <c r="T2663" s="9">
        <f t="shared" si="208"/>
        <v>41572.958449074074</v>
      </c>
      <c r="U2663" s="15">
        <f t="shared" si="209"/>
        <v>2013</v>
      </c>
    </row>
    <row r="2664" spans="1:21" ht="48" hidden="1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8313</v>
      </c>
      <c r="R2664" t="s">
        <v>8345</v>
      </c>
      <c r="S2664" s="16">
        <f t="shared" si="207"/>
        <v>42207.746678240743</v>
      </c>
      <c r="T2664" s="9">
        <f t="shared" si="208"/>
        <v>42237.746678240743</v>
      </c>
      <c r="U2664" s="15">
        <f t="shared" si="209"/>
        <v>2015</v>
      </c>
    </row>
    <row r="2665" spans="1:21" ht="48" hidden="1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8313</v>
      </c>
      <c r="R2665" t="s">
        <v>8345</v>
      </c>
      <c r="S2665" s="16">
        <f t="shared" si="207"/>
        <v>42222.622766203705</v>
      </c>
      <c r="T2665" s="9">
        <f t="shared" si="208"/>
        <v>42251.625</v>
      </c>
      <c r="U2665" s="15">
        <f t="shared" si="209"/>
        <v>2015</v>
      </c>
    </row>
    <row r="2666" spans="1:21" ht="48" hidden="1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8313</v>
      </c>
      <c r="R2666" t="s">
        <v>8345</v>
      </c>
      <c r="S2666" s="16">
        <f t="shared" si="207"/>
        <v>42313.02542824074</v>
      </c>
      <c r="T2666" s="9">
        <f t="shared" si="208"/>
        <v>42347.290972222225</v>
      </c>
      <c r="U2666" s="15">
        <f t="shared" si="209"/>
        <v>2015</v>
      </c>
    </row>
    <row r="2667" spans="1:21" ht="48" hidden="1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8313</v>
      </c>
      <c r="R2667" t="s">
        <v>8345</v>
      </c>
      <c r="S2667" s="16">
        <f t="shared" si="207"/>
        <v>42083.895532407405</v>
      </c>
      <c r="T2667" s="9">
        <f t="shared" si="208"/>
        <v>42128.895532407405</v>
      </c>
      <c r="U2667" s="15">
        <f t="shared" si="209"/>
        <v>2015</v>
      </c>
    </row>
    <row r="2668" spans="1:21" ht="48" hidden="1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8313</v>
      </c>
      <c r="R2668" t="s">
        <v>8345</v>
      </c>
      <c r="S2668" s="16">
        <f t="shared" si="207"/>
        <v>42235.764340277776</v>
      </c>
      <c r="T2668" s="9">
        <f t="shared" si="208"/>
        <v>42272.875</v>
      </c>
      <c r="U2668" s="15">
        <f t="shared" si="209"/>
        <v>2015</v>
      </c>
    </row>
    <row r="2669" spans="1:21" ht="48" hidden="1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8313</v>
      </c>
      <c r="R2669" t="s">
        <v>8345</v>
      </c>
      <c r="S2669" s="16">
        <f t="shared" si="207"/>
        <v>42380.926111111112</v>
      </c>
      <c r="T2669" s="9">
        <f t="shared" si="208"/>
        <v>42410.926111111112</v>
      </c>
      <c r="U2669" s="15">
        <f t="shared" si="209"/>
        <v>2016</v>
      </c>
    </row>
    <row r="2670" spans="1:21" ht="32" hidden="1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8313</v>
      </c>
      <c r="R2670" t="s">
        <v>8345</v>
      </c>
      <c r="S2670" s="16">
        <f t="shared" si="207"/>
        <v>42275.588715277772</v>
      </c>
      <c r="T2670" s="9">
        <f t="shared" si="208"/>
        <v>42317.60555555555</v>
      </c>
      <c r="U2670" s="15">
        <f t="shared" si="209"/>
        <v>2015</v>
      </c>
    </row>
    <row r="2671" spans="1:21" ht="48" hidden="1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8313</v>
      </c>
      <c r="R2671" t="s">
        <v>8345</v>
      </c>
      <c r="S2671" s="16">
        <f t="shared" si="207"/>
        <v>42319.035833333335</v>
      </c>
      <c r="T2671" s="9">
        <f t="shared" si="208"/>
        <v>42379.035833333335</v>
      </c>
      <c r="U2671" s="15">
        <f t="shared" si="209"/>
        <v>2015</v>
      </c>
    </row>
    <row r="2672" spans="1:21" ht="48" hidden="1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8313</v>
      </c>
      <c r="R2672" t="s">
        <v>8345</v>
      </c>
      <c r="S2672" s="16">
        <f t="shared" si="207"/>
        <v>41821.020601851851</v>
      </c>
      <c r="T2672" s="9">
        <f t="shared" si="208"/>
        <v>41849.020601851851</v>
      </c>
      <c r="U2672" s="15">
        <f t="shared" si="209"/>
        <v>2014</v>
      </c>
    </row>
    <row r="2673" spans="1:21" ht="48" hidden="1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8313</v>
      </c>
      <c r="R2673" t="s">
        <v>8345</v>
      </c>
      <c r="S2673" s="16">
        <f t="shared" si="207"/>
        <v>41962.749027777783</v>
      </c>
      <c r="T2673" s="9">
        <f t="shared" si="208"/>
        <v>41992.818055555559</v>
      </c>
      <c r="U2673" s="15">
        <f t="shared" si="209"/>
        <v>2014</v>
      </c>
    </row>
    <row r="2674" spans="1:21" ht="48" hidden="1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8313</v>
      </c>
      <c r="R2674" t="s">
        <v>8345</v>
      </c>
      <c r="S2674" s="16">
        <f t="shared" si="207"/>
        <v>42344.884143518517</v>
      </c>
      <c r="T2674" s="9">
        <f t="shared" si="208"/>
        <v>42366.25</v>
      </c>
      <c r="U2674" s="15">
        <f t="shared" si="209"/>
        <v>2015</v>
      </c>
    </row>
    <row r="2675" spans="1:21" ht="48" hidden="1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8313</v>
      </c>
      <c r="R2675" t="s">
        <v>8345</v>
      </c>
      <c r="S2675" s="16">
        <f t="shared" si="207"/>
        <v>41912.541655092595</v>
      </c>
      <c r="T2675" s="9">
        <f t="shared" si="208"/>
        <v>41941.947916666664</v>
      </c>
      <c r="U2675" s="15">
        <f t="shared" si="209"/>
        <v>2014</v>
      </c>
    </row>
    <row r="2676" spans="1:21" ht="64" hidden="1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8313</v>
      </c>
      <c r="R2676" t="s">
        <v>8345</v>
      </c>
      <c r="S2676" s="16">
        <f t="shared" si="207"/>
        <v>42529.632754629631</v>
      </c>
      <c r="T2676" s="9">
        <f t="shared" si="208"/>
        <v>42556.207638888889</v>
      </c>
      <c r="U2676" s="15">
        <f t="shared" si="209"/>
        <v>2016</v>
      </c>
    </row>
    <row r="2677" spans="1:21" ht="48" hidden="1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8313</v>
      </c>
      <c r="R2677" t="s">
        <v>8345</v>
      </c>
      <c r="S2677" s="16">
        <f t="shared" si="207"/>
        <v>41923.857511574075</v>
      </c>
      <c r="T2677" s="9">
        <f t="shared" si="208"/>
        <v>41953.899178240739</v>
      </c>
      <c r="U2677" s="15">
        <f t="shared" si="209"/>
        <v>2014</v>
      </c>
    </row>
    <row r="2678" spans="1:21" ht="48" hidden="1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8313</v>
      </c>
      <c r="R2678" t="s">
        <v>8345</v>
      </c>
      <c r="S2678" s="16">
        <f t="shared" si="207"/>
        <v>42482.624699074076</v>
      </c>
      <c r="T2678" s="9">
        <f t="shared" si="208"/>
        <v>42512.624699074076</v>
      </c>
      <c r="U2678" s="15">
        <f t="shared" si="209"/>
        <v>2016</v>
      </c>
    </row>
    <row r="2679" spans="1:21" ht="48" hidden="1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8313</v>
      </c>
      <c r="R2679" t="s">
        <v>8345</v>
      </c>
      <c r="S2679" s="16">
        <f t="shared" si="207"/>
        <v>41793.029432870368</v>
      </c>
      <c r="T2679" s="9">
        <f t="shared" si="208"/>
        <v>41823.029432870368</v>
      </c>
      <c r="U2679" s="15">
        <f t="shared" si="209"/>
        <v>2014</v>
      </c>
    </row>
    <row r="2680" spans="1:21" ht="48" hidden="1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8313</v>
      </c>
      <c r="R2680" t="s">
        <v>8345</v>
      </c>
      <c r="S2680" s="16">
        <f t="shared" si="207"/>
        <v>42241.798206018517</v>
      </c>
      <c r="T2680" s="9">
        <f t="shared" si="208"/>
        <v>42271.798206018517</v>
      </c>
      <c r="U2680" s="15">
        <f t="shared" si="209"/>
        <v>2015</v>
      </c>
    </row>
    <row r="2681" spans="1:21" ht="48" hidden="1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8313</v>
      </c>
      <c r="R2681" t="s">
        <v>8345</v>
      </c>
      <c r="S2681" s="16">
        <f t="shared" si="207"/>
        <v>42033.001087962963</v>
      </c>
      <c r="T2681" s="9">
        <f t="shared" si="208"/>
        <v>42063.001087962963</v>
      </c>
      <c r="U2681" s="15">
        <f t="shared" si="209"/>
        <v>2015</v>
      </c>
    </row>
    <row r="2682" spans="1:21" ht="16" hidden="1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8313</v>
      </c>
      <c r="R2682" t="s">
        <v>8345</v>
      </c>
      <c r="S2682" s="16">
        <f t="shared" si="207"/>
        <v>42436.211701388893</v>
      </c>
      <c r="T2682" s="9">
        <f t="shared" si="208"/>
        <v>42466.170034722221</v>
      </c>
      <c r="U2682" s="15">
        <f t="shared" si="209"/>
        <v>2016</v>
      </c>
    </row>
    <row r="2683" spans="1:21" ht="48" hidden="1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8324</v>
      </c>
      <c r="R2683" t="s">
        <v>8350</v>
      </c>
      <c r="S2683" s="16">
        <f t="shared" si="207"/>
        <v>41805.895254629628</v>
      </c>
      <c r="T2683" s="9">
        <f t="shared" si="208"/>
        <v>41830.895254629628</v>
      </c>
      <c r="U2683" s="15">
        <f t="shared" si="209"/>
        <v>2014</v>
      </c>
    </row>
    <row r="2684" spans="1:21" ht="48" hidden="1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8324</v>
      </c>
      <c r="R2684" t="s">
        <v>8350</v>
      </c>
      <c r="S2684" s="16">
        <f t="shared" si="207"/>
        <v>41932.871990740743</v>
      </c>
      <c r="T2684" s="9">
        <f t="shared" si="208"/>
        <v>41965.249305555553</v>
      </c>
      <c r="U2684" s="15">
        <f t="shared" si="209"/>
        <v>2014</v>
      </c>
    </row>
    <row r="2685" spans="1:21" ht="48" hidden="1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8324</v>
      </c>
      <c r="R2685" t="s">
        <v>8350</v>
      </c>
      <c r="S2685" s="16">
        <f t="shared" si="207"/>
        <v>42034.75509259259</v>
      </c>
      <c r="T2685" s="9">
        <f t="shared" si="208"/>
        <v>42064.75509259259</v>
      </c>
      <c r="U2685" s="15">
        <f t="shared" si="209"/>
        <v>2015</v>
      </c>
    </row>
    <row r="2686" spans="1:21" ht="48" hidden="1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8324</v>
      </c>
      <c r="R2686" t="s">
        <v>8350</v>
      </c>
      <c r="S2686" s="16">
        <f t="shared" si="207"/>
        <v>41820.914641203701</v>
      </c>
      <c r="T2686" s="9">
        <f t="shared" si="208"/>
        <v>41860.914641203701</v>
      </c>
      <c r="U2686" s="15">
        <f t="shared" si="209"/>
        <v>2014</v>
      </c>
    </row>
    <row r="2687" spans="1:21" ht="48" hidden="1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8324</v>
      </c>
      <c r="R2687" t="s">
        <v>8350</v>
      </c>
      <c r="S2687" s="16">
        <f t="shared" si="207"/>
        <v>42061.69594907407</v>
      </c>
      <c r="T2687" s="9">
        <f t="shared" si="208"/>
        <v>42121.654282407413</v>
      </c>
      <c r="U2687" s="15">
        <f t="shared" si="209"/>
        <v>2015</v>
      </c>
    </row>
    <row r="2688" spans="1:21" ht="48" hidden="1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 t="e">
        <f t="shared" si="206"/>
        <v>#DIV/0!</v>
      </c>
      <c r="Q2688" s="12" t="s">
        <v>8324</v>
      </c>
      <c r="R2688" t="s">
        <v>8350</v>
      </c>
      <c r="S2688" s="16">
        <f t="shared" si="207"/>
        <v>41892.974803240737</v>
      </c>
      <c r="T2688" s="9">
        <f t="shared" si="208"/>
        <v>41912.974803240737</v>
      </c>
      <c r="U2688" s="15">
        <f t="shared" si="209"/>
        <v>2014</v>
      </c>
    </row>
    <row r="2689" spans="1:21" ht="48" hidden="1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 t="e">
        <f t="shared" si="206"/>
        <v>#DIV/0!</v>
      </c>
      <c r="Q2689" s="12" t="s">
        <v>8324</v>
      </c>
      <c r="R2689" t="s">
        <v>8350</v>
      </c>
      <c r="S2689" s="16">
        <f t="shared" si="207"/>
        <v>42154.64025462963</v>
      </c>
      <c r="T2689" s="9">
        <f t="shared" si="208"/>
        <v>42184.64025462963</v>
      </c>
      <c r="U2689" s="15">
        <f t="shared" si="209"/>
        <v>2015</v>
      </c>
    </row>
    <row r="2690" spans="1:21" ht="32" hidden="1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ROUND(E2690/D2690*100,0)</f>
        <v>0</v>
      </c>
      <c r="P2690">
        <f t="shared" ref="P2690:P2753" si="211">ROUND(E2690/L2690,2)</f>
        <v>5.29</v>
      </c>
      <c r="Q2690" s="12" t="s">
        <v>8324</v>
      </c>
      <c r="R2690" t="s">
        <v>8350</v>
      </c>
      <c r="S2690" s="16">
        <f t="shared" si="207"/>
        <v>42028.118865740747</v>
      </c>
      <c r="T2690" s="9">
        <f t="shared" si="208"/>
        <v>42059.125</v>
      </c>
      <c r="U2690" s="15">
        <f t="shared" si="209"/>
        <v>2015</v>
      </c>
    </row>
    <row r="2691" spans="1:21" ht="48" hidden="1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si="211"/>
        <v>1</v>
      </c>
      <c r="Q2691" s="12" t="s">
        <v>8324</v>
      </c>
      <c r="R2691" t="s">
        <v>8350</v>
      </c>
      <c r="S2691" s="16">
        <f t="shared" ref="S2691:S2754" si="212">(((J2691/60)/60)/24)+DATE(1970,1,1)</f>
        <v>42551.961689814809</v>
      </c>
      <c r="T2691" s="9">
        <f t="shared" ref="T2691:T2754" si="213">(((I2691/60)/60)/24)+DATE(1970,1,1)</f>
        <v>42581.961689814809</v>
      </c>
      <c r="U2691" s="15">
        <f t="shared" ref="U2691:U2754" si="214">YEAR(S2691)</f>
        <v>2016</v>
      </c>
    </row>
    <row r="2692" spans="1:21" ht="48" hidden="1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8324</v>
      </c>
      <c r="R2692" t="s">
        <v>8350</v>
      </c>
      <c r="S2692" s="16">
        <f t="shared" si="212"/>
        <v>42113.105046296296</v>
      </c>
      <c r="T2692" s="9">
        <f t="shared" si="213"/>
        <v>42158.105046296296</v>
      </c>
      <c r="U2692" s="15">
        <f t="shared" si="214"/>
        <v>2015</v>
      </c>
    </row>
    <row r="2693" spans="1:21" ht="32" hidden="1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8324</v>
      </c>
      <c r="R2693" t="s">
        <v>8350</v>
      </c>
      <c r="S2693" s="16">
        <f t="shared" si="212"/>
        <v>42089.724039351851</v>
      </c>
      <c r="T2693" s="9">
        <f t="shared" si="213"/>
        <v>42134.724039351851</v>
      </c>
      <c r="U2693" s="15">
        <f t="shared" si="214"/>
        <v>2015</v>
      </c>
    </row>
    <row r="2694" spans="1:21" ht="48" hidden="1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8324</v>
      </c>
      <c r="R2694" t="s">
        <v>8350</v>
      </c>
      <c r="S2694" s="16">
        <f t="shared" si="212"/>
        <v>42058.334027777775</v>
      </c>
      <c r="T2694" s="9">
        <f t="shared" si="213"/>
        <v>42088.292361111111</v>
      </c>
      <c r="U2694" s="15">
        <f t="shared" si="214"/>
        <v>2015</v>
      </c>
    </row>
    <row r="2695" spans="1:21" ht="48" hidden="1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8324</v>
      </c>
      <c r="R2695" t="s">
        <v>8350</v>
      </c>
      <c r="S2695" s="16">
        <f t="shared" si="212"/>
        <v>41834.138495370367</v>
      </c>
      <c r="T2695" s="9">
        <f t="shared" si="213"/>
        <v>41864.138495370367</v>
      </c>
      <c r="U2695" s="15">
        <f t="shared" si="214"/>
        <v>2014</v>
      </c>
    </row>
    <row r="2696" spans="1:21" ht="48" hidden="1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8324</v>
      </c>
      <c r="R2696" t="s">
        <v>8350</v>
      </c>
      <c r="S2696" s="16">
        <f t="shared" si="212"/>
        <v>41878.140497685185</v>
      </c>
      <c r="T2696" s="9">
        <f t="shared" si="213"/>
        <v>41908.140497685185</v>
      </c>
      <c r="U2696" s="15">
        <f t="shared" si="214"/>
        <v>2014</v>
      </c>
    </row>
    <row r="2697" spans="1:21" ht="32" hidden="1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8324</v>
      </c>
      <c r="R2697" t="s">
        <v>8350</v>
      </c>
      <c r="S2697" s="16">
        <f t="shared" si="212"/>
        <v>42048.181921296295</v>
      </c>
      <c r="T2697" s="9">
        <f t="shared" si="213"/>
        <v>42108.14025462963</v>
      </c>
      <c r="U2697" s="15">
        <f t="shared" si="214"/>
        <v>2015</v>
      </c>
    </row>
    <row r="2698" spans="1:21" ht="48" hidden="1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8324</v>
      </c>
      <c r="R2698" t="s">
        <v>8350</v>
      </c>
      <c r="S2698" s="16">
        <f t="shared" si="212"/>
        <v>41964.844444444447</v>
      </c>
      <c r="T2698" s="9">
        <f t="shared" si="213"/>
        <v>41998.844444444447</v>
      </c>
      <c r="U2698" s="15">
        <f t="shared" si="214"/>
        <v>2014</v>
      </c>
    </row>
    <row r="2699" spans="1:21" ht="48" hidden="1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8324</v>
      </c>
      <c r="R2699" t="s">
        <v>8350</v>
      </c>
      <c r="S2699" s="16">
        <f t="shared" si="212"/>
        <v>42187.940081018518</v>
      </c>
      <c r="T2699" s="9">
        <f t="shared" si="213"/>
        <v>42218.916666666672</v>
      </c>
      <c r="U2699" s="15">
        <f t="shared" si="214"/>
        <v>2015</v>
      </c>
    </row>
    <row r="2700" spans="1:21" ht="48" hidden="1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8324</v>
      </c>
      <c r="R2700" t="s">
        <v>8350</v>
      </c>
      <c r="S2700" s="16">
        <f t="shared" si="212"/>
        <v>41787.898240740738</v>
      </c>
      <c r="T2700" s="9">
        <f t="shared" si="213"/>
        <v>41817.898240740738</v>
      </c>
      <c r="U2700" s="15">
        <f t="shared" si="214"/>
        <v>2014</v>
      </c>
    </row>
    <row r="2701" spans="1:21" ht="48" hidden="1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 t="e">
        <f t="shared" si="211"/>
        <v>#DIV/0!</v>
      </c>
      <c r="Q2701" s="12" t="s">
        <v>8324</v>
      </c>
      <c r="R2701" t="s">
        <v>8350</v>
      </c>
      <c r="S2701" s="16">
        <f t="shared" si="212"/>
        <v>41829.896562499998</v>
      </c>
      <c r="T2701" s="9">
        <f t="shared" si="213"/>
        <v>41859.896562499998</v>
      </c>
      <c r="U2701" s="15">
        <f t="shared" si="214"/>
        <v>2014</v>
      </c>
    </row>
    <row r="2702" spans="1:21" ht="48" hidden="1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8324</v>
      </c>
      <c r="R2702" t="s">
        <v>8350</v>
      </c>
      <c r="S2702" s="16">
        <f t="shared" si="212"/>
        <v>41870.87467592593</v>
      </c>
      <c r="T2702" s="9">
        <f t="shared" si="213"/>
        <v>41900.87467592593</v>
      </c>
      <c r="U2702" s="15">
        <f t="shared" si="214"/>
        <v>2014</v>
      </c>
    </row>
    <row r="2703" spans="1:21" ht="48" hidden="1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8328</v>
      </c>
      <c r="R2703" t="s">
        <v>8329</v>
      </c>
      <c r="S2703" s="16">
        <f t="shared" si="212"/>
        <v>42801.774699074071</v>
      </c>
      <c r="T2703" s="9">
        <f t="shared" si="213"/>
        <v>42832.733032407406</v>
      </c>
      <c r="U2703" s="15">
        <f t="shared" si="214"/>
        <v>2017</v>
      </c>
    </row>
    <row r="2704" spans="1:21" ht="48" hidden="1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8328</v>
      </c>
      <c r="R2704" t="s">
        <v>8329</v>
      </c>
      <c r="S2704" s="16">
        <f t="shared" si="212"/>
        <v>42800.801817129628</v>
      </c>
      <c r="T2704" s="9">
        <f t="shared" si="213"/>
        <v>42830.760150462964</v>
      </c>
      <c r="U2704" s="15">
        <f t="shared" si="214"/>
        <v>2017</v>
      </c>
    </row>
    <row r="2705" spans="1:21" ht="32" hidden="1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8328</v>
      </c>
      <c r="R2705" t="s">
        <v>8329</v>
      </c>
      <c r="S2705" s="16">
        <f t="shared" si="212"/>
        <v>42756.690162037034</v>
      </c>
      <c r="T2705" s="9">
        <f t="shared" si="213"/>
        <v>42816.648495370369</v>
      </c>
      <c r="U2705" s="15">
        <f t="shared" si="214"/>
        <v>2017</v>
      </c>
    </row>
    <row r="2706" spans="1:21" ht="48" hidden="1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8328</v>
      </c>
      <c r="R2706" t="s">
        <v>8329</v>
      </c>
      <c r="S2706" s="16">
        <f t="shared" si="212"/>
        <v>42787.862430555557</v>
      </c>
      <c r="T2706" s="9">
        <f t="shared" si="213"/>
        <v>42830.820763888885</v>
      </c>
      <c r="U2706" s="15">
        <f t="shared" si="214"/>
        <v>2017</v>
      </c>
    </row>
    <row r="2707" spans="1:21" ht="32" hidden="1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8328</v>
      </c>
      <c r="R2707" t="s">
        <v>8329</v>
      </c>
      <c r="S2707" s="16">
        <f t="shared" si="212"/>
        <v>42773.916180555556</v>
      </c>
      <c r="T2707" s="9">
        <f t="shared" si="213"/>
        <v>42818.874513888892</v>
      </c>
      <c r="U2707" s="15">
        <f t="shared" si="214"/>
        <v>2017</v>
      </c>
    </row>
    <row r="2708" spans="1:21" ht="48" hidden="1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8328</v>
      </c>
      <c r="R2708" t="s">
        <v>8329</v>
      </c>
      <c r="S2708" s="16">
        <f t="shared" si="212"/>
        <v>41899.294942129629</v>
      </c>
      <c r="T2708" s="9">
        <f t="shared" si="213"/>
        <v>41928.290972222225</v>
      </c>
      <c r="U2708" s="15">
        <f t="shared" si="214"/>
        <v>2014</v>
      </c>
    </row>
    <row r="2709" spans="1:21" ht="48" hidden="1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8328</v>
      </c>
      <c r="R2709" t="s">
        <v>8329</v>
      </c>
      <c r="S2709" s="16">
        <f t="shared" si="212"/>
        <v>41391.782905092594</v>
      </c>
      <c r="T2709" s="9">
        <f t="shared" si="213"/>
        <v>41421.290972222225</v>
      </c>
      <c r="U2709" s="15">
        <f t="shared" si="214"/>
        <v>2013</v>
      </c>
    </row>
    <row r="2710" spans="1:21" ht="48" hidden="1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8328</v>
      </c>
      <c r="R2710" t="s">
        <v>8329</v>
      </c>
      <c r="S2710" s="16">
        <f t="shared" si="212"/>
        <v>42512.698217592595</v>
      </c>
      <c r="T2710" s="9">
        <f t="shared" si="213"/>
        <v>42572.698217592595</v>
      </c>
      <c r="U2710" s="15">
        <f t="shared" si="214"/>
        <v>2016</v>
      </c>
    </row>
    <row r="2711" spans="1:21" ht="48" hidden="1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8328</v>
      </c>
      <c r="R2711" t="s">
        <v>8329</v>
      </c>
      <c r="S2711" s="16">
        <f t="shared" si="212"/>
        <v>42612.149780092594</v>
      </c>
      <c r="T2711" s="9">
        <f t="shared" si="213"/>
        <v>42647.165972222225</v>
      </c>
      <c r="U2711" s="15">
        <f t="shared" si="214"/>
        <v>2016</v>
      </c>
    </row>
    <row r="2712" spans="1:21" ht="32" hidden="1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8328</v>
      </c>
      <c r="R2712" t="s">
        <v>8329</v>
      </c>
      <c r="S2712" s="16">
        <f t="shared" si="212"/>
        <v>41828.229490740741</v>
      </c>
      <c r="T2712" s="9">
        <f t="shared" si="213"/>
        <v>41860.083333333336</v>
      </c>
      <c r="U2712" s="15">
        <f t="shared" si="214"/>
        <v>2014</v>
      </c>
    </row>
    <row r="2713" spans="1:21" ht="48" hidden="1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8328</v>
      </c>
      <c r="R2713" t="s">
        <v>8329</v>
      </c>
      <c r="S2713" s="16">
        <f t="shared" si="212"/>
        <v>41780.745254629634</v>
      </c>
      <c r="T2713" s="9">
        <f t="shared" si="213"/>
        <v>41810.917361111111</v>
      </c>
      <c r="U2713" s="15">
        <f t="shared" si="214"/>
        <v>2014</v>
      </c>
    </row>
    <row r="2714" spans="1:21" ht="48" hidden="1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8328</v>
      </c>
      <c r="R2714" t="s">
        <v>8329</v>
      </c>
      <c r="S2714" s="16">
        <f t="shared" si="212"/>
        <v>41432.062037037038</v>
      </c>
      <c r="T2714" s="9">
        <f t="shared" si="213"/>
        <v>41468.75</v>
      </c>
      <c r="U2714" s="15">
        <f t="shared" si="214"/>
        <v>2013</v>
      </c>
    </row>
    <row r="2715" spans="1:21" ht="48" hidden="1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8328</v>
      </c>
      <c r="R2715" t="s">
        <v>8329</v>
      </c>
      <c r="S2715" s="16">
        <f t="shared" si="212"/>
        <v>42322.653749999998</v>
      </c>
      <c r="T2715" s="9">
        <f t="shared" si="213"/>
        <v>42362.653749999998</v>
      </c>
      <c r="U2715" s="15">
        <f t="shared" si="214"/>
        <v>2015</v>
      </c>
    </row>
    <row r="2716" spans="1:21" ht="32" hidden="1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8328</v>
      </c>
      <c r="R2716" t="s">
        <v>8329</v>
      </c>
      <c r="S2716" s="16">
        <f t="shared" si="212"/>
        <v>42629.655046296291</v>
      </c>
      <c r="T2716" s="9">
        <f t="shared" si="213"/>
        <v>42657.958333333328</v>
      </c>
      <c r="U2716" s="15">
        <f t="shared" si="214"/>
        <v>2016</v>
      </c>
    </row>
    <row r="2717" spans="1:21" ht="48" hidden="1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8328</v>
      </c>
      <c r="R2717" t="s">
        <v>8329</v>
      </c>
      <c r="S2717" s="16">
        <f t="shared" si="212"/>
        <v>42387.398472222223</v>
      </c>
      <c r="T2717" s="9">
        <f t="shared" si="213"/>
        <v>42421.398472222223</v>
      </c>
      <c r="U2717" s="15">
        <f t="shared" si="214"/>
        <v>2016</v>
      </c>
    </row>
    <row r="2718" spans="1:21" ht="64" hidden="1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8328</v>
      </c>
      <c r="R2718" t="s">
        <v>8329</v>
      </c>
      <c r="S2718" s="16">
        <f t="shared" si="212"/>
        <v>42255.333252314813</v>
      </c>
      <c r="T2718" s="9">
        <f t="shared" si="213"/>
        <v>42285.333252314813</v>
      </c>
      <c r="U2718" s="15">
        <f t="shared" si="214"/>
        <v>2015</v>
      </c>
    </row>
    <row r="2719" spans="1:21" ht="48" hidden="1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8328</v>
      </c>
      <c r="R2719" t="s">
        <v>8329</v>
      </c>
      <c r="S2719" s="16">
        <f t="shared" si="212"/>
        <v>41934.914918981485</v>
      </c>
      <c r="T2719" s="9">
        <f t="shared" si="213"/>
        <v>41979.956585648149</v>
      </c>
      <c r="U2719" s="15">
        <f t="shared" si="214"/>
        <v>2014</v>
      </c>
    </row>
    <row r="2720" spans="1:21" ht="48" hidden="1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8328</v>
      </c>
      <c r="R2720" t="s">
        <v>8329</v>
      </c>
      <c r="S2720" s="16">
        <f t="shared" si="212"/>
        <v>42465.596585648149</v>
      </c>
      <c r="T2720" s="9">
        <f t="shared" si="213"/>
        <v>42493.958333333328</v>
      </c>
      <c r="U2720" s="15">
        <f t="shared" si="214"/>
        <v>2016</v>
      </c>
    </row>
    <row r="2721" spans="1:21" ht="48" hidden="1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8328</v>
      </c>
      <c r="R2721" t="s">
        <v>8329</v>
      </c>
      <c r="S2721" s="16">
        <f t="shared" si="212"/>
        <v>42418.031180555554</v>
      </c>
      <c r="T2721" s="9">
        <f t="shared" si="213"/>
        <v>42477.989513888882</v>
      </c>
      <c r="U2721" s="15">
        <f t="shared" si="214"/>
        <v>2016</v>
      </c>
    </row>
    <row r="2722" spans="1:21" ht="48" hidden="1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8328</v>
      </c>
      <c r="R2722" t="s">
        <v>8329</v>
      </c>
      <c r="S2722" s="16">
        <f t="shared" si="212"/>
        <v>42655.465891203698</v>
      </c>
      <c r="T2722" s="9">
        <f t="shared" si="213"/>
        <v>42685.507557870369</v>
      </c>
      <c r="U2722" s="15">
        <f t="shared" si="214"/>
        <v>2016</v>
      </c>
    </row>
    <row r="2723" spans="1:21" ht="48" hidden="1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8313</v>
      </c>
      <c r="R2723" t="s">
        <v>8314</v>
      </c>
      <c r="S2723" s="16">
        <f t="shared" si="212"/>
        <v>41493.543958333335</v>
      </c>
      <c r="T2723" s="9">
        <f t="shared" si="213"/>
        <v>41523.791666666664</v>
      </c>
      <c r="U2723" s="15">
        <f t="shared" si="214"/>
        <v>2013</v>
      </c>
    </row>
    <row r="2724" spans="1:21" ht="48" hidden="1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8313</v>
      </c>
      <c r="R2724" t="s">
        <v>8314</v>
      </c>
      <c r="S2724" s="16">
        <f t="shared" si="212"/>
        <v>42704.857094907406</v>
      </c>
      <c r="T2724" s="9">
        <f t="shared" si="213"/>
        <v>42764.857094907406</v>
      </c>
      <c r="U2724" s="15">
        <f t="shared" si="214"/>
        <v>2016</v>
      </c>
    </row>
    <row r="2725" spans="1:21" ht="48" hidden="1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8313</v>
      </c>
      <c r="R2725" t="s">
        <v>8314</v>
      </c>
      <c r="S2725" s="16">
        <f t="shared" si="212"/>
        <v>41944.83898148148</v>
      </c>
      <c r="T2725" s="9">
        <f t="shared" si="213"/>
        <v>42004.880648148144</v>
      </c>
      <c r="U2725" s="15">
        <f t="shared" si="214"/>
        <v>2014</v>
      </c>
    </row>
    <row r="2726" spans="1:21" ht="48" hidden="1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8313</v>
      </c>
      <c r="R2726" t="s">
        <v>8314</v>
      </c>
      <c r="S2726" s="16">
        <f t="shared" si="212"/>
        <v>42199.32707175926</v>
      </c>
      <c r="T2726" s="9">
        <f t="shared" si="213"/>
        <v>42231.32707175926</v>
      </c>
      <c r="U2726" s="15">
        <f t="shared" si="214"/>
        <v>2015</v>
      </c>
    </row>
    <row r="2727" spans="1:21" ht="32" hidden="1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8313</v>
      </c>
      <c r="R2727" t="s">
        <v>8314</v>
      </c>
      <c r="S2727" s="16">
        <f t="shared" si="212"/>
        <v>42745.744618055556</v>
      </c>
      <c r="T2727" s="9">
        <f t="shared" si="213"/>
        <v>42795.744618055556</v>
      </c>
      <c r="U2727" s="15">
        <f t="shared" si="214"/>
        <v>2017</v>
      </c>
    </row>
    <row r="2728" spans="1:21" ht="16" hidden="1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8313</v>
      </c>
      <c r="R2728" t="s">
        <v>8314</v>
      </c>
      <c r="S2728" s="16">
        <f t="shared" si="212"/>
        <v>42452.579988425925</v>
      </c>
      <c r="T2728" s="9">
        <f t="shared" si="213"/>
        <v>42482.579988425925</v>
      </c>
      <c r="U2728" s="15">
        <f t="shared" si="214"/>
        <v>2016</v>
      </c>
    </row>
    <row r="2729" spans="1:21" ht="48" hidden="1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8313</v>
      </c>
      <c r="R2729" t="s">
        <v>8314</v>
      </c>
      <c r="S2729" s="16">
        <f t="shared" si="212"/>
        <v>42198.676655092597</v>
      </c>
      <c r="T2729" s="9">
        <f t="shared" si="213"/>
        <v>42223.676655092597</v>
      </c>
      <c r="U2729" s="15">
        <f t="shared" si="214"/>
        <v>2015</v>
      </c>
    </row>
    <row r="2730" spans="1:21" ht="32" hidden="1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8313</v>
      </c>
      <c r="R2730" t="s">
        <v>8314</v>
      </c>
      <c r="S2730" s="16">
        <f t="shared" si="212"/>
        <v>42333.59993055556</v>
      </c>
      <c r="T2730" s="9">
        <f t="shared" si="213"/>
        <v>42368.59993055556</v>
      </c>
      <c r="U2730" s="15">
        <f t="shared" si="214"/>
        <v>2015</v>
      </c>
    </row>
    <row r="2731" spans="1:21" ht="32" hidden="1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8313</v>
      </c>
      <c r="R2731" t="s">
        <v>8314</v>
      </c>
      <c r="S2731" s="16">
        <f t="shared" si="212"/>
        <v>42095.240706018521</v>
      </c>
      <c r="T2731" s="9">
        <f t="shared" si="213"/>
        <v>42125.240706018521</v>
      </c>
      <c r="U2731" s="15">
        <f t="shared" si="214"/>
        <v>2015</v>
      </c>
    </row>
    <row r="2732" spans="1:21" ht="32" hidden="1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8313</v>
      </c>
      <c r="R2732" t="s">
        <v>8314</v>
      </c>
      <c r="S2732" s="16">
        <f t="shared" si="212"/>
        <v>41351.541377314818</v>
      </c>
      <c r="T2732" s="9">
        <f t="shared" si="213"/>
        <v>41386.541377314818</v>
      </c>
      <c r="U2732" s="15">
        <f t="shared" si="214"/>
        <v>2013</v>
      </c>
    </row>
    <row r="2733" spans="1:21" ht="48" hidden="1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8313</v>
      </c>
      <c r="R2733" t="s">
        <v>8314</v>
      </c>
      <c r="S2733" s="16">
        <f t="shared" si="212"/>
        <v>41872.525717592594</v>
      </c>
      <c r="T2733" s="9">
        <f t="shared" si="213"/>
        <v>41930.166666666664</v>
      </c>
      <c r="U2733" s="15">
        <f t="shared" si="214"/>
        <v>2014</v>
      </c>
    </row>
    <row r="2734" spans="1:21" ht="48" hidden="1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8313</v>
      </c>
      <c r="R2734" t="s">
        <v>8314</v>
      </c>
      <c r="S2734" s="16">
        <f t="shared" si="212"/>
        <v>41389.808194444442</v>
      </c>
      <c r="T2734" s="9">
        <f t="shared" si="213"/>
        <v>41422</v>
      </c>
      <c r="U2734" s="15">
        <f t="shared" si="214"/>
        <v>2013</v>
      </c>
    </row>
    <row r="2735" spans="1:21" ht="48" hidden="1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8313</v>
      </c>
      <c r="R2735" t="s">
        <v>8314</v>
      </c>
      <c r="S2735" s="16">
        <f t="shared" si="212"/>
        <v>42044.272847222222</v>
      </c>
      <c r="T2735" s="9">
        <f t="shared" si="213"/>
        <v>42104.231180555551</v>
      </c>
      <c r="U2735" s="15">
        <f t="shared" si="214"/>
        <v>2015</v>
      </c>
    </row>
    <row r="2736" spans="1:21" ht="48" hidden="1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8313</v>
      </c>
      <c r="R2736" t="s">
        <v>8314</v>
      </c>
      <c r="S2736" s="16">
        <f t="shared" si="212"/>
        <v>42626.668888888889</v>
      </c>
      <c r="T2736" s="9">
        <f t="shared" si="213"/>
        <v>42656.915972222225</v>
      </c>
      <c r="U2736" s="15">
        <f t="shared" si="214"/>
        <v>2016</v>
      </c>
    </row>
    <row r="2737" spans="1:21" ht="48" hidden="1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8313</v>
      </c>
      <c r="R2737" t="s">
        <v>8314</v>
      </c>
      <c r="S2737" s="16">
        <f t="shared" si="212"/>
        <v>41316.120949074073</v>
      </c>
      <c r="T2737" s="9">
        <f t="shared" si="213"/>
        <v>41346.833333333336</v>
      </c>
      <c r="U2737" s="15">
        <f t="shared" si="214"/>
        <v>2013</v>
      </c>
    </row>
    <row r="2738" spans="1:21" ht="64" hidden="1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8313</v>
      </c>
      <c r="R2738" t="s">
        <v>8314</v>
      </c>
      <c r="S2738" s="16">
        <f t="shared" si="212"/>
        <v>41722.666354166664</v>
      </c>
      <c r="T2738" s="9">
        <f t="shared" si="213"/>
        <v>41752.666354166664</v>
      </c>
      <c r="U2738" s="15">
        <f t="shared" si="214"/>
        <v>2014</v>
      </c>
    </row>
    <row r="2739" spans="1:21" ht="48" hidden="1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8313</v>
      </c>
      <c r="R2739" t="s">
        <v>8314</v>
      </c>
      <c r="S2739" s="16">
        <f t="shared" si="212"/>
        <v>41611.917673611111</v>
      </c>
      <c r="T2739" s="9">
        <f t="shared" si="213"/>
        <v>41654.791666666664</v>
      </c>
      <c r="U2739" s="15">
        <f t="shared" si="214"/>
        <v>2013</v>
      </c>
    </row>
    <row r="2740" spans="1:21" ht="48" hidden="1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8313</v>
      </c>
      <c r="R2740" t="s">
        <v>8314</v>
      </c>
      <c r="S2740" s="16">
        <f t="shared" si="212"/>
        <v>42620.143564814818</v>
      </c>
      <c r="T2740" s="9">
        <f t="shared" si="213"/>
        <v>42680.143564814818</v>
      </c>
      <c r="U2740" s="15">
        <f t="shared" si="214"/>
        <v>2016</v>
      </c>
    </row>
    <row r="2741" spans="1:21" ht="48" hidden="1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8313</v>
      </c>
      <c r="R2741" t="s">
        <v>8314</v>
      </c>
      <c r="S2741" s="16">
        <f t="shared" si="212"/>
        <v>41719.887928240743</v>
      </c>
      <c r="T2741" s="9">
        <f t="shared" si="213"/>
        <v>41764.887928240743</v>
      </c>
      <c r="U2741" s="15">
        <f t="shared" si="214"/>
        <v>2014</v>
      </c>
    </row>
    <row r="2742" spans="1:21" ht="32" hidden="1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8313</v>
      </c>
      <c r="R2742" t="s">
        <v>8314</v>
      </c>
      <c r="S2742" s="16">
        <f t="shared" si="212"/>
        <v>42045.031851851847</v>
      </c>
      <c r="T2742" s="9">
        <f t="shared" si="213"/>
        <v>42074.99018518519</v>
      </c>
      <c r="U2742" s="15">
        <f t="shared" si="214"/>
        <v>2015</v>
      </c>
    </row>
    <row r="2743" spans="1:21" ht="32" hidden="1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8316</v>
      </c>
      <c r="R2743" t="s">
        <v>8361</v>
      </c>
      <c r="S2743" s="16">
        <f t="shared" si="212"/>
        <v>41911.657430555555</v>
      </c>
      <c r="T2743" s="9">
        <f t="shared" si="213"/>
        <v>41932.088194444441</v>
      </c>
      <c r="U2743" s="15">
        <f t="shared" si="214"/>
        <v>2014</v>
      </c>
    </row>
    <row r="2744" spans="1:21" ht="48" hidden="1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8316</v>
      </c>
      <c r="R2744" t="s">
        <v>8361</v>
      </c>
      <c r="S2744" s="16">
        <f t="shared" si="212"/>
        <v>41030.719756944447</v>
      </c>
      <c r="T2744" s="9">
        <f t="shared" si="213"/>
        <v>41044.719756944447</v>
      </c>
      <c r="U2744" s="15">
        <f t="shared" si="214"/>
        <v>2012</v>
      </c>
    </row>
    <row r="2745" spans="1:21" ht="64" hidden="1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 t="e">
        <f t="shared" si="211"/>
        <v>#DIV/0!</v>
      </c>
      <c r="Q2745" s="12" t="s">
        <v>8316</v>
      </c>
      <c r="R2745" t="s">
        <v>8361</v>
      </c>
      <c r="S2745" s="16">
        <f t="shared" si="212"/>
        <v>42632.328784722224</v>
      </c>
      <c r="T2745" s="9">
        <f t="shared" si="213"/>
        <v>42662.328784722224</v>
      </c>
      <c r="U2745" s="15">
        <f t="shared" si="214"/>
        <v>2016</v>
      </c>
    </row>
    <row r="2746" spans="1:21" ht="48" hidden="1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8316</v>
      </c>
      <c r="R2746" t="s">
        <v>8361</v>
      </c>
      <c r="S2746" s="16">
        <f t="shared" si="212"/>
        <v>40938.062476851854</v>
      </c>
      <c r="T2746" s="9">
        <f t="shared" si="213"/>
        <v>40968.062476851854</v>
      </c>
      <c r="U2746" s="15">
        <f t="shared" si="214"/>
        <v>2012</v>
      </c>
    </row>
    <row r="2747" spans="1:21" ht="48" hidden="1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8316</v>
      </c>
      <c r="R2747" t="s">
        <v>8361</v>
      </c>
      <c r="S2747" s="16">
        <f t="shared" si="212"/>
        <v>41044.988055555557</v>
      </c>
      <c r="T2747" s="9">
        <f t="shared" si="213"/>
        <v>41104.988055555557</v>
      </c>
      <c r="U2747" s="15">
        <f t="shared" si="214"/>
        <v>2012</v>
      </c>
    </row>
    <row r="2748" spans="1:21" ht="48" hidden="1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8316</v>
      </c>
      <c r="R2748" t="s">
        <v>8361</v>
      </c>
      <c r="S2748" s="16">
        <f t="shared" si="212"/>
        <v>41850.781377314815</v>
      </c>
      <c r="T2748" s="9">
        <f t="shared" si="213"/>
        <v>41880.781377314815</v>
      </c>
      <c r="U2748" s="15">
        <f t="shared" si="214"/>
        <v>2014</v>
      </c>
    </row>
    <row r="2749" spans="1:21" ht="48" hidden="1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8316</v>
      </c>
      <c r="R2749" t="s">
        <v>8361</v>
      </c>
      <c r="S2749" s="16">
        <f t="shared" si="212"/>
        <v>41044.64811342593</v>
      </c>
      <c r="T2749" s="9">
        <f t="shared" si="213"/>
        <v>41076.131944444445</v>
      </c>
      <c r="U2749" s="15">
        <f t="shared" si="214"/>
        <v>2012</v>
      </c>
    </row>
    <row r="2750" spans="1:21" ht="32" hidden="1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8316</v>
      </c>
      <c r="R2750" t="s">
        <v>8361</v>
      </c>
      <c r="S2750" s="16">
        <f t="shared" si="212"/>
        <v>42585.7106712963</v>
      </c>
      <c r="T2750" s="9">
        <f t="shared" si="213"/>
        <v>42615.7106712963</v>
      </c>
      <c r="U2750" s="15">
        <f t="shared" si="214"/>
        <v>2016</v>
      </c>
    </row>
    <row r="2751" spans="1:21" ht="32" hidden="1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8316</v>
      </c>
      <c r="R2751" t="s">
        <v>8361</v>
      </c>
      <c r="S2751" s="16">
        <f t="shared" si="212"/>
        <v>42068.799039351856</v>
      </c>
      <c r="T2751" s="9">
        <f t="shared" si="213"/>
        <v>42098.757372685184</v>
      </c>
      <c r="U2751" s="15">
        <f t="shared" si="214"/>
        <v>2015</v>
      </c>
    </row>
    <row r="2752" spans="1:21" ht="48" hidden="1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 t="e">
        <f t="shared" si="211"/>
        <v>#DIV/0!</v>
      </c>
      <c r="Q2752" s="12" t="s">
        <v>8316</v>
      </c>
      <c r="R2752" t="s">
        <v>8361</v>
      </c>
      <c r="S2752" s="16">
        <f t="shared" si="212"/>
        <v>41078.899826388886</v>
      </c>
      <c r="T2752" s="9">
        <f t="shared" si="213"/>
        <v>41090.833333333336</v>
      </c>
      <c r="U2752" s="15">
        <f t="shared" si="214"/>
        <v>2012</v>
      </c>
    </row>
    <row r="2753" spans="1:21" ht="48" hidden="1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 t="e">
        <f t="shared" si="211"/>
        <v>#DIV/0!</v>
      </c>
      <c r="Q2753" s="12" t="s">
        <v>8316</v>
      </c>
      <c r="R2753" t="s">
        <v>8361</v>
      </c>
      <c r="S2753" s="16">
        <f t="shared" si="212"/>
        <v>41747.887060185189</v>
      </c>
      <c r="T2753" s="9">
        <f t="shared" si="213"/>
        <v>41807.887060185189</v>
      </c>
      <c r="U2753" s="15">
        <f t="shared" si="214"/>
        <v>2014</v>
      </c>
    </row>
    <row r="2754" spans="1:21" ht="48" hidden="1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ROUND(E2754/D2754*100,0)</f>
        <v>11</v>
      </c>
      <c r="P2754">
        <f t="shared" ref="P2754:P2817" si="216">ROUND(E2754/L2754,2)</f>
        <v>39.29</v>
      </c>
      <c r="Q2754" s="12" t="s">
        <v>8316</v>
      </c>
      <c r="R2754" t="s">
        <v>8361</v>
      </c>
      <c r="S2754" s="16">
        <f t="shared" si="212"/>
        <v>40855.765092592592</v>
      </c>
      <c r="T2754" s="9">
        <f t="shared" si="213"/>
        <v>40895.765092592592</v>
      </c>
      <c r="U2754" s="15">
        <f t="shared" si="214"/>
        <v>2011</v>
      </c>
    </row>
    <row r="2755" spans="1:21" ht="48" hidden="1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si="216"/>
        <v>47.5</v>
      </c>
      <c r="Q2755" s="12" t="s">
        <v>8316</v>
      </c>
      <c r="R2755" t="s">
        <v>8361</v>
      </c>
      <c r="S2755" s="16">
        <f t="shared" ref="S2755:S2818" si="217">(((J2755/60)/60)/24)+DATE(1970,1,1)</f>
        <v>41117.900729166664</v>
      </c>
      <c r="T2755" s="9">
        <f t="shared" ref="T2755:T2818" si="218">(((I2755/60)/60)/24)+DATE(1970,1,1)</f>
        <v>41147.900729166664</v>
      </c>
      <c r="U2755" s="15">
        <f t="shared" ref="U2755:U2818" si="219">YEAR(S2755)</f>
        <v>2012</v>
      </c>
    </row>
    <row r="2756" spans="1:21" ht="48" hidden="1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 t="e">
        <f t="shared" si="216"/>
        <v>#DIV/0!</v>
      </c>
      <c r="Q2756" s="12" t="s">
        <v>8316</v>
      </c>
      <c r="R2756" t="s">
        <v>8361</v>
      </c>
      <c r="S2756" s="16">
        <f t="shared" si="217"/>
        <v>41863.636006944449</v>
      </c>
      <c r="T2756" s="9">
        <f t="shared" si="218"/>
        <v>41893.636006944449</v>
      </c>
      <c r="U2756" s="15">
        <f t="shared" si="219"/>
        <v>2014</v>
      </c>
    </row>
    <row r="2757" spans="1:21" ht="32" hidden="1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8316</v>
      </c>
      <c r="R2757" t="s">
        <v>8361</v>
      </c>
      <c r="S2757" s="16">
        <f t="shared" si="217"/>
        <v>42072.790821759263</v>
      </c>
      <c r="T2757" s="9">
        <f t="shared" si="218"/>
        <v>42102.790821759263</v>
      </c>
      <c r="U2757" s="15">
        <f t="shared" si="219"/>
        <v>2015</v>
      </c>
    </row>
    <row r="2758" spans="1:21" ht="48" hidden="1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8316</v>
      </c>
      <c r="R2758" t="s">
        <v>8361</v>
      </c>
      <c r="S2758" s="16">
        <f t="shared" si="217"/>
        <v>41620.90047453704</v>
      </c>
      <c r="T2758" s="9">
        <f t="shared" si="218"/>
        <v>41650.90047453704</v>
      </c>
      <c r="U2758" s="15">
        <f t="shared" si="219"/>
        <v>2013</v>
      </c>
    </row>
    <row r="2759" spans="1:21" ht="32" hidden="1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8316</v>
      </c>
      <c r="R2759" t="s">
        <v>8361</v>
      </c>
      <c r="S2759" s="16">
        <f t="shared" si="217"/>
        <v>42573.65662037037</v>
      </c>
      <c r="T2759" s="9">
        <f t="shared" si="218"/>
        <v>42588.65662037037</v>
      </c>
      <c r="U2759" s="15">
        <f t="shared" si="219"/>
        <v>2016</v>
      </c>
    </row>
    <row r="2760" spans="1:21" ht="48" hidden="1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8316</v>
      </c>
      <c r="R2760" t="s">
        <v>8361</v>
      </c>
      <c r="S2760" s="16">
        <f t="shared" si="217"/>
        <v>42639.441932870366</v>
      </c>
      <c r="T2760" s="9">
        <f t="shared" si="218"/>
        <v>42653.441932870366</v>
      </c>
      <c r="U2760" s="15">
        <f t="shared" si="219"/>
        <v>2016</v>
      </c>
    </row>
    <row r="2761" spans="1:21" ht="48" hidden="1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8316</v>
      </c>
      <c r="R2761" t="s">
        <v>8361</v>
      </c>
      <c r="S2761" s="16">
        <f t="shared" si="217"/>
        <v>42524.36650462963</v>
      </c>
      <c r="T2761" s="9">
        <f t="shared" si="218"/>
        <v>42567.36650462963</v>
      </c>
      <c r="U2761" s="15">
        <f t="shared" si="219"/>
        <v>2016</v>
      </c>
    </row>
    <row r="2762" spans="1:21" ht="48" hidden="1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 t="e">
        <f t="shared" si="216"/>
        <v>#DIV/0!</v>
      </c>
      <c r="Q2762" s="12" t="s">
        <v>8316</v>
      </c>
      <c r="R2762" t="s">
        <v>8361</v>
      </c>
      <c r="S2762" s="16">
        <f t="shared" si="217"/>
        <v>41415.461319444446</v>
      </c>
      <c r="T2762" s="9">
        <f t="shared" si="218"/>
        <v>41445.461319444446</v>
      </c>
      <c r="U2762" s="15">
        <f t="shared" si="219"/>
        <v>2013</v>
      </c>
    </row>
    <row r="2763" spans="1:21" ht="32" hidden="1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8316</v>
      </c>
      <c r="R2763" t="s">
        <v>8361</v>
      </c>
      <c r="S2763" s="16">
        <f t="shared" si="217"/>
        <v>41247.063576388886</v>
      </c>
      <c r="T2763" s="9">
        <f t="shared" si="218"/>
        <v>41277.063576388886</v>
      </c>
      <c r="U2763" s="15">
        <f t="shared" si="219"/>
        <v>2012</v>
      </c>
    </row>
    <row r="2764" spans="1:21" ht="48" hidden="1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8316</v>
      </c>
      <c r="R2764" t="s">
        <v>8361</v>
      </c>
      <c r="S2764" s="16">
        <f t="shared" si="217"/>
        <v>40927.036979166667</v>
      </c>
      <c r="T2764" s="9">
        <f t="shared" si="218"/>
        <v>40986.995312500003</v>
      </c>
      <c r="U2764" s="15">
        <f t="shared" si="219"/>
        <v>2012</v>
      </c>
    </row>
    <row r="2765" spans="1:21" ht="32" hidden="1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8316</v>
      </c>
      <c r="R2765" t="s">
        <v>8361</v>
      </c>
      <c r="S2765" s="16">
        <f t="shared" si="217"/>
        <v>41373.579675925925</v>
      </c>
      <c r="T2765" s="9">
        <f t="shared" si="218"/>
        <v>41418.579675925925</v>
      </c>
      <c r="U2765" s="15">
        <f t="shared" si="219"/>
        <v>2013</v>
      </c>
    </row>
    <row r="2766" spans="1:21" ht="48" hidden="1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8316</v>
      </c>
      <c r="R2766" t="s">
        <v>8361</v>
      </c>
      <c r="S2766" s="16">
        <f t="shared" si="217"/>
        <v>41030.292025462964</v>
      </c>
      <c r="T2766" s="9">
        <f t="shared" si="218"/>
        <v>41059.791666666664</v>
      </c>
      <c r="U2766" s="15">
        <f t="shared" si="219"/>
        <v>2012</v>
      </c>
    </row>
    <row r="2767" spans="1:21" ht="48" hidden="1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 t="e">
        <f t="shared" si="216"/>
        <v>#DIV/0!</v>
      </c>
      <c r="Q2767" s="12" t="s">
        <v>8316</v>
      </c>
      <c r="R2767" t="s">
        <v>8361</v>
      </c>
      <c r="S2767" s="16">
        <f t="shared" si="217"/>
        <v>41194.579027777778</v>
      </c>
      <c r="T2767" s="9">
        <f t="shared" si="218"/>
        <v>41210.579027777778</v>
      </c>
      <c r="U2767" s="15">
        <f t="shared" si="219"/>
        <v>2012</v>
      </c>
    </row>
    <row r="2768" spans="1:21" ht="48" hidden="1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8316</v>
      </c>
      <c r="R2768" t="s">
        <v>8361</v>
      </c>
      <c r="S2768" s="16">
        <f t="shared" si="217"/>
        <v>40736.668032407404</v>
      </c>
      <c r="T2768" s="9">
        <f t="shared" si="218"/>
        <v>40766.668032407404</v>
      </c>
      <c r="U2768" s="15">
        <f t="shared" si="219"/>
        <v>2011</v>
      </c>
    </row>
    <row r="2769" spans="1:21" ht="48" hidden="1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8316</v>
      </c>
      <c r="R2769" t="s">
        <v>8361</v>
      </c>
      <c r="S2769" s="16">
        <f t="shared" si="217"/>
        <v>42172.958912037036</v>
      </c>
      <c r="T2769" s="9">
        <f t="shared" si="218"/>
        <v>42232.958912037036</v>
      </c>
      <c r="U2769" s="15">
        <f t="shared" si="219"/>
        <v>2015</v>
      </c>
    </row>
    <row r="2770" spans="1:21" ht="48" hidden="1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8316</v>
      </c>
      <c r="R2770" t="s">
        <v>8361</v>
      </c>
      <c r="S2770" s="16">
        <f t="shared" si="217"/>
        <v>40967.614849537036</v>
      </c>
      <c r="T2770" s="9">
        <f t="shared" si="218"/>
        <v>40997.573182870372</v>
      </c>
      <c r="U2770" s="15">
        <f t="shared" si="219"/>
        <v>2012</v>
      </c>
    </row>
    <row r="2771" spans="1:21" ht="48" hidden="1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8316</v>
      </c>
      <c r="R2771" t="s">
        <v>8361</v>
      </c>
      <c r="S2771" s="16">
        <f t="shared" si="217"/>
        <v>41745.826273148145</v>
      </c>
      <c r="T2771" s="9">
        <f t="shared" si="218"/>
        <v>41795.826273148145</v>
      </c>
      <c r="U2771" s="15">
        <f t="shared" si="219"/>
        <v>2014</v>
      </c>
    </row>
    <row r="2772" spans="1:21" ht="48" hidden="1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8316</v>
      </c>
      <c r="R2772" t="s">
        <v>8361</v>
      </c>
      <c r="S2772" s="16">
        <f t="shared" si="217"/>
        <v>41686.705208333333</v>
      </c>
      <c r="T2772" s="9">
        <f t="shared" si="218"/>
        <v>41716.663541666669</v>
      </c>
      <c r="U2772" s="15">
        <f t="shared" si="219"/>
        <v>2014</v>
      </c>
    </row>
    <row r="2773" spans="1:21" ht="48" hidden="1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 t="e">
        <f t="shared" si="216"/>
        <v>#DIV/0!</v>
      </c>
      <c r="Q2773" s="12" t="s">
        <v>8316</v>
      </c>
      <c r="R2773" t="s">
        <v>8361</v>
      </c>
      <c r="S2773" s="16">
        <f t="shared" si="217"/>
        <v>41257.531712962962</v>
      </c>
      <c r="T2773" s="9">
        <f t="shared" si="218"/>
        <v>41306.708333333336</v>
      </c>
      <c r="U2773" s="15">
        <f t="shared" si="219"/>
        <v>2012</v>
      </c>
    </row>
    <row r="2774" spans="1:21" ht="48" hidden="1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 t="e">
        <f t="shared" si="216"/>
        <v>#DIV/0!</v>
      </c>
      <c r="Q2774" s="12" t="s">
        <v>8316</v>
      </c>
      <c r="R2774" t="s">
        <v>8361</v>
      </c>
      <c r="S2774" s="16">
        <f t="shared" si="217"/>
        <v>41537.869143518517</v>
      </c>
      <c r="T2774" s="9">
        <f t="shared" si="218"/>
        <v>41552.869143518517</v>
      </c>
      <c r="U2774" s="15">
        <f t="shared" si="219"/>
        <v>2013</v>
      </c>
    </row>
    <row r="2775" spans="1:21" ht="48" hidden="1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8316</v>
      </c>
      <c r="R2775" t="s">
        <v>8361</v>
      </c>
      <c r="S2775" s="16">
        <f t="shared" si="217"/>
        <v>42474.86482638889</v>
      </c>
      <c r="T2775" s="9">
        <f t="shared" si="218"/>
        <v>42484.86482638889</v>
      </c>
      <c r="U2775" s="15">
        <f t="shared" si="219"/>
        <v>2016</v>
      </c>
    </row>
    <row r="2776" spans="1:21" ht="48" hidden="1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8316</v>
      </c>
      <c r="R2776" t="s">
        <v>8361</v>
      </c>
      <c r="S2776" s="16">
        <f t="shared" si="217"/>
        <v>41311.126481481479</v>
      </c>
      <c r="T2776" s="9">
        <f t="shared" si="218"/>
        <v>41341.126481481479</v>
      </c>
      <c r="U2776" s="15">
        <f t="shared" si="219"/>
        <v>2013</v>
      </c>
    </row>
    <row r="2777" spans="1:21" ht="48" hidden="1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8316</v>
      </c>
      <c r="R2777" t="s">
        <v>8361</v>
      </c>
      <c r="S2777" s="16">
        <f t="shared" si="217"/>
        <v>40863.013356481482</v>
      </c>
      <c r="T2777" s="9">
        <f t="shared" si="218"/>
        <v>40893.013356481482</v>
      </c>
      <c r="U2777" s="15">
        <f t="shared" si="219"/>
        <v>2011</v>
      </c>
    </row>
    <row r="2778" spans="1:21" ht="48" hidden="1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8316</v>
      </c>
      <c r="R2778" t="s">
        <v>8361</v>
      </c>
      <c r="S2778" s="16">
        <f t="shared" si="217"/>
        <v>42136.297175925924</v>
      </c>
      <c r="T2778" s="9">
        <f t="shared" si="218"/>
        <v>42167.297175925924</v>
      </c>
      <c r="U2778" s="15">
        <f t="shared" si="219"/>
        <v>2015</v>
      </c>
    </row>
    <row r="2779" spans="1:21" ht="48" hidden="1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8316</v>
      </c>
      <c r="R2779" t="s">
        <v>8361</v>
      </c>
      <c r="S2779" s="16">
        <f t="shared" si="217"/>
        <v>42172.669027777782</v>
      </c>
      <c r="T2779" s="9">
        <f t="shared" si="218"/>
        <v>42202.669027777782</v>
      </c>
      <c r="U2779" s="15">
        <f t="shared" si="219"/>
        <v>2015</v>
      </c>
    </row>
    <row r="2780" spans="1:21" ht="64" hidden="1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8316</v>
      </c>
      <c r="R2780" t="s">
        <v>8361</v>
      </c>
      <c r="S2780" s="16">
        <f t="shared" si="217"/>
        <v>41846.978078703702</v>
      </c>
      <c r="T2780" s="9">
        <f t="shared" si="218"/>
        <v>41876.978078703702</v>
      </c>
      <c r="U2780" s="15">
        <f t="shared" si="219"/>
        <v>2014</v>
      </c>
    </row>
    <row r="2781" spans="1:21" ht="48" hidden="1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8316</v>
      </c>
      <c r="R2781" t="s">
        <v>8361</v>
      </c>
      <c r="S2781" s="16">
        <f t="shared" si="217"/>
        <v>42300.585891203707</v>
      </c>
      <c r="T2781" s="9">
        <f t="shared" si="218"/>
        <v>42330.627557870372</v>
      </c>
      <c r="U2781" s="15">
        <f t="shared" si="219"/>
        <v>2015</v>
      </c>
    </row>
    <row r="2782" spans="1:21" ht="32" hidden="1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 t="e">
        <f t="shared" si="216"/>
        <v>#DIV/0!</v>
      </c>
      <c r="Q2782" s="12" t="s">
        <v>8316</v>
      </c>
      <c r="R2782" t="s">
        <v>8361</v>
      </c>
      <c r="S2782" s="16">
        <f t="shared" si="217"/>
        <v>42774.447777777779</v>
      </c>
      <c r="T2782" s="9">
        <f t="shared" si="218"/>
        <v>42804.447777777779</v>
      </c>
      <c r="U2782" s="15">
        <f t="shared" si="219"/>
        <v>2017</v>
      </c>
    </row>
    <row r="2783" spans="1:21" ht="32" hidden="1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8328</v>
      </c>
      <c r="R2783" t="s">
        <v>8331</v>
      </c>
      <c r="S2783" s="16">
        <f t="shared" si="217"/>
        <v>42018.94159722222</v>
      </c>
      <c r="T2783" s="9">
        <f t="shared" si="218"/>
        <v>42047.291666666672</v>
      </c>
      <c r="U2783" s="15">
        <f t="shared" si="219"/>
        <v>2015</v>
      </c>
    </row>
    <row r="2784" spans="1:21" ht="32" hidden="1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8328</v>
      </c>
      <c r="R2784" t="s">
        <v>8331</v>
      </c>
      <c r="S2784" s="16">
        <f t="shared" si="217"/>
        <v>42026.924976851849</v>
      </c>
      <c r="T2784" s="9">
        <f t="shared" si="218"/>
        <v>42052.207638888889</v>
      </c>
      <c r="U2784" s="15">
        <f t="shared" si="219"/>
        <v>2015</v>
      </c>
    </row>
    <row r="2785" spans="1:21" ht="48" hidden="1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8328</v>
      </c>
      <c r="R2785" t="s">
        <v>8331</v>
      </c>
      <c r="S2785" s="16">
        <f t="shared" si="217"/>
        <v>42103.535254629634</v>
      </c>
      <c r="T2785" s="9">
        <f t="shared" si="218"/>
        <v>42117.535254629634</v>
      </c>
      <c r="U2785" s="15">
        <f t="shared" si="219"/>
        <v>2015</v>
      </c>
    </row>
    <row r="2786" spans="1:21" ht="48" hidden="1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8328</v>
      </c>
      <c r="R2786" t="s">
        <v>8331</v>
      </c>
      <c r="S2786" s="16">
        <f t="shared" si="217"/>
        <v>41920.787534722222</v>
      </c>
      <c r="T2786" s="9">
        <f t="shared" si="218"/>
        <v>41941.787534722222</v>
      </c>
      <c r="U2786" s="15">
        <f t="shared" si="219"/>
        <v>2014</v>
      </c>
    </row>
    <row r="2787" spans="1:21" ht="48" hidden="1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8328</v>
      </c>
      <c r="R2787" t="s">
        <v>8331</v>
      </c>
      <c r="S2787" s="16">
        <f t="shared" si="217"/>
        <v>42558.189432870371</v>
      </c>
      <c r="T2787" s="9">
        <f t="shared" si="218"/>
        <v>42587.875</v>
      </c>
      <c r="U2787" s="15">
        <f t="shared" si="219"/>
        <v>2016</v>
      </c>
    </row>
    <row r="2788" spans="1:21" ht="32" hidden="1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8328</v>
      </c>
      <c r="R2788" t="s">
        <v>8331</v>
      </c>
      <c r="S2788" s="16">
        <f t="shared" si="217"/>
        <v>41815.569212962961</v>
      </c>
      <c r="T2788" s="9">
        <f t="shared" si="218"/>
        <v>41829.569212962961</v>
      </c>
      <c r="U2788" s="15">
        <f t="shared" si="219"/>
        <v>2014</v>
      </c>
    </row>
    <row r="2789" spans="1:21" ht="48" hidden="1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8328</v>
      </c>
      <c r="R2789" t="s">
        <v>8331</v>
      </c>
      <c r="S2789" s="16">
        <f t="shared" si="217"/>
        <v>41808.198518518519</v>
      </c>
      <c r="T2789" s="9">
        <f t="shared" si="218"/>
        <v>41838.198518518519</v>
      </c>
      <c r="U2789" s="15">
        <f t="shared" si="219"/>
        <v>2014</v>
      </c>
    </row>
    <row r="2790" spans="1:21" ht="32" hidden="1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8328</v>
      </c>
      <c r="R2790" t="s">
        <v>8331</v>
      </c>
      <c r="S2790" s="16">
        <f t="shared" si="217"/>
        <v>42550.701886574068</v>
      </c>
      <c r="T2790" s="9">
        <f t="shared" si="218"/>
        <v>42580.701886574068</v>
      </c>
      <c r="U2790" s="15">
        <f t="shared" si="219"/>
        <v>2016</v>
      </c>
    </row>
    <row r="2791" spans="1:21" ht="32" hidden="1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8328</v>
      </c>
      <c r="R2791" t="s">
        <v>8331</v>
      </c>
      <c r="S2791" s="16">
        <f t="shared" si="217"/>
        <v>42056.013124999998</v>
      </c>
      <c r="T2791" s="9">
        <f t="shared" si="218"/>
        <v>42075.166666666672</v>
      </c>
      <c r="U2791" s="15">
        <f t="shared" si="219"/>
        <v>2015</v>
      </c>
    </row>
    <row r="2792" spans="1:21" ht="48" hidden="1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8328</v>
      </c>
      <c r="R2792" t="s">
        <v>8331</v>
      </c>
      <c r="S2792" s="16">
        <f t="shared" si="217"/>
        <v>42016.938692129625</v>
      </c>
      <c r="T2792" s="9">
        <f t="shared" si="218"/>
        <v>42046.938692129625</v>
      </c>
      <c r="U2792" s="15">
        <f t="shared" si="219"/>
        <v>2015</v>
      </c>
    </row>
    <row r="2793" spans="1:21" ht="48" hidden="1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8328</v>
      </c>
      <c r="R2793" t="s">
        <v>8331</v>
      </c>
      <c r="S2793" s="16">
        <f t="shared" si="217"/>
        <v>42591.899988425925</v>
      </c>
      <c r="T2793" s="9">
        <f t="shared" si="218"/>
        <v>42622.166666666672</v>
      </c>
      <c r="U2793" s="15">
        <f t="shared" si="219"/>
        <v>2016</v>
      </c>
    </row>
    <row r="2794" spans="1:21" ht="48" hidden="1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8328</v>
      </c>
      <c r="R2794" t="s">
        <v>8331</v>
      </c>
      <c r="S2794" s="16">
        <f t="shared" si="217"/>
        <v>42183.231006944443</v>
      </c>
      <c r="T2794" s="9">
        <f t="shared" si="218"/>
        <v>42228.231006944443</v>
      </c>
      <c r="U2794" s="15">
        <f t="shared" si="219"/>
        <v>2015</v>
      </c>
    </row>
    <row r="2795" spans="1:21" ht="64" hidden="1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8328</v>
      </c>
      <c r="R2795" t="s">
        <v>8331</v>
      </c>
      <c r="S2795" s="16">
        <f t="shared" si="217"/>
        <v>42176.419039351851</v>
      </c>
      <c r="T2795" s="9">
        <f t="shared" si="218"/>
        <v>42206.419039351851</v>
      </c>
      <c r="U2795" s="15">
        <f t="shared" si="219"/>
        <v>2015</v>
      </c>
    </row>
    <row r="2796" spans="1:21" ht="48" hidden="1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8328</v>
      </c>
      <c r="R2796" t="s">
        <v>8331</v>
      </c>
      <c r="S2796" s="16">
        <f t="shared" si="217"/>
        <v>42416.691655092596</v>
      </c>
      <c r="T2796" s="9">
        <f t="shared" si="218"/>
        <v>42432.791666666672</v>
      </c>
      <c r="U2796" s="15">
        <f t="shared" si="219"/>
        <v>2016</v>
      </c>
    </row>
    <row r="2797" spans="1:21" ht="48" hidden="1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8328</v>
      </c>
      <c r="R2797" t="s">
        <v>8331</v>
      </c>
      <c r="S2797" s="16">
        <f t="shared" si="217"/>
        <v>41780.525937500002</v>
      </c>
      <c r="T2797" s="9">
        <f t="shared" si="218"/>
        <v>41796.958333333336</v>
      </c>
      <c r="U2797" s="15">
        <f t="shared" si="219"/>
        <v>2014</v>
      </c>
    </row>
    <row r="2798" spans="1:21" ht="48" hidden="1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8328</v>
      </c>
      <c r="R2798" t="s">
        <v>8331</v>
      </c>
      <c r="S2798" s="16">
        <f t="shared" si="217"/>
        <v>41795.528101851851</v>
      </c>
      <c r="T2798" s="9">
        <f t="shared" si="218"/>
        <v>41825.528101851851</v>
      </c>
      <c r="U2798" s="15">
        <f t="shared" si="219"/>
        <v>2014</v>
      </c>
    </row>
    <row r="2799" spans="1:21" ht="48" hidden="1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8328</v>
      </c>
      <c r="R2799" t="s">
        <v>8331</v>
      </c>
      <c r="S2799" s="16">
        <f t="shared" si="217"/>
        <v>41798.94027777778</v>
      </c>
      <c r="T2799" s="9">
        <f t="shared" si="218"/>
        <v>41828.94027777778</v>
      </c>
      <c r="U2799" s="15">
        <f t="shared" si="219"/>
        <v>2014</v>
      </c>
    </row>
    <row r="2800" spans="1:21" ht="48" hidden="1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8328</v>
      </c>
      <c r="R2800" t="s">
        <v>8331</v>
      </c>
      <c r="S2800" s="16">
        <f t="shared" si="217"/>
        <v>42201.675011574072</v>
      </c>
      <c r="T2800" s="9">
        <f t="shared" si="218"/>
        <v>42216.666666666672</v>
      </c>
      <c r="U2800" s="15">
        <f t="shared" si="219"/>
        <v>2015</v>
      </c>
    </row>
    <row r="2801" spans="1:21" ht="48" hidden="1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8328</v>
      </c>
      <c r="R2801" t="s">
        <v>8331</v>
      </c>
      <c r="S2801" s="16">
        <f t="shared" si="217"/>
        <v>42507.264699074076</v>
      </c>
      <c r="T2801" s="9">
        <f t="shared" si="218"/>
        <v>42538.666666666672</v>
      </c>
      <c r="U2801" s="15">
        <f t="shared" si="219"/>
        <v>2016</v>
      </c>
    </row>
    <row r="2802" spans="1:21" ht="48" hidden="1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8328</v>
      </c>
      <c r="R2802" t="s">
        <v>8331</v>
      </c>
      <c r="S2802" s="16">
        <f t="shared" si="217"/>
        <v>41948.552847222221</v>
      </c>
      <c r="T2802" s="9">
        <f t="shared" si="218"/>
        <v>42008.552847222221</v>
      </c>
      <c r="U2802" s="15">
        <f t="shared" si="219"/>
        <v>2014</v>
      </c>
    </row>
    <row r="2803" spans="1:21" ht="48" hidden="1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8328</v>
      </c>
      <c r="R2803" t="s">
        <v>8331</v>
      </c>
      <c r="S2803" s="16">
        <f t="shared" si="217"/>
        <v>41900.243159722224</v>
      </c>
      <c r="T2803" s="9">
        <f t="shared" si="218"/>
        <v>41922.458333333336</v>
      </c>
      <c r="U2803" s="15">
        <f t="shared" si="219"/>
        <v>2014</v>
      </c>
    </row>
    <row r="2804" spans="1:21" ht="48" hidden="1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8328</v>
      </c>
      <c r="R2804" t="s">
        <v>8331</v>
      </c>
      <c r="S2804" s="16">
        <f t="shared" si="217"/>
        <v>42192.64707175926</v>
      </c>
      <c r="T2804" s="9">
        <f t="shared" si="218"/>
        <v>42222.64707175926</v>
      </c>
      <c r="U2804" s="15">
        <f t="shared" si="219"/>
        <v>2015</v>
      </c>
    </row>
    <row r="2805" spans="1:21" ht="48" hidden="1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8328</v>
      </c>
      <c r="R2805" t="s">
        <v>8331</v>
      </c>
      <c r="S2805" s="16">
        <f t="shared" si="217"/>
        <v>42158.065694444449</v>
      </c>
      <c r="T2805" s="9">
        <f t="shared" si="218"/>
        <v>42201</v>
      </c>
      <c r="U2805" s="15">
        <f t="shared" si="219"/>
        <v>2015</v>
      </c>
    </row>
    <row r="2806" spans="1:21" ht="48" hidden="1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8328</v>
      </c>
      <c r="R2806" t="s">
        <v>8331</v>
      </c>
      <c r="S2806" s="16">
        <f t="shared" si="217"/>
        <v>41881.453587962962</v>
      </c>
      <c r="T2806" s="9">
        <f t="shared" si="218"/>
        <v>41911.453587962962</v>
      </c>
      <c r="U2806" s="15">
        <f t="shared" si="219"/>
        <v>2014</v>
      </c>
    </row>
    <row r="2807" spans="1:21" ht="64" hidden="1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8328</v>
      </c>
      <c r="R2807" t="s">
        <v>8331</v>
      </c>
      <c r="S2807" s="16">
        <f t="shared" si="217"/>
        <v>42213.505474537036</v>
      </c>
      <c r="T2807" s="9">
        <f t="shared" si="218"/>
        <v>42238.505474537036</v>
      </c>
      <c r="U2807" s="15">
        <f t="shared" si="219"/>
        <v>2015</v>
      </c>
    </row>
    <row r="2808" spans="1:21" ht="48" hidden="1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8328</v>
      </c>
      <c r="R2808" t="s">
        <v>8331</v>
      </c>
      <c r="S2808" s="16">
        <f t="shared" si="217"/>
        <v>42185.267245370371</v>
      </c>
      <c r="T2808" s="9">
        <f t="shared" si="218"/>
        <v>42221.458333333328</v>
      </c>
      <c r="U2808" s="15">
        <f t="shared" si="219"/>
        <v>2015</v>
      </c>
    </row>
    <row r="2809" spans="1:21" ht="16" hidden="1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8328</v>
      </c>
      <c r="R2809" t="s">
        <v>8331</v>
      </c>
      <c r="S2809" s="16">
        <f t="shared" si="217"/>
        <v>42154.873124999998</v>
      </c>
      <c r="T2809" s="9">
        <f t="shared" si="218"/>
        <v>42184.873124999998</v>
      </c>
      <c r="U2809" s="15">
        <f t="shared" si="219"/>
        <v>2015</v>
      </c>
    </row>
    <row r="2810" spans="1:21" ht="48" hidden="1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8328</v>
      </c>
      <c r="R2810" t="s">
        <v>8331</v>
      </c>
      <c r="S2810" s="16">
        <f t="shared" si="217"/>
        <v>42208.84646990741</v>
      </c>
      <c r="T2810" s="9">
        <f t="shared" si="218"/>
        <v>42238.84646990741</v>
      </c>
      <c r="U2810" s="15">
        <f t="shared" si="219"/>
        <v>2015</v>
      </c>
    </row>
    <row r="2811" spans="1:21" ht="48" hidden="1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8328</v>
      </c>
      <c r="R2811" t="s">
        <v>8331</v>
      </c>
      <c r="S2811" s="16">
        <f t="shared" si="217"/>
        <v>42451.496817129635</v>
      </c>
      <c r="T2811" s="9">
        <f t="shared" si="218"/>
        <v>42459.610416666663</v>
      </c>
      <c r="U2811" s="15">
        <f t="shared" si="219"/>
        <v>2016</v>
      </c>
    </row>
    <row r="2812" spans="1:21" ht="48" hidden="1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8328</v>
      </c>
      <c r="R2812" t="s">
        <v>8331</v>
      </c>
      <c r="S2812" s="16">
        <f t="shared" si="217"/>
        <v>41759.13962962963</v>
      </c>
      <c r="T2812" s="9">
        <f t="shared" si="218"/>
        <v>41791.165972222225</v>
      </c>
      <c r="U2812" s="15">
        <f t="shared" si="219"/>
        <v>2014</v>
      </c>
    </row>
    <row r="2813" spans="1:21" ht="48" hidden="1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8328</v>
      </c>
      <c r="R2813" t="s">
        <v>8331</v>
      </c>
      <c r="S2813" s="16">
        <f t="shared" si="217"/>
        <v>42028.496562500004</v>
      </c>
      <c r="T2813" s="9">
        <f t="shared" si="218"/>
        <v>42058.496562500004</v>
      </c>
      <c r="U2813" s="15">
        <f t="shared" si="219"/>
        <v>2015</v>
      </c>
    </row>
    <row r="2814" spans="1:21" ht="48" hidden="1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8328</v>
      </c>
      <c r="R2814" t="s">
        <v>8331</v>
      </c>
      <c r="S2814" s="16">
        <f t="shared" si="217"/>
        <v>42054.74418981481</v>
      </c>
      <c r="T2814" s="9">
        <f t="shared" si="218"/>
        <v>42100.166666666672</v>
      </c>
      <c r="U2814" s="15">
        <f t="shared" si="219"/>
        <v>2015</v>
      </c>
    </row>
    <row r="2815" spans="1:21" ht="48" hidden="1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8328</v>
      </c>
      <c r="R2815" t="s">
        <v>8331</v>
      </c>
      <c r="S2815" s="16">
        <f t="shared" si="217"/>
        <v>42693.742604166662</v>
      </c>
      <c r="T2815" s="9">
        <f t="shared" si="218"/>
        <v>42718.742604166662</v>
      </c>
      <c r="U2815" s="15">
        <f t="shared" si="219"/>
        <v>2016</v>
      </c>
    </row>
    <row r="2816" spans="1:21" ht="48" hidden="1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8328</v>
      </c>
      <c r="R2816" t="s">
        <v>8331</v>
      </c>
      <c r="S2816" s="16">
        <f t="shared" si="217"/>
        <v>42103.399479166663</v>
      </c>
      <c r="T2816" s="9">
        <f t="shared" si="218"/>
        <v>42133.399479166663</v>
      </c>
      <c r="U2816" s="15">
        <f t="shared" si="219"/>
        <v>2015</v>
      </c>
    </row>
    <row r="2817" spans="1:21" ht="48" hidden="1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8328</v>
      </c>
      <c r="R2817" t="s">
        <v>8331</v>
      </c>
      <c r="S2817" s="16">
        <f t="shared" si="217"/>
        <v>42559.776724537034</v>
      </c>
      <c r="T2817" s="9">
        <f t="shared" si="218"/>
        <v>42589.776724537034</v>
      </c>
      <c r="U2817" s="15">
        <f t="shared" si="219"/>
        <v>2016</v>
      </c>
    </row>
    <row r="2818" spans="1:21" ht="48" hidden="1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ROUND(E2818/D2818*100,0)</f>
        <v>142</v>
      </c>
      <c r="P2818">
        <f t="shared" ref="P2818:P2881" si="221">ROUND(E2818/L2818,2)</f>
        <v>25.13</v>
      </c>
      <c r="Q2818" s="12" t="s">
        <v>8328</v>
      </c>
      <c r="R2818" t="s">
        <v>8331</v>
      </c>
      <c r="S2818" s="16">
        <f t="shared" si="217"/>
        <v>42188.467499999999</v>
      </c>
      <c r="T2818" s="9">
        <f t="shared" si="218"/>
        <v>42218.666666666672</v>
      </c>
      <c r="U2818" s="15">
        <f t="shared" si="219"/>
        <v>2015</v>
      </c>
    </row>
    <row r="2819" spans="1:21" ht="48" hidden="1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si="221"/>
        <v>23.64</v>
      </c>
      <c r="Q2819" s="12" t="s">
        <v>8328</v>
      </c>
      <c r="R2819" t="s">
        <v>8331</v>
      </c>
      <c r="S2819" s="16">
        <f t="shared" ref="S2819:S2882" si="222">(((J2819/60)/60)/24)+DATE(1970,1,1)</f>
        <v>42023.634976851856</v>
      </c>
      <c r="T2819" s="9">
        <f t="shared" ref="T2819:T2882" si="223">(((I2819/60)/60)/24)+DATE(1970,1,1)</f>
        <v>42063.634976851856</v>
      </c>
      <c r="U2819" s="15">
        <f t="shared" ref="U2819:U2882" si="224">YEAR(S2819)</f>
        <v>2015</v>
      </c>
    </row>
    <row r="2820" spans="1:21" ht="48" hidden="1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8328</v>
      </c>
      <c r="R2820" t="s">
        <v>8331</v>
      </c>
      <c r="S2820" s="16">
        <f t="shared" si="222"/>
        <v>42250.598217592589</v>
      </c>
      <c r="T2820" s="9">
        <f t="shared" si="223"/>
        <v>42270.598217592589</v>
      </c>
      <c r="U2820" s="15">
        <f t="shared" si="224"/>
        <v>2015</v>
      </c>
    </row>
    <row r="2821" spans="1:21" ht="48" hidden="1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8328</v>
      </c>
      <c r="R2821" t="s">
        <v>8331</v>
      </c>
      <c r="S2821" s="16">
        <f t="shared" si="222"/>
        <v>42139.525567129633</v>
      </c>
      <c r="T2821" s="9">
        <f t="shared" si="223"/>
        <v>42169.525567129633</v>
      </c>
      <c r="U2821" s="15">
        <f t="shared" si="224"/>
        <v>2015</v>
      </c>
    </row>
    <row r="2822" spans="1:21" ht="48" hidden="1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8328</v>
      </c>
      <c r="R2822" t="s">
        <v>8331</v>
      </c>
      <c r="S2822" s="16">
        <f t="shared" si="222"/>
        <v>42401.610983796301</v>
      </c>
      <c r="T2822" s="9">
        <f t="shared" si="223"/>
        <v>42426</v>
      </c>
      <c r="U2822" s="15">
        <f t="shared" si="224"/>
        <v>2016</v>
      </c>
    </row>
    <row r="2823" spans="1:21" ht="48" hidden="1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8328</v>
      </c>
      <c r="R2823" t="s">
        <v>8331</v>
      </c>
      <c r="S2823" s="16">
        <f t="shared" si="222"/>
        <v>41875.922858796301</v>
      </c>
      <c r="T2823" s="9">
        <f t="shared" si="223"/>
        <v>41905.922858796301</v>
      </c>
      <c r="U2823" s="15">
        <f t="shared" si="224"/>
        <v>2014</v>
      </c>
    </row>
    <row r="2824" spans="1:21" ht="48" hidden="1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8328</v>
      </c>
      <c r="R2824" t="s">
        <v>8331</v>
      </c>
      <c r="S2824" s="16">
        <f t="shared" si="222"/>
        <v>42060.683935185181</v>
      </c>
      <c r="T2824" s="9">
        <f t="shared" si="223"/>
        <v>42090.642268518524</v>
      </c>
      <c r="U2824" s="15">
        <f t="shared" si="224"/>
        <v>2015</v>
      </c>
    </row>
    <row r="2825" spans="1:21" ht="48" hidden="1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8328</v>
      </c>
      <c r="R2825" t="s">
        <v>8331</v>
      </c>
      <c r="S2825" s="16">
        <f t="shared" si="222"/>
        <v>42067.011643518519</v>
      </c>
      <c r="T2825" s="9">
        <f t="shared" si="223"/>
        <v>42094.957638888889</v>
      </c>
      <c r="U2825" s="15">
        <f t="shared" si="224"/>
        <v>2015</v>
      </c>
    </row>
    <row r="2826" spans="1:21" ht="32" hidden="1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8328</v>
      </c>
      <c r="R2826" t="s">
        <v>8331</v>
      </c>
      <c r="S2826" s="16">
        <f t="shared" si="222"/>
        <v>42136.270787037036</v>
      </c>
      <c r="T2826" s="9">
        <f t="shared" si="223"/>
        <v>42168.071527777778</v>
      </c>
      <c r="U2826" s="15">
        <f t="shared" si="224"/>
        <v>2015</v>
      </c>
    </row>
    <row r="2827" spans="1:21" ht="48" hidden="1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8328</v>
      </c>
      <c r="R2827" t="s">
        <v>8331</v>
      </c>
      <c r="S2827" s="16">
        <f t="shared" si="222"/>
        <v>42312.792662037042</v>
      </c>
      <c r="T2827" s="9">
        <f t="shared" si="223"/>
        <v>42342.792662037042</v>
      </c>
      <c r="U2827" s="15">
        <f t="shared" si="224"/>
        <v>2015</v>
      </c>
    </row>
    <row r="2828" spans="1:21" ht="48" hidden="1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8328</v>
      </c>
      <c r="R2828" t="s">
        <v>8331</v>
      </c>
      <c r="S2828" s="16">
        <f t="shared" si="222"/>
        <v>42171.034861111111</v>
      </c>
      <c r="T2828" s="9">
        <f t="shared" si="223"/>
        <v>42195.291666666672</v>
      </c>
      <c r="U2828" s="15">
        <f t="shared" si="224"/>
        <v>2015</v>
      </c>
    </row>
    <row r="2829" spans="1:21" ht="48" hidden="1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8328</v>
      </c>
      <c r="R2829" t="s">
        <v>8331</v>
      </c>
      <c r="S2829" s="16">
        <f t="shared" si="222"/>
        <v>42494.683634259258</v>
      </c>
      <c r="T2829" s="9">
        <f t="shared" si="223"/>
        <v>42524.6875</v>
      </c>
      <c r="U2829" s="15">
        <f t="shared" si="224"/>
        <v>2016</v>
      </c>
    </row>
    <row r="2830" spans="1:21" ht="48" hidden="1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8328</v>
      </c>
      <c r="R2830" t="s">
        <v>8331</v>
      </c>
      <c r="S2830" s="16">
        <f t="shared" si="222"/>
        <v>42254.264687499999</v>
      </c>
      <c r="T2830" s="9">
        <f t="shared" si="223"/>
        <v>42279.958333333328</v>
      </c>
      <c r="U2830" s="15">
        <f t="shared" si="224"/>
        <v>2015</v>
      </c>
    </row>
    <row r="2831" spans="1:21" ht="48" hidden="1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8328</v>
      </c>
      <c r="R2831" t="s">
        <v>8331</v>
      </c>
      <c r="S2831" s="16">
        <f t="shared" si="222"/>
        <v>42495.434236111112</v>
      </c>
      <c r="T2831" s="9">
        <f t="shared" si="223"/>
        <v>42523.434236111112</v>
      </c>
      <c r="U2831" s="15">
        <f t="shared" si="224"/>
        <v>2016</v>
      </c>
    </row>
    <row r="2832" spans="1:21" ht="32" hidden="1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8328</v>
      </c>
      <c r="R2832" t="s">
        <v>8331</v>
      </c>
      <c r="S2832" s="16">
        <f t="shared" si="222"/>
        <v>41758.839675925927</v>
      </c>
      <c r="T2832" s="9">
        <f t="shared" si="223"/>
        <v>41771.165972222225</v>
      </c>
      <c r="U2832" s="15">
        <f t="shared" si="224"/>
        <v>2014</v>
      </c>
    </row>
    <row r="2833" spans="1:21" ht="32" hidden="1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8328</v>
      </c>
      <c r="R2833" t="s">
        <v>8331</v>
      </c>
      <c r="S2833" s="16">
        <f t="shared" si="222"/>
        <v>42171.824884259258</v>
      </c>
      <c r="T2833" s="9">
        <f t="shared" si="223"/>
        <v>42201.824884259258</v>
      </c>
      <c r="U2833" s="15">
        <f t="shared" si="224"/>
        <v>2015</v>
      </c>
    </row>
    <row r="2834" spans="1:21" ht="48" hidden="1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8328</v>
      </c>
      <c r="R2834" t="s">
        <v>8331</v>
      </c>
      <c r="S2834" s="16">
        <f t="shared" si="222"/>
        <v>41938.709421296298</v>
      </c>
      <c r="T2834" s="9">
        <f t="shared" si="223"/>
        <v>41966.916666666672</v>
      </c>
      <c r="U2834" s="15">
        <f t="shared" si="224"/>
        <v>2014</v>
      </c>
    </row>
    <row r="2835" spans="1:21" ht="16" hidden="1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8328</v>
      </c>
      <c r="R2835" t="s">
        <v>8331</v>
      </c>
      <c r="S2835" s="16">
        <f t="shared" si="222"/>
        <v>42268.127696759257</v>
      </c>
      <c r="T2835" s="9">
        <f t="shared" si="223"/>
        <v>42288.083333333328</v>
      </c>
      <c r="U2835" s="15">
        <f t="shared" si="224"/>
        <v>2015</v>
      </c>
    </row>
    <row r="2836" spans="1:21" ht="48" hidden="1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8328</v>
      </c>
      <c r="R2836" t="s">
        <v>8331</v>
      </c>
      <c r="S2836" s="16">
        <f t="shared" si="222"/>
        <v>42019.959837962961</v>
      </c>
      <c r="T2836" s="9">
        <f t="shared" si="223"/>
        <v>42034.959837962961</v>
      </c>
      <c r="U2836" s="15">
        <f t="shared" si="224"/>
        <v>2015</v>
      </c>
    </row>
    <row r="2837" spans="1:21" ht="48" hidden="1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8328</v>
      </c>
      <c r="R2837" t="s">
        <v>8331</v>
      </c>
      <c r="S2837" s="16">
        <f t="shared" si="222"/>
        <v>42313.703900462962</v>
      </c>
      <c r="T2837" s="9">
        <f t="shared" si="223"/>
        <v>42343</v>
      </c>
      <c r="U2837" s="15">
        <f t="shared" si="224"/>
        <v>2015</v>
      </c>
    </row>
    <row r="2838" spans="1:21" ht="48" hidden="1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8328</v>
      </c>
      <c r="R2838" t="s">
        <v>8331</v>
      </c>
      <c r="S2838" s="16">
        <f t="shared" si="222"/>
        <v>42746.261782407411</v>
      </c>
      <c r="T2838" s="9">
        <f t="shared" si="223"/>
        <v>42784.207638888889</v>
      </c>
      <c r="U2838" s="15">
        <f t="shared" si="224"/>
        <v>2017</v>
      </c>
    </row>
    <row r="2839" spans="1:21" ht="64" hidden="1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8328</v>
      </c>
      <c r="R2839" t="s">
        <v>8331</v>
      </c>
      <c r="S2839" s="16">
        <f t="shared" si="222"/>
        <v>42307.908379629633</v>
      </c>
      <c r="T2839" s="9">
        <f t="shared" si="223"/>
        <v>42347.950046296297</v>
      </c>
      <c r="U2839" s="15">
        <f t="shared" si="224"/>
        <v>2015</v>
      </c>
    </row>
    <row r="2840" spans="1:21" ht="48" hidden="1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8328</v>
      </c>
      <c r="R2840" t="s">
        <v>8331</v>
      </c>
      <c r="S2840" s="16">
        <f t="shared" si="222"/>
        <v>41842.607592592591</v>
      </c>
      <c r="T2840" s="9">
        <f t="shared" si="223"/>
        <v>41864.916666666664</v>
      </c>
      <c r="U2840" s="15">
        <f t="shared" si="224"/>
        <v>2014</v>
      </c>
    </row>
    <row r="2841" spans="1:21" ht="48" hidden="1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8328</v>
      </c>
      <c r="R2841" t="s">
        <v>8331</v>
      </c>
      <c r="S2841" s="16">
        <f t="shared" si="222"/>
        <v>41853.240208333329</v>
      </c>
      <c r="T2841" s="9">
        <f t="shared" si="223"/>
        <v>41876.207638888889</v>
      </c>
      <c r="U2841" s="15">
        <f t="shared" si="224"/>
        <v>2014</v>
      </c>
    </row>
    <row r="2842" spans="1:21" ht="48" hidden="1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8328</v>
      </c>
      <c r="R2842" t="s">
        <v>8331</v>
      </c>
      <c r="S2842" s="16">
        <f t="shared" si="222"/>
        <v>42060.035636574074</v>
      </c>
      <c r="T2842" s="9">
        <f t="shared" si="223"/>
        <v>42081.708333333328</v>
      </c>
      <c r="U2842" s="15">
        <f t="shared" si="224"/>
        <v>2015</v>
      </c>
    </row>
    <row r="2843" spans="1:21" ht="48" hidden="1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8328</v>
      </c>
      <c r="R2843" t="s">
        <v>8331</v>
      </c>
      <c r="S2843" s="16">
        <f t="shared" si="222"/>
        <v>42291.739548611105</v>
      </c>
      <c r="T2843" s="9">
        <f t="shared" si="223"/>
        <v>42351.781215277777</v>
      </c>
      <c r="U2843" s="15">
        <f t="shared" si="224"/>
        <v>2015</v>
      </c>
    </row>
    <row r="2844" spans="1:21" ht="48" hidden="1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 t="e">
        <f t="shared" si="221"/>
        <v>#DIV/0!</v>
      </c>
      <c r="Q2844" s="12" t="s">
        <v>8328</v>
      </c>
      <c r="R2844" t="s">
        <v>8331</v>
      </c>
      <c r="S2844" s="16">
        <f t="shared" si="222"/>
        <v>41784.952488425923</v>
      </c>
      <c r="T2844" s="9">
        <f t="shared" si="223"/>
        <v>41811.458333333336</v>
      </c>
      <c r="U2844" s="15">
        <f t="shared" si="224"/>
        <v>2014</v>
      </c>
    </row>
    <row r="2845" spans="1:21" ht="48" hidden="1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 t="e">
        <f t="shared" si="221"/>
        <v>#DIV/0!</v>
      </c>
      <c r="Q2845" s="12" t="s">
        <v>8328</v>
      </c>
      <c r="R2845" t="s">
        <v>8331</v>
      </c>
      <c r="S2845" s="16">
        <f t="shared" si="222"/>
        <v>42492.737847222219</v>
      </c>
      <c r="T2845" s="9">
        <f t="shared" si="223"/>
        <v>42534.166666666672</v>
      </c>
      <c r="U2845" s="15">
        <f t="shared" si="224"/>
        <v>2016</v>
      </c>
    </row>
    <row r="2846" spans="1:21" ht="48" hidden="1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8328</v>
      </c>
      <c r="R2846" t="s">
        <v>8331</v>
      </c>
      <c r="S2846" s="16">
        <f t="shared" si="222"/>
        <v>42709.546064814815</v>
      </c>
      <c r="T2846" s="9">
        <f t="shared" si="223"/>
        <v>42739.546064814815</v>
      </c>
      <c r="U2846" s="15">
        <f t="shared" si="224"/>
        <v>2016</v>
      </c>
    </row>
    <row r="2847" spans="1:21" ht="48" hidden="1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8328</v>
      </c>
      <c r="R2847" t="s">
        <v>8331</v>
      </c>
      <c r="S2847" s="16">
        <f t="shared" si="222"/>
        <v>42103.016585648147</v>
      </c>
      <c r="T2847" s="9">
        <f t="shared" si="223"/>
        <v>42163.016585648147</v>
      </c>
      <c r="U2847" s="15">
        <f t="shared" si="224"/>
        <v>2015</v>
      </c>
    </row>
    <row r="2848" spans="1:21" ht="48" hidden="1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 t="e">
        <f t="shared" si="221"/>
        <v>#DIV/0!</v>
      </c>
      <c r="Q2848" s="12" t="s">
        <v>8328</v>
      </c>
      <c r="R2848" t="s">
        <v>8331</v>
      </c>
      <c r="S2848" s="16">
        <f t="shared" si="222"/>
        <v>42108.692060185189</v>
      </c>
      <c r="T2848" s="9">
        <f t="shared" si="223"/>
        <v>42153.692060185189</v>
      </c>
      <c r="U2848" s="15">
        <f t="shared" si="224"/>
        <v>2015</v>
      </c>
    </row>
    <row r="2849" spans="1:21" ht="48" hidden="1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 t="e">
        <f t="shared" si="221"/>
        <v>#DIV/0!</v>
      </c>
      <c r="Q2849" s="12" t="s">
        <v>8328</v>
      </c>
      <c r="R2849" t="s">
        <v>8331</v>
      </c>
      <c r="S2849" s="16">
        <f t="shared" si="222"/>
        <v>42453.806307870371</v>
      </c>
      <c r="T2849" s="9">
        <f t="shared" si="223"/>
        <v>42513.806307870371</v>
      </c>
      <c r="U2849" s="15">
        <f t="shared" si="224"/>
        <v>2016</v>
      </c>
    </row>
    <row r="2850" spans="1:21" ht="48" hidden="1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8328</v>
      </c>
      <c r="R2850" t="s">
        <v>8331</v>
      </c>
      <c r="S2850" s="16">
        <f t="shared" si="222"/>
        <v>42123.648831018523</v>
      </c>
      <c r="T2850" s="9">
        <f t="shared" si="223"/>
        <v>42153.648831018523</v>
      </c>
      <c r="U2850" s="15">
        <f t="shared" si="224"/>
        <v>2015</v>
      </c>
    </row>
    <row r="2851" spans="1:21" ht="48" hidden="1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8328</v>
      </c>
      <c r="R2851" t="s">
        <v>8331</v>
      </c>
      <c r="S2851" s="16">
        <f t="shared" si="222"/>
        <v>42453.428240740745</v>
      </c>
      <c r="T2851" s="9">
        <f t="shared" si="223"/>
        <v>42483.428240740745</v>
      </c>
      <c r="U2851" s="15">
        <f t="shared" si="224"/>
        <v>2016</v>
      </c>
    </row>
    <row r="2852" spans="1:21" ht="48" hidden="1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8328</v>
      </c>
      <c r="R2852" t="s">
        <v>8331</v>
      </c>
      <c r="S2852" s="16">
        <f t="shared" si="222"/>
        <v>41858.007071759261</v>
      </c>
      <c r="T2852" s="9">
        <f t="shared" si="223"/>
        <v>41888.007071759261</v>
      </c>
      <c r="U2852" s="15">
        <f t="shared" si="224"/>
        <v>2014</v>
      </c>
    </row>
    <row r="2853" spans="1:21" ht="48" hidden="1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 t="e">
        <f t="shared" si="221"/>
        <v>#DIV/0!</v>
      </c>
      <c r="Q2853" s="12" t="s">
        <v>8328</v>
      </c>
      <c r="R2853" t="s">
        <v>8331</v>
      </c>
      <c r="S2853" s="16">
        <f t="shared" si="222"/>
        <v>42390.002650462964</v>
      </c>
      <c r="T2853" s="9">
        <f t="shared" si="223"/>
        <v>42398.970138888893</v>
      </c>
      <c r="U2853" s="15">
        <f t="shared" si="224"/>
        <v>2016</v>
      </c>
    </row>
    <row r="2854" spans="1:21" ht="48" hidden="1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8328</v>
      </c>
      <c r="R2854" t="s">
        <v>8331</v>
      </c>
      <c r="S2854" s="16">
        <f t="shared" si="222"/>
        <v>41781.045173611114</v>
      </c>
      <c r="T2854" s="9">
        <f t="shared" si="223"/>
        <v>41811.045173611114</v>
      </c>
      <c r="U2854" s="15">
        <f t="shared" si="224"/>
        <v>2014</v>
      </c>
    </row>
    <row r="2855" spans="1:21" ht="48" hidden="1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 t="e">
        <f t="shared" si="221"/>
        <v>#DIV/0!</v>
      </c>
      <c r="Q2855" s="12" t="s">
        <v>8328</v>
      </c>
      <c r="R2855" t="s">
        <v>8331</v>
      </c>
      <c r="S2855" s="16">
        <f t="shared" si="222"/>
        <v>41836.190937499996</v>
      </c>
      <c r="T2855" s="9">
        <f t="shared" si="223"/>
        <v>41896.190937499996</v>
      </c>
      <c r="U2855" s="15">
        <f t="shared" si="224"/>
        <v>2014</v>
      </c>
    </row>
    <row r="2856" spans="1:21" ht="48" hidden="1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8328</v>
      </c>
      <c r="R2856" t="s">
        <v>8331</v>
      </c>
      <c r="S2856" s="16">
        <f t="shared" si="222"/>
        <v>42111.71665509259</v>
      </c>
      <c r="T2856" s="9">
        <f t="shared" si="223"/>
        <v>42131.71665509259</v>
      </c>
      <c r="U2856" s="15">
        <f t="shared" si="224"/>
        <v>2015</v>
      </c>
    </row>
    <row r="2857" spans="1:21" ht="48" hidden="1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8328</v>
      </c>
      <c r="R2857" t="s">
        <v>8331</v>
      </c>
      <c r="S2857" s="16">
        <f t="shared" si="222"/>
        <v>42370.007766203707</v>
      </c>
      <c r="T2857" s="9">
        <f t="shared" si="223"/>
        <v>42398.981944444444</v>
      </c>
      <c r="U2857" s="15">
        <f t="shared" si="224"/>
        <v>2016</v>
      </c>
    </row>
    <row r="2858" spans="1:21" ht="48" hidden="1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8328</v>
      </c>
      <c r="R2858" t="s">
        <v>8331</v>
      </c>
      <c r="S2858" s="16">
        <f t="shared" si="222"/>
        <v>42165.037581018521</v>
      </c>
      <c r="T2858" s="9">
        <f t="shared" si="223"/>
        <v>42224.898611111115</v>
      </c>
      <c r="U2858" s="15">
        <f t="shared" si="224"/>
        <v>2015</v>
      </c>
    </row>
    <row r="2859" spans="1:21" ht="64" hidden="1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8328</v>
      </c>
      <c r="R2859" t="s">
        <v>8331</v>
      </c>
      <c r="S2859" s="16">
        <f t="shared" si="222"/>
        <v>42726.920081018514</v>
      </c>
      <c r="T2859" s="9">
        <f t="shared" si="223"/>
        <v>42786.75</v>
      </c>
      <c r="U2859" s="15">
        <f t="shared" si="224"/>
        <v>2016</v>
      </c>
    </row>
    <row r="2860" spans="1:21" ht="48" hidden="1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 t="e">
        <f t="shared" si="221"/>
        <v>#DIV/0!</v>
      </c>
      <c r="Q2860" s="12" t="s">
        <v>8328</v>
      </c>
      <c r="R2860" t="s">
        <v>8331</v>
      </c>
      <c r="S2860" s="16">
        <f t="shared" si="222"/>
        <v>41954.545081018514</v>
      </c>
      <c r="T2860" s="9">
        <f t="shared" si="223"/>
        <v>41978.477777777778</v>
      </c>
      <c r="U2860" s="15">
        <f t="shared" si="224"/>
        <v>2014</v>
      </c>
    </row>
    <row r="2861" spans="1:21" ht="32" hidden="1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8328</v>
      </c>
      <c r="R2861" t="s">
        <v>8331</v>
      </c>
      <c r="S2861" s="16">
        <f t="shared" si="222"/>
        <v>42233.362314814818</v>
      </c>
      <c r="T2861" s="9">
        <f t="shared" si="223"/>
        <v>42293.362314814818</v>
      </c>
      <c r="U2861" s="15">
        <f t="shared" si="224"/>
        <v>2015</v>
      </c>
    </row>
    <row r="2862" spans="1:21" ht="48" hidden="1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8328</v>
      </c>
      <c r="R2862" t="s">
        <v>8331</v>
      </c>
      <c r="S2862" s="16">
        <f t="shared" si="222"/>
        <v>42480.800648148142</v>
      </c>
      <c r="T2862" s="9">
        <f t="shared" si="223"/>
        <v>42540.800648148142</v>
      </c>
      <c r="U2862" s="15">
        <f t="shared" si="224"/>
        <v>2016</v>
      </c>
    </row>
    <row r="2863" spans="1:21" ht="48" hidden="1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8328</v>
      </c>
      <c r="R2863" t="s">
        <v>8331</v>
      </c>
      <c r="S2863" s="16">
        <f t="shared" si="222"/>
        <v>42257.590833333335</v>
      </c>
      <c r="T2863" s="9">
        <f t="shared" si="223"/>
        <v>42271.590833333335</v>
      </c>
      <c r="U2863" s="15">
        <f t="shared" si="224"/>
        <v>2015</v>
      </c>
    </row>
    <row r="2864" spans="1:21" ht="48" hidden="1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8328</v>
      </c>
      <c r="R2864" t="s">
        <v>8331</v>
      </c>
      <c r="S2864" s="16">
        <f t="shared" si="222"/>
        <v>41784.789687500001</v>
      </c>
      <c r="T2864" s="9">
        <f t="shared" si="223"/>
        <v>41814.789687500001</v>
      </c>
      <c r="U2864" s="15">
        <f t="shared" si="224"/>
        <v>2014</v>
      </c>
    </row>
    <row r="2865" spans="1:21" ht="48" hidden="1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8328</v>
      </c>
      <c r="R2865" t="s">
        <v>8331</v>
      </c>
      <c r="S2865" s="16">
        <f t="shared" si="222"/>
        <v>41831.675034722226</v>
      </c>
      <c r="T2865" s="9">
        <f t="shared" si="223"/>
        <v>41891.675034722226</v>
      </c>
      <c r="U2865" s="15">
        <f t="shared" si="224"/>
        <v>2014</v>
      </c>
    </row>
    <row r="2866" spans="1:21" ht="16" hidden="1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8328</v>
      </c>
      <c r="R2866" t="s">
        <v>8331</v>
      </c>
      <c r="S2866" s="16">
        <f t="shared" si="222"/>
        <v>42172.613506944443</v>
      </c>
      <c r="T2866" s="9">
        <f t="shared" si="223"/>
        <v>42202.554166666669</v>
      </c>
      <c r="U2866" s="15">
        <f t="shared" si="224"/>
        <v>2015</v>
      </c>
    </row>
    <row r="2867" spans="1:21" ht="48" hidden="1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 t="e">
        <f t="shared" si="221"/>
        <v>#DIV/0!</v>
      </c>
      <c r="Q2867" s="12" t="s">
        <v>8328</v>
      </c>
      <c r="R2867" t="s">
        <v>8331</v>
      </c>
      <c r="S2867" s="16">
        <f t="shared" si="222"/>
        <v>41950.114108796297</v>
      </c>
      <c r="T2867" s="9">
        <f t="shared" si="223"/>
        <v>42010.114108796297</v>
      </c>
      <c r="U2867" s="15">
        <f t="shared" si="224"/>
        <v>2014</v>
      </c>
    </row>
    <row r="2868" spans="1:21" ht="48" hidden="1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8328</v>
      </c>
      <c r="R2868" t="s">
        <v>8331</v>
      </c>
      <c r="S2868" s="16">
        <f t="shared" si="222"/>
        <v>42627.955104166671</v>
      </c>
      <c r="T2868" s="9">
        <f t="shared" si="223"/>
        <v>42657.916666666672</v>
      </c>
      <c r="U2868" s="15">
        <f t="shared" si="224"/>
        <v>2016</v>
      </c>
    </row>
    <row r="2869" spans="1:21" ht="48" hidden="1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8328</v>
      </c>
      <c r="R2869" t="s">
        <v>8331</v>
      </c>
      <c r="S2869" s="16">
        <f t="shared" si="222"/>
        <v>42531.195277777777</v>
      </c>
      <c r="T2869" s="9">
        <f t="shared" si="223"/>
        <v>42555.166666666672</v>
      </c>
      <c r="U2869" s="15">
        <f t="shared" si="224"/>
        <v>2016</v>
      </c>
    </row>
    <row r="2870" spans="1:21" ht="48" hidden="1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8328</v>
      </c>
      <c r="R2870" t="s">
        <v>8331</v>
      </c>
      <c r="S2870" s="16">
        <f t="shared" si="222"/>
        <v>42618.827013888891</v>
      </c>
      <c r="T2870" s="9">
        <f t="shared" si="223"/>
        <v>42648.827013888891</v>
      </c>
      <c r="U2870" s="15">
        <f t="shared" si="224"/>
        <v>2016</v>
      </c>
    </row>
    <row r="2871" spans="1:21" ht="48" hidden="1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8328</v>
      </c>
      <c r="R2871" t="s">
        <v>8331</v>
      </c>
      <c r="S2871" s="16">
        <f t="shared" si="222"/>
        <v>42540.593530092592</v>
      </c>
      <c r="T2871" s="9">
        <f t="shared" si="223"/>
        <v>42570.593530092592</v>
      </c>
      <c r="U2871" s="15">
        <f t="shared" si="224"/>
        <v>2016</v>
      </c>
    </row>
    <row r="2872" spans="1:21" ht="48" hidden="1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8328</v>
      </c>
      <c r="R2872" t="s">
        <v>8331</v>
      </c>
      <c r="S2872" s="16">
        <f t="shared" si="222"/>
        <v>41746.189409722225</v>
      </c>
      <c r="T2872" s="9">
        <f t="shared" si="223"/>
        <v>41776.189409722225</v>
      </c>
      <c r="U2872" s="15">
        <f t="shared" si="224"/>
        <v>2014</v>
      </c>
    </row>
    <row r="2873" spans="1:21" ht="48" hidden="1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8328</v>
      </c>
      <c r="R2873" t="s">
        <v>8331</v>
      </c>
      <c r="S2873" s="16">
        <f t="shared" si="222"/>
        <v>41974.738576388889</v>
      </c>
      <c r="T2873" s="9">
        <f t="shared" si="223"/>
        <v>41994.738576388889</v>
      </c>
      <c r="U2873" s="15">
        <f t="shared" si="224"/>
        <v>2014</v>
      </c>
    </row>
    <row r="2874" spans="1:21" ht="32" hidden="1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 t="e">
        <f t="shared" si="221"/>
        <v>#DIV/0!</v>
      </c>
      <c r="Q2874" s="12" t="s">
        <v>8328</v>
      </c>
      <c r="R2874" t="s">
        <v>8331</v>
      </c>
      <c r="S2874" s="16">
        <f t="shared" si="222"/>
        <v>42115.11618055556</v>
      </c>
      <c r="T2874" s="9">
        <f t="shared" si="223"/>
        <v>42175.11618055556</v>
      </c>
      <c r="U2874" s="15">
        <f t="shared" si="224"/>
        <v>2015</v>
      </c>
    </row>
    <row r="2875" spans="1:21" ht="48" hidden="1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8328</v>
      </c>
      <c r="R2875" t="s">
        <v>8331</v>
      </c>
      <c r="S2875" s="16">
        <f t="shared" si="222"/>
        <v>42002.817488425921</v>
      </c>
      <c r="T2875" s="9">
        <f t="shared" si="223"/>
        <v>42032.817488425921</v>
      </c>
      <c r="U2875" s="15">
        <f t="shared" si="224"/>
        <v>2014</v>
      </c>
    </row>
    <row r="2876" spans="1:21" ht="48" hidden="1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8328</v>
      </c>
      <c r="R2876" t="s">
        <v>8331</v>
      </c>
      <c r="S2876" s="16">
        <f t="shared" si="222"/>
        <v>42722.84474537037</v>
      </c>
      <c r="T2876" s="9">
        <f t="shared" si="223"/>
        <v>42752.84474537037</v>
      </c>
      <c r="U2876" s="15">
        <f t="shared" si="224"/>
        <v>2016</v>
      </c>
    </row>
    <row r="2877" spans="1:21" ht="48" hidden="1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8328</v>
      </c>
      <c r="R2877" t="s">
        <v>8331</v>
      </c>
      <c r="S2877" s="16">
        <f t="shared" si="222"/>
        <v>42465.128391203703</v>
      </c>
      <c r="T2877" s="9">
        <f t="shared" si="223"/>
        <v>42495.128391203703</v>
      </c>
      <c r="U2877" s="15">
        <f t="shared" si="224"/>
        <v>2016</v>
      </c>
    </row>
    <row r="2878" spans="1:21" ht="48" hidden="1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 t="e">
        <f t="shared" si="221"/>
        <v>#DIV/0!</v>
      </c>
      <c r="Q2878" s="12" t="s">
        <v>8328</v>
      </c>
      <c r="R2878" t="s">
        <v>8331</v>
      </c>
      <c r="S2878" s="16">
        <f t="shared" si="222"/>
        <v>42171.743969907402</v>
      </c>
      <c r="T2878" s="9">
        <f t="shared" si="223"/>
        <v>42201.743969907402</v>
      </c>
      <c r="U2878" s="15">
        <f t="shared" si="224"/>
        <v>2015</v>
      </c>
    </row>
    <row r="2879" spans="1:21" ht="48" hidden="1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8328</v>
      </c>
      <c r="R2879" t="s">
        <v>8331</v>
      </c>
      <c r="S2879" s="16">
        <f t="shared" si="222"/>
        <v>42672.955138888887</v>
      </c>
      <c r="T2879" s="9">
        <f t="shared" si="223"/>
        <v>42704.708333333328</v>
      </c>
      <c r="U2879" s="15">
        <f t="shared" si="224"/>
        <v>2016</v>
      </c>
    </row>
    <row r="2880" spans="1:21" ht="48" hidden="1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8328</v>
      </c>
      <c r="R2880" t="s">
        <v>8331</v>
      </c>
      <c r="S2880" s="16">
        <f t="shared" si="222"/>
        <v>42128.615682870368</v>
      </c>
      <c r="T2880" s="9">
        <f t="shared" si="223"/>
        <v>42188.615682870368</v>
      </c>
      <c r="U2880" s="15">
        <f t="shared" si="224"/>
        <v>2015</v>
      </c>
    </row>
    <row r="2881" spans="1:21" ht="48" hidden="1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8328</v>
      </c>
      <c r="R2881" t="s">
        <v>8331</v>
      </c>
      <c r="S2881" s="16">
        <f t="shared" si="222"/>
        <v>42359.725243055553</v>
      </c>
      <c r="T2881" s="9">
        <f t="shared" si="223"/>
        <v>42389.725243055553</v>
      </c>
      <c r="U2881" s="15">
        <f t="shared" si="224"/>
        <v>2015</v>
      </c>
    </row>
    <row r="2882" spans="1:21" ht="48" hidden="1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ROUND(E2882/D2882*100,0)</f>
        <v>23</v>
      </c>
      <c r="P2882">
        <f t="shared" ref="P2882:P2945" si="226">ROUND(E2882/L2882,2)</f>
        <v>96.55</v>
      </c>
      <c r="Q2882" s="12" t="s">
        <v>8328</v>
      </c>
      <c r="R2882" t="s">
        <v>8331</v>
      </c>
      <c r="S2882" s="16">
        <f t="shared" si="222"/>
        <v>42192.905694444446</v>
      </c>
      <c r="T2882" s="9">
        <f t="shared" si="223"/>
        <v>42236.711805555555</v>
      </c>
      <c r="U2882" s="15">
        <f t="shared" si="224"/>
        <v>2015</v>
      </c>
    </row>
    <row r="2883" spans="1:21" ht="48" hidden="1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 t="e">
        <f t="shared" si="226"/>
        <v>#DIV/0!</v>
      </c>
      <c r="Q2883" s="12" t="s">
        <v>8328</v>
      </c>
      <c r="R2883" t="s">
        <v>8331</v>
      </c>
      <c r="S2883" s="16">
        <f t="shared" ref="S2883:S2946" si="227">(((J2883/60)/60)/24)+DATE(1970,1,1)</f>
        <v>41916.597638888888</v>
      </c>
      <c r="T2883" s="9">
        <f t="shared" ref="T2883:T2946" si="228">(((I2883/60)/60)/24)+DATE(1970,1,1)</f>
        <v>41976.639305555553</v>
      </c>
      <c r="U2883" s="15">
        <f t="shared" ref="U2883:U2946" si="229">YEAR(S2883)</f>
        <v>2014</v>
      </c>
    </row>
    <row r="2884" spans="1:21" ht="48" hidden="1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8328</v>
      </c>
      <c r="R2884" t="s">
        <v>8331</v>
      </c>
      <c r="S2884" s="16">
        <f t="shared" si="227"/>
        <v>42461.596273148149</v>
      </c>
      <c r="T2884" s="9">
        <f t="shared" si="228"/>
        <v>42491.596273148149</v>
      </c>
      <c r="U2884" s="15">
        <f t="shared" si="229"/>
        <v>2016</v>
      </c>
    </row>
    <row r="2885" spans="1:21" ht="48" hidden="1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8328</v>
      </c>
      <c r="R2885" t="s">
        <v>8331</v>
      </c>
      <c r="S2885" s="16">
        <f t="shared" si="227"/>
        <v>42370.90320601852</v>
      </c>
      <c r="T2885" s="9">
        <f t="shared" si="228"/>
        <v>42406.207638888889</v>
      </c>
      <c r="U2885" s="15">
        <f t="shared" si="229"/>
        <v>2016</v>
      </c>
    </row>
    <row r="2886" spans="1:21" ht="32" hidden="1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8328</v>
      </c>
      <c r="R2886" t="s">
        <v>8331</v>
      </c>
      <c r="S2886" s="16">
        <f t="shared" si="227"/>
        <v>41948.727256944447</v>
      </c>
      <c r="T2886" s="9">
        <f t="shared" si="228"/>
        <v>41978.727256944447</v>
      </c>
      <c r="U2886" s="15">
        <f t="shared" si="229"/>
        <v>2014</v>
      </c>
    </row>
    <row r="2887" spans="1:21" ht="32" hidden="1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8328</v>
      </c>
      <c r="R2887" t="s">
        <v>8331</v>
      </c>
      <c r="S2887" s="16">
        <f t="shared" si="227"/>
        <v>42047.07640046296</v>
      </c>
      <c r="T2887" s="9">
        <f t="shared" si="228"/>
        <v>42077.034733796296</v>
      </c>
      <c r="U2887" s="15">
        <f t="shared" si="229"/>
        <v>2015</v>
      </c>
    </row>
    <row r="2888" spans="1:21" ht="48" hidden="1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8328</v>
      </c>
      <c r="R2888" t="s">
        <v>8331</v>
      </c>
      <c r="S2888" s="16">
        <f t="shared" si="227"/>
        <v>42261.632916666669</v>
      </c>
      <c r="T2888" s="9">
        <f t="shared" si="228"/>
        <v>42266.165972222225</v>
      </c>
      <c r="U2888" s="15">
        <f t="shared" si="229"/>
        <v>2015</v>
      </c>
    </row>
    <row r="2889" spans="1:21" ht="48" hidden="1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8328</v>
      </c>
      <c r="R2889" t="s">
        <v>8331</v>
      </c>
      <c r="S2889" s="16">
        <f t="shared" si="227"/>
        <v>41985.427361111113</v>
      </c>
      <c r="T2889" s="9">
        <f t="shared" si="228"/>
        <v>42015.427361111113</v>
      </c>
      <c r="U2889" s="15">
        <f t="shared" si="229"/>
        <v>2014</v>
      </c>
    </row>
    <row r="2890" spans="1:21" ht="48" hidden="1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 t="e">
        <f t="shared" si="226"/>
        <v>#DIV/0!</v>
      </c>
      <c r="Q2890" s="12" t="s">
        <v>8328</v>
      </c>
      <c r="R2890" t="s">
        <v>8331</v>
      </c>
      <c r="S2890" s="16">
        <f t="shared" si="227"/>
        <v>41922.535185185188</v>
      </c>
      <c r="T2890" s="9">
        <f t="shared" si="228"/>
        <v>41930.207638888889</v>
      </c>
      <c r="U2890" s="15">
        <f t="shared" si="229"/>
        <v>2014</v>
      </c>
    </row>
    <row r="2891" spans="1:21" ht="48" hidden="1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8328</v>
      </c>
      <c r="R2891" t="s">
        <v>8331</v>
      </c>
      <c r="S2891" s="16">
        <f t="shared" si="227"/>
        <v>41850.863252314812</v>
      </c>
      <c r="T2891" s="9">
        <f t="shared" si="228"/>
        <v>41880.863252314812</v>
      </c>
      <c r="U2891" s="15">
        <f t="shared" si="229"/>
        <v>2014</v>
      </c>
    </row>
    <row r="2892" spans="1:21" ht="48" hidden="1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8328</v>
      </c>
      <c r="R2892" t="s">
        <v>8331</v>
      </c>
      <c r="S2892" s="16">
        <f t="shared" si="227"/>
        <v>41831.742962962962</v>
      </c>
      <c r="T2892" s="9">
        <f t="shared" si="228"/>
        <v>41860.125</v>
      </c>
      <c r="U2892" s="15">
        <f t="shared" si="229"/>
        <v>2014</v>
      </c>
    </row>
    <row r="2893" spans="1:21" ht="48" hidden="1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8328</v>
      </c>
      <c r="R2893" t="s">
        <v>8331</v>
      </c>
      <c r="S2893" s="16">
        <f t="shared" si="227"/>
        <v>42415.883425925931</v>
      </c>
      <c r="T2893" s="9">
        <f t="shared" si="228"/>
        <v>42475.84175925926</v>
      </c>
      <c r="U2893" s="15">
        <f t="shared" si="229"/>
        <v>2016</v>
      </c>
    </row>
    <row r="2894" spans="1:21" ht="48" hidden="1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8328</v>
      </c>
      <c r="R2894" t="s">
        <v>8331</v>
      </c>
      <c r="S2894" s="16">
        <f t="shared" si="227"/>
        <v>41869.714166666665</v>
      </c>
      <c r="T2894" s="9">
        <f t="shared" si="228"/>
        <v>41876.875</v>
      </c>
      <c r="U2894" s="15">
        <f t="shared" si="229"/>
        <v>2014</v>
      </c>
    </row>
    <row r="2895" spans="1:21" ht="16" hidden="1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8328</v>
      </c>
      <c r="R2895" t="s">
        <v>8331</v>
      </c>
      <c r="S2895" s="16">
        <f t="shared" si="227"/>
        <v>41953.773090277777</v>
      </c>
      <c r="T2895" s="9">
        <f t="shared" si="228"/>
        <v>42013.083333333328</v>
      </c>
      <c r="U2895" s="15">
        <f t="shared" si="229"/>
        <v>2014</v>
      </c>
    </row>
    <row r="2896" spans="1:21" ht="32" hidden="1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t="e">
        <f t="shared" si="226"/>
        <v>#DIV/0!</v>
      </c>
      <c r="Q2896" s="12" t="s">
        <v>8328</v>
      </c>
      <c r="R2896" t="s">
        <v>8331</v>
      </c>
      <c r="S2896" s="16">
        <f t="shared" si="227"/>
        <v>42037.986284722225</v>
      </c>
      <c r="T2896" s="9">
        <f t="shared" si="228"/>
        <v>42097.944618055553</v>
      </c>
      <c r="U2896" s="15">
        <f t="shared" si="229"/>
        <v>2015</v>
      </c>
    </row>
    <row r="2897" spans="1:21" ht="48" hidden="1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8328</v>
      </c>
      <c r="R2897" t="s">
        <v>8331</v>
      </c>
      <c r="S2897" s="16">
        <f t="shared" si="227"/>
        <v>41811.555462962962</v>
      </c>
      <c r="T2897" s="9">
        <f t="shared" si="228"/>
        <v>41812.875</v>
      </c>
      <c r="U2897" s="15">
        <f t="shared" si="229"/>
        <v>2014</v>
      </c>
    </row>
    <row r="2898" spans="1:21" ht="48" hidden="1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8328</v>
      </c>
      <c r="R2898" t="s">
        <v>8331</v>
      </c>
      <c r="S2898" s="16">
        <f t="shared" si="227"/>
        <v>42701.908807870372</v>
      </c>
      <c r="T2898" s="9">
        <f t="shared" si="228"/>
        <v>42716.25</v>
      </c>
      <c r="U2898" s="15">
        <f t="shared" si="229"/>
        <v>2016</v>
      </c>
    </row>
    <row r="2899" spans="1:21" ht="48" hidden="1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8328</v>
      </c>
      <c r="R2899" t="s">
        <v>8331</v>
      </c>
      <c r="S2899" s="16">
        <f t="shared" si="227"/>
        <v>42258.646504629629</v>
      </c>
      <c r="T2899" s="9">
        <f t="shared" si="228"/>
        <v>42288.645196759258</v>
      </c>
      <c r="U2899" s="15">
        <f t="shared" si="229"/>
        <v>2015</v>
      </c>
    </row>
    <row r="2900" spans="1:21" ht="48" hidden="1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8328</v>
      </c>
      <c r="R2900" t="s">
        <v>8331</v>
      </c>
      <c r="S2900" s="16">
        <f t="shared" si="227"/>
        <v>42278.664965277778</v>
      </c>
      <c r="T2900" s="9">
        <f t="shared" si="228"/>
        <v>42308.664965277778</v>
      </c>
      <c r="U2900" s="15">
        <f t="shared" si="229"/>
        <v>2015</v>
      </c>
    </row>
    <row r="2901" spans="1:21" ht="48" hidden="1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 t="e">
        <f t="shared" si="226"/>
        <v>#DIV/0!</v>
      </c>
      <c r="Q2901" s="12" t="s">
        <v>8328</v>
      </c>
      <c r="R2901" t="s">
        <v>8331</v>
      </c>
      <c r="S2901" s="16">
        <f t="shared" si="227"/>
        <v>42515.078217592592</v>
      </c>
      <c r="T2901" s="9">
        <f t="shared" si="228"/>
        <v>42575.078217592592</v>
      </c>
      <c r="U2901" s="15">
        <f t="shared" si="229"/>
        <v>2016</v>
      </c>
    </row>
    <row r="2902" spans="1:21" ht="48" hidden="1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8328</v>
      </c>
      <c r="R2902" t="s">
        <v>8331</v>
      </c>
      <c r="S2902" s="16">
        <f t="shared" si="227"/>
        <v>41830.234166666669</v>
      </c>
      <c r="T2902" s="9">
        <f t="shared" si="228"/>
        <v>41860.234166666669</v>
      </c>
      <c r="U2902" s="15">
        <f t="shared" si="229"/>
        <v>2014</v>
      </c>
    </row>
    <row r="2903" spans="1:21" ht="48" hidden="1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8328</v>
      </c>
      <c r="R2903" t="s">
        <v>8331</v>
      </c>
      <c r="S2903" s="16">
        <f t="shared" si="227"/>
        <v>41982.904386574075</v>
      </c>
      <c r="T2903" s="9">
        <f t="shared" si="228"/>
        <v>42042.904386574075</v>
      </c>
      <c r="U2903" s="15">
        <f t="shared" si="229"/>
        <v>2014</v>
      </c>
    </row>
    <row r="2904" spans="1:21" ht="32" hidden="1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8328</v>
      </c>
      <c r="R2904" t="s">
        <v>8331</v>
      </c>
      <c r="S2904" s="16">
        <f t="shared" si="227"/>
        <v>42210.439768518518</v>
      </c>
      <c r="T2904" s="9">
        <f t="shared" si="228"/>
        <v>42240.439768518518</v>
      </c>
      <c r="U2904" s="15">
        <f t="shared" si="229"/>
        <v>2015</v>
      </c>
    </row>
    <row r="2905" spans="1:21" ht="48" hidden="1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8328</v>
      </c>
      <c r="R2905" t="s">
        <v>8331</v>
      </c>
      <c r="S2905" s="16">
        <f t="shared" si="227"/>
        <v>42196.166874999995</v>
      </c>
      <c r="T2905" s="9">
        <f t="shared" si="228"/>
        <v>42256.166874999995</v>
      </c>
      <c r="U2905" s="15">
        <f t="shared" si="229"/>
        <v>2015</v>
      </c>
    </row>
    <row r="2906" spans="1:21" ht="48" hidden="1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8328</v>
      </c>
      <c r="R2906" t="s">
        <v>8331</v>
      </c>
      <c r="S2906" s="16">
        <f t="shared" si="227"/>
        <v>41940.967951388891</v>
      </c>
      <c r="T2906" s="9">
        <f t="shared" si="228"/>
        <v>41952.5</v>
      </c>
      <c r="U2906" s="15">
        <f t="shared" si="229"/>
        <v>2014</v>
      </c>
    </row>
    <row r="2907" spans="1:21" ht="48" hidden="1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8328</v>
      </c>
      <c r="R2907" t="s">
        <v>8331</v>
      </c>
      <c r="S2907" s="16">
        <f t="shared" si="227"/>
        <v>42606.056863425925</v>
      </c>
      <c r="T2907" s="9">
        <f t="shared" si="228"/>
        <v>42620.056863425925</v>
      </c>
      <c r="U2907" s="15">
        <f t="shared" si="229"/>
        <v>2016</v>
      </c>
    </row>
    <row r="2908" spans="1:21" ht="48" hidden="1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8328</v>
      </c>
      <c r="R2908" t="s">
        <v>8331</v>
      </c>
      <c r="S2908" s="16">
        <f t="shared" si="227"/>
        <v>42199.648912037039</v>
      </c>
      <c r="T2908" s="9">
        <f t="shared" si="228"/>
        <v>42217.041666666672</v>
      </c>
      <c r="U2908" s="15">
        <f t="shared" si="229"/>
        <v>2015</v>
      </c>
    </row>
    <row r="2909" spans="1:21" ht="48" hidden="1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8328</v>
      </c>
      <c r="R2909" t="s">
        <v>8331</v>
      </c>
      <c r="S2909" s="16">
        <f t="shared" si="227"/>
        <v>42444.877743055549</v>
      </c>
      <c r="T2909" s="9">
        <f t="shared" si="228"/>
        <v>42504.877743055549</v>
      </c>
      <c r="U2909" s="15">
        <f t="shared" si="229"/>
        <v>2016</v>
      </c>
    </row>
    <row r="2910" spans="1:21" ht="64" hidden="1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8328</v>
      </c>
      <c r="R2910" t="s">
        <v>8331</v>
      </c>
      <c r="S2910" s="16">
        <f t="shared" si="227"/>
        <v>42499.731701388882</v>
      </c>
      <c r="T2910" s="9">
        <f t="shared" si="228"/>
        <v>42529.731701388882</v>
      </c>
      <c r="U2910" s="15">
        <f t="shared" si="229"/>
        <v>2016</v>
      </c>
    </row>
    <row r="2911" spans="1:21" ht="48" hidden="1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8328</v>
      </c>
      <c r="R2911" t="s">
        <v>8331</v>
      </c>
      <c r="S2911" s="16">
        <f t="shared" si="227"/>
        <v>41929.266215277778</v>
      </c>
      <c r="T2911" s="9">
        <f t="shared" si="228"/>
        <v>41968.823611111111</v>
      </c>
      <c r="U2911" s="15">
        <f t="shared" si="229"/>
        <v>2014</v>
      </c>
    </row>
    <row r="2912" spans="1:21" ht="48" hidden="1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8328</v>
      </c>
      <c r="R2912" t="s">
        <v>8331</v>
      </c>
      <c r="S2912" s="16">
        <f t="shared" si="227"/>
        <v>42107.841284722221</v>
      </c>
      <c r="T2912" s="9">
        <f t="shared" si="228"/>
        <v>42167.841284722221</v>
      </c>
      <c r="U2912" s="15">
        <f t="shared" si="229"/>
        <v>2015</v>
      </c>
    </row>
    <row r="2913" spans="1:21" ht="48" hidden="1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8328</v>
      </c>
      <c r="R2913" t="s">
        <v>8331</v>
      </c>
      <c r="S2913" s="16">
        <f t="shared" si="227"/>
        <v>42142.768819444449</v>
      </c>
      <c r="T2913" s="9">
        <f t="shared" si="228"/>
        <v>42182.768819444449</v>
      </c>
      <c r="U2913" s="15">
        <f t="shared" si="229"/>
        <v>2015</v>
      </c>
    </row>
    <row r="2914" spans="1:21" ht="48" hidden="1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8328</v>
      </c>
      <c r="R2914" t="s">
        <v>8331</v>
      </c>
      <c r="S2914" s="16">
        <f t="shared" si="227"/>
        <v>42354.131643518514</v>
      </c>
      <c r="T2914" s="9">
        <f t="shared" si="228"/>
        <v>42384.131643518514</v>
      </c>
      <c r="U2914" s="15">
        <f t="shared" si="229"/>
        <v>2015</v>
      </c>
    </row>
    <row r="2915" spans="1:21" ht="48" hidden="1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8328</v>
      </c>
      <c r="R2915" t="s">
        <v>8331</v>
      </c>
      <c r="S2915" s="16">
        <f t="shared" si="227"/>
        <v>41828.922905092593</v>
      </c>
      <c r="T2915" s="9">
        <f t="shared" si="228"/>
        <v>41888.922905092593</v>
      </c>
      <c r="U2915" s="15">
        <f t="shared" si="229"/>
        <v>2014</v>
      </c>
    </row>
    <row r="2916" spans="1:21" ht="32" hidden="1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8328</v>
      </c>
      <c r="R2916" t="s">
        <v>8331</v>
      </c>
      <c r="S2916" s="16">
        <f t="shared" si="227"/>
        <v>42017.907337962963</v>
      </c>
      <c r="T2916" s="9">
        <f t="shared" si="228"/>
        <v>42077.865671296298</v>
      </c>
      <c r="U2916" s="15">
        <f t="shared" si="229"/>
        <v>2015</v>
      </c>
    </row>
    <row r="2917" spans="1:21" ht="48" hidden="1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8328</v>
      </c>
      <c r="R2917" t="s">
        <v>8331</v>
      </c>
      <c r="S2917" s="16">
        <f t="shared" si="227"/>
        <v>42415.398032407407</v>
      </c>
      <c r="T2917" s="9">
        <f t="shared" si="228"/>
        <v>42445.356365740736</v>
      </c>
      <c r="U2917" s="15">
        <f t="shared" si="229"/>
        <v>2016</v>
      </c>
    </row>
    <row r="2918" spans="1:21" ht="32" hidden="1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8328</v>
      </c>
      <c r="R2918" t="s">
        <v>8331</v>
      </c>
      <c r="S2918" s="16">
        <f t="shared" si="227"/>
        <v>41755.476724537039</v>
      </c>
      <c r="T2918" s="9">
        <f t="shared" si="228"/>
        <v>41778.476724537039</v>
      </c>
      <c r="U2918" s="15">
        <f t="shared" si="229"/>
        <v>2014</v>
      </c>
    </row>
    <row r="2919" spans="1:21" ht="48" hidden="1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8328</v>
      </c>
      <c r="R2919" t="s">
        <v>8331</v>
      </c>
      <c r="S2919" s="16">
        <f t="shared" si="227"/>
        <v>42245.234340277777</v>
      </c>
      <c r="T2919" s="9">
        <f t="shared" si="228"/>
        <v>42263.234340277777</v>
      </c>
      <c r="U2919" s="15">
        <f t="shared" si="229"/>
        <v>2015</v>
      </c>
    </row>
    <row r="2920" spans="1:21" ht="48" hidden="1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8328</v>
      </c>
      <c r="R2920" t="s">
        <v>8331</v>
      </c>
      <c r="S2920" s="16">
        <f t="shared" si="227"/>
        <v>42278.629710648151</v>
      </c>
      <c r="T2920" s="9">
        <f t="shared" si="228"/>
        <v>42306.629710648151</v>
      </c>
      <c r="U2920" s="15">
        <f t="shared" si="229"/>
        <v>2015</v>
      </c>
    </row>
    <row r="2921" spans="1:21" ht="48" hidden="1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8328</v>
      </c>
      <c r="R2921" t="s">
        <v>8331</v>
      </c>
      <c r="S2921" s="16">
        <f t="shared" si="227"/>
        <v>41826.61954861111</v>
      </c>
      <c r="T2921" s="9">
        <f t="shared" si="228"/>
        <v>41856.61954861111</v>
      </c>
      <c r="U2921" s="15">
        <f t="shared" si="229"/>
        <v>2014</v>
      </c>
    </row>
    <row r="2922" spans="1:21" ht="48" hidden="1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8328</v>
      </c>
      <c r="R2922" t="s">
        <v>8331</v>
      </c>
      <c r="S2922" s="16">
        <f t="shared" si="227"/>
        <v>42058.792476851857</v>
      </c>
      <c r="T2922" s="9">
        <f t="shared" si="228"/>
        <v>42088.750810185185</v>
      </c>
      <c r="U2922" s="15">
        <f t="shared" si="229"/>
        <v>2015</v>
      </c>
    </row>
    <row r="2923" spans="1:21" ht="32" hidden="1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8328</v>
      </c>
      <c r="R2923" t="s">
        <v>8340</v>
      </c>
      <c r="S2923" s="16">
        <f t="shared" si="227"/>
        <v>41877.886620370373</v>
      </c>
      <c r="T2923" s="9">
        <f t="shared" si="228"/>
        <v>41907.886620370373</v>
      </c>
      <c r="U2923" s="15">
        <f t="shared" si="229"/>
        <v>2014</v>
      </c>
    </row>
    <row r="2924" spans="1:21" ht="48" hidden="1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8328</v>
      </c>
      <c r="R2924" t="s">
        <v>8340</v>
      </c>
      <c r="S2924" s="16">
        <f t="shared" si="227"/>
        <v>42097.874155092592</v>
      </c>
      <c r="T2924" s="9">
        <f t="shared" si="228"/>
        <v>42142.874155092592</v>
      </c>
      <c r="U2924" s="15">
        <f t="shared" si="229"/>
        <v>2015</v>
      </c>
    </row>
    <row r="2925" spans="1:21" ht="48" hidden="1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8328</v>
      </c>
      <c r="R2925" t="s">
        <v>8340</v>
      </c>
      <c r="S2925" s="16">
        <f t="shared" si="227"/>
        <v>42013.15253472222</v>
      </c>
      <c r="T2925" s="9">
        <f t="shared" si="228"/>
        <v>42028.125</v>
      </c>
      <c r="U2925" s="15">
        <f t="shared" si="229"/>
        <v>2015</v>
      </c>
    </row>
    <row r="2926" spans="1:21" ht="48" hidden="1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8328</v>
      </c>
      <c r="R2926" t="s">
        <v>8340</v>
      </c>
      <c r="S2926" s="16">
        <f t="shared" si="227"/>
        <v>42103.556828703702</v>
      </c>
      <c r="T2926" s="9">
        <f t="shared" si="228"/>
        <v>42133.165972222225</v>
      </c>
      <c r="U2926" s="15">
        <f t="shared" si="229"/>
        <v>2015</v>
      </c>
    </row>
    <row r="2927" spans="1:21" ht="48" hidden="1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8328</v>
      </c>
      <c r="R2927" t="s">
        <v>8340</v>
      </c>
      <c r="S2927" s="16">
        <f t="shared" si="227"/>
        <v>41863.584120370368</v>
      </c>
      <c r="T2927" s="9">
        <f t="shared" si="228"/>
        <v>41893.584120370368</v>
      </c>
      <c r="U2927" s="15">
        <f t="shared" si="229"/>
        <v>2014</v>
      </c>
    </row>
    <row r="2928" spans="1:21" ht="48" hidden="1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8328</v>
      </c>
      <c r="R2928" t="s">
        <v>8340</v>
      </c>
      <c r="S2928" s="16">
        <f t="shared" si="227"/>
        <v>42044.765960648147</v>
      </c>
      <c r="T2928" s="9">
        <f t="shared" si="228"/>
        <v>42058.765960648147</v>
      </c>
      <c r="U2928" s="15">
        <f t="shared" si="229"/>
        <v>2015</v>
      </c>
    </row>
    <row r="2929" spans="1:21" ht="48" hidden="1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8328</v>
      </c>
      <c r="R2929" t="s">
        <v>8340</v>
      </c>
      <c r="S2929" s="16">
        <f t="shared" si="227"/>
        <v>41806.669317129628</v>
      </c>
      <c r="T2929" s="9">
        <f t="shared" si="228"/>
        <v>41835.208333333336</v>
      </c>
      <c r="U2929" s="15">
        <f t="shared" si="229"/>
        <v>2014</v>
      </c>
    </row>
    <row r="2930" spans="1:21" ht="32" hidden="1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8328</v>
      </c>
      <c r="R2930" t="s">
        <v>8340</v>
      </c>
      <c r="S2930" s="16">
        <f t="shared" si="227"/>
        <v>42403.998217592598</v>
      </c>
      <c r="T2930" s="9">
        <f t="shared" si="228"/>
        <v>42433.998217592598</v>
      </c>
      <c r="U2930" s="15">
        <f t="shared" si="229"/>
        <v>2016</v>
      </c>
    </row>
    <row r="2931" spans="1:21" ht="48" hidden="1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8328</v>
      </c>
      <c r="R2931" t="s">
        <v>8340</v>
      </c>
      <c r="S2931" s="16">
        <f t="shared" si="227"/>
        <v>41754.564328703702</v>
      </c>
      <c r="T2931" s="9">
        <f t="shared" si="228"/>
        <v>41784.564328703702</v>
      </c>
      <c r="U2931" s="15">
        <f t="shared" si="229"/>
        <v>2014</v>
      </c>
    </row>
    <row r="2932" spans="1:21" ht="48" hidden="1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8328</v>
      </c>
      <c r="R2932" t="s">
        <v>8340</v>
      </c>
      <c r="S2932" s="16">
        <f t="shared" si="227"/>
        <v>42101.584074074075</v>
      </c>
      <c r="T2932" s="9">
        <f t="shared" si="228"/>
        <v>42131.584074074075</v>
      </c>
      <c r="U2932" s="15">
        <f t="shared" si="229"/>
        <v>2015</v>
      </c>
    </row>
    <row r="2933" spans="1:21" ht="48" hidden="1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8328</v>
      </c>
      <c r="R2933" t="s">
        <v>8340</v>
      </c>
      <c r="S2933" s="16">
        <f t="shared" si="227"/>
        <v>41872.291238425925</v>
      </c>
      <c r="T2933" s="9">
        <f t="shared" si="228"/>
        <v>41897.255555555559</v>
      </c>
      <c r="U2933" s="15">
        <f t="shared" si="229"/>
        <v>2014</v>
      </c>
    </row>
    <row r="2934" spans="1:21" ht="48" hidden="1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8328</v>
      </c>
      <c r="R2934" t="s">
        <v>8340</v>
      </c>
      <c r="S2934" s="16">
        <f t="shared" si="227"/>
        <v>42025.164780092593</v>
      </c>
      <c r="T2934" s="9">
        <f t="shared" si="228"/>
        <v>42056.458333333328</v>
      </c>
      <c r="U2934" s="15">
        <f t="shared" si="229"/>
        <v>2015</v>
      </c>
    </row>
    <row r="2935" spans="1:21" ht="48" hidden="1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8328</v>
      </c>
      <c r="R2935" t="s">
        <v>8340</v>
      </c>
      <c r="S2935" s="16">
        <f t="shared" si="227"/>
        <v>42495.956631944442</v>
      </c>
      <c r="T2935" s="9">
        <f t="shared" si="228"/>
        <v>42525.956631944442</v>
      </c>
      <c r="U2935" s="15">
        <f t="shared" si="229"/>
        <v>2016</v>
      </c>
    </row>
    <row r="2936" spans="1:21" ht="48" hidden="1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8328</v>
      </c>
      <c r="R2936" t="s">
        <v>8340</v>
      </c>
      <c r="S2936" s="16">
        <f t="shared" si="227"/>
        <v>41775.636157407411</v>
      </c>
      <c r="T2936" s="9">
        <f t="shared" si="228"/>
        <v>41805.636157407411</v>
      </c>
      <c r="U2936" s="15">
        <f t="shared" si="229"/>
        <v>2014</v>
      </c>
    </row>
    <row r="2937" spans="1:21" ht="48" hidden="1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8328</v>
      </c>
      <c r="R2937" t="s">
        <v>8340</v>
      </c>
      <c r="S2937" s="16">
        <f t="shared" si="227"/>
        <v>42553.583425925928</v>
      </c>
      <c r="T2937" s="9">
        <f t="shared" si="228"/>
        <v>42611.708333333328</v>
      </c>
      <c r="U2937" s="15">
        <f t="shared" si="229"/>
        <v>2016</v>
      </c>
    </row>
    <row r="2938" spans="1:21" ht="48" hidden="1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8328</v>
      </c>
      <c r="R2938" t="s">
        <v>8340</v>
      </c>
      <c r="S2938" s="16">
        <f t="shared" si="227"/>
        <v>41912.650729166664</v>
      </c>
      <c r="T2938" s="9">
        <f t="shared" si="228"/>
        <v>41925.207638888889</v>
      </c>
      <c r="U2938" s="15">
        <f t="shared" si="229"/>
        <v>2014</v>
      </c>
    </row>
    <row r="2939" spans="1:21" ht="32" hidden="1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8328</v>
      </c>
      <c r="R2939" t="s">
        <v>8340</v>
      </c>
      <c r="S2939" s="16">
        <f t="shared" si="227"/>
        <v>41803.457326388889</v>
      </c>
      <c r="T2939" s="9">
        <f t="shared" si="228"/>
        <v>41833.457326388889</v>
      </c>
      <c r="U2939" s="15">
        <f t="shared" si="229"/>
        <v>2014</v>
      </c>
    </row>
    <row r="2940" spans="1:21" ht="48" hidden="1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8328</v>
      </c>
      <c r="R2940" t="s">
        <v>8340</v>
      </c>
      <c r="S2940" s="16">
        <f t="shared" si="227"/>
        <v>42004.703865740739</v>
      </c>
      <c r="T2940" s="9">
        <f t="shared" si="228"/>
        <v>42034.703865740739</v>
      </c>
      <c r="U2940" s="15">
        <f t="shared" si="229"/>
        <v>2014</v>
      </c>
    </row>
    <row r="2941" spans="1:21" ht="48" hidden="1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8328</v>
      </c>
      <c r="R2941" t="s">
        <v>8340</v>
      </c>
      <c r="S2941" s="16">
        <f t="shared" si="227"/>
        <v>41845.809166666666</v>
      </c>
      <c r="T2941" s="9">
        <f t="shared" si="228"/>
        <v>41879.041666666664</v>
      </c>
      <c r="U2941" s="15">
        <f t="shared" si="229"/>
        <v>2014</v>
      </c>
    </row>
    <row r="2942" spans="1:21" ht="48" hidden="1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8328</v>
      </c>
      <c r="R2942" t="s">
        <v>8340</v>
      </c>
      <c r="S2942" s="16">
        <f t="shared" si="227"/>
        <v>41982.773356481484</v>
      </c>
      <c r="T2942" s="9">
        <f t="shared" si="228"/>
        <v>42022.773356481484</v>
      </c>
      <c r="U2942" s="15">
        <f t="shared" si="229"/>
        <v>2014</v>
      </c>
    </row>
    <row r="2943" spans="1:21" ht="48" hidden="1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8328</v>
      </c>
      <c r="R2943" t="s">
        <v>8329</v>
      </c>
      <c r="S2943" s="16">
        <f t="shared" si="227"/>
        <v>42034.960127314815</v>
      </c>
      <c r="T2943" s="9">
        <f t="shared" si="228"/>
        <v>42064.960127314815</v>
      </c>
      <c r="U2943" s="15">
        <f t="shared" si="229"/>
        <v>2015</v>
      </c>
    </row>
    <row r="2944" spans="1:21" ht="48" hidden="1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8328</v>
      </c>
      <c r="R2944" t="s">
        <v>8329</v>
      </c>
      <c r="S2944" s="16">
        <f t="shared" si="227"/>
        <v>42334.803923611107</v>
      </c>
      <c r="T2944" s="9">
        <f t="shared" si="228"/>
        <v>42354.845833333333</v>
      </c>
      <c r="U2944" s="15">
        <f t="shared" si="229"/>
        <v>2015</v>
      </c>
    </row>
    <row r="2945" spans="1:21" ht="48" hidden="1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 t="e">
        <f t="shared" si="226"/>
        <v>#DIV/0!</v>
      </c>
      <c r="Q2945" s="12" t="s">
        <v>8328</v>
      </c>
      <c r="R2945" t="s">
        <v>8329</v>
      </c>
      <c r="S2945" s="16">
        <f t="shared" si="227"/>
        <v>42077.129398148143</v>
      </c>
      <c r="T2945" s="9">
        <f t="shared" si="228"/>
        <v>42107.129398148143</v>
      </c>
      <c r="U2945" s="15">
        <f t="shared" si="229"/>
        <v>2015</v>
      </c>
    </row>
    <row r="2946" spans="1:21" ht="32" hidden="1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ROUND(E2946/D2946*100,0)</f>
        <v>1</v>
      </c>
      <c r="P2946">
        <f t="shared" ref="P2946:P3009" si="231">ROUND(E2946/L2946,2)</f>
        <v>100</v>
      </c>
      <c r="Q2946" s="12" t="s">
        <v>8328</v>
      </c>
      <c r="R2946" t="s">
        <v>8329</v>
      </c>
      <c r="S2946" s="16">
        <f t="shared" si="227"/>
        <v>42132.9143287037</v>
      </c>
      <c r="T2946" s="9">
        <f t="shared" si="228"/>
        <v>42162.9143287037</v>
      </c>
      <c r="U2946" s="15">
        <f t="shared" si="229"/>
        <v>2015</v>
      </c>
    </row>
    <row r="2947" spans="1:21" ht="48" hidden="1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 t="e">
        <f t="shared" si="231"/>
        <v>#DIV/0!</v>
      </c>
      <c r="Q2947" s="12" t="s">
        <v>8328</v>
      </c>
      <c r="R2947" t="s">
        <v>8329</v>
      </c>
      <c r="S2947" s="16">
        <f t="shared" ref="S2947:S3010" si="232">(((J2947/60)/60)/24)+DATE(1970,1,1)</f>
        <v>42118.139583333337</v>
      </c>
      <c r="T2947" s="9">
        <f t="shared" ref="T2947:T3010" si="233">(((I2947/60)/60)/24)+DATE(1970,1,1)</f>
        <v>42148.139583333337</v>
      </c>
      <c r="U2947" s="15">
        <f t="shared" ref="U2947:U3010" si="234">YEAR(S2947)</f>
        <v>2015</v>
      </c>
    </row>
    <row r="2948" spans="1:21" ht="48" hidden="1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8328</v>
      </c>
      <c r="R2948" t="s">
        <v>8329</v>
      </c>
      <c r="S2948" s="16">
        <f t="shared" si="232"/>
        <v>42567.531157407408</v>
      </c>
      <c r="T2948" s="9">
        <f t="shared" si="233"/>
        <v>42597.531157407408</v>
      </c>
      <c r="U2948" s="15">
        <f t="shared" si="234"/>
        <v>2016</v>
      </c>
    </row>
    <row r="2949" spans="1:21" ht="48" hidden="1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8328</v>
      </c>
      <c r="R2949" t="s">
        <v>8329</v>
      </c>
      <c r="S2949" s="16">
        <f t="shared" si="232"/>
        <v>42649.562118055561</v>
      </c>
      <c r="T2949" s="9">
        <f t="shared" si="233"/>
        <v>42698.715972222228</v>
      </c>
      <c r="U2949" s="15">
        <f t="shared" si="234"/>
        <v>2016</v>
      </c>
    </row>
    <row r="2950" spans="1:21" ht="48" hidden="1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8328</v>
      </c>
      <c r="R2950" t="s">
        <v>8329</v>
      </c>
      <c r="S2950" s="16">
        <f t="shared" si="232"/>
        <v>42097.649224537032</v>
      </c>
      <c r="T2950" s="9">
        <f t="shared" si="233"/>
        <v>42157.649224537032</v>
      </c>
      <c r="U2950" s="15">
        <f t="shared" si="234"/>
        <v>2015</v>
      </c>
    </row>
    <row r="2951" spans="1:21" ht="48" hidden="1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8328</v>
      </c>
      <c r="R2951" t="s">
        <v>8329</v>
      </c>
      <c r="S2951" s="16">
        <f t="shared" si="232"/>
        <v>42297.823113425926</v>
      </c>
      <c r="T2951" s="9">
        <f t="shared" si="233"/>
        <v>42327.864780092597</v>
      </c>
      <c r="U2951" s="15">
        <f t="shared" si="234"/>
        <v>2015</v>
      </c>
    </row>
    <row r="2952" spans="1:21" ht="48" hidden="1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 t="e">
        <f t="shared" si="231"/>
        <v>#DIV/0!</v>
      </c>
      <c r="Q2952" s="12" t="s">
        <v>8328</v>
      </c>
      <c r="R2952" t="s">
        <v>8329</v>
      </c>
      <c r="S2952" s="16">
        <f t="shared" si="232"/>
        <v>42362.36518518519</v>
      </c>
      <c r="T2952" s="9">
        <f t="shared" si="233"/>
        <v>42392.36518518519</v>
      </c>
      <c r="U2952" s="15">
        <f t="shared" si="234"/>
        <v>2015</v>
      </c>
    </row>
    <row r="2953" spans="1:21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8328</v>
      </c>
      <c r="R2953" t="s">
        <v>8329</v>
      </c>
      <c r="S2953" s="16">
        <f t="shared" si="232"/>
        <v>41872.802928240737</v>
      </c>
      <c r="T2953" s="9">
        <f t="shared" si="233"/>
        <v>41917.802928240737</v>
      </c>
      <c r="U2953" s="15">
        <f t="shared" si="234"/>
        <v>2014</v>
      </c>
    </row>
    <row r="2954" spans="1:21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8328</v>
      </c>
      <c r="R2954" t="s">
        <v>8329</v>
      </c>
      <c r="S2954" s="16">
        <f t="shared" si="232"/>
        <v>42628.690266203703</v>
      </c>
      <c r="T2954" s="9">
        <f t="shared" si="233"/>
        <v>42660.166666666672</v>
      </c>
      <c r="U2954" s="15">
        <f t="shared" si="234"/>
        <v>2016</v>
      </c>
    </row>
    <row r="2955" spans="1:21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8328</v>
      </c>
      <c r="R2955" t="s">
        <v>8329</v>
      </c>
      <c r="S2955" s="16">
        <f t="shared" si="232"/>
        <v>42255.791909722218</v>
      </c>
      <c r="T2955" s="9">
        <f t="shared" si="233"/>
        <v>42285.791909722218</v>
      </c>
      <c r="U2955" s="15">
        <f t="shared" si="234"/>
        <v>2015</v>
      </c>
    </row>
    <row r="2956" spans="1:21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 t="e">
        <f t="shared" si="231"/>
        <v>#DIV/0!</v>
      </c>
      <c r="Q2956" s="12" t="s">
        <v>8328</v>
      </c>
      <c r="R2956" t="s">
        <v>8329</v>
      </c>
      <c r="S2956" s="16">
        <f t="shared" si="232"/>
        <v>42790.583368055552</v>
      </c>
      <c r="T2956" s="9">
        <f t="shared" si="233"/>
        <v>42810.541701388895</v>
      </c>
      <c r="U2956" s="15">
        <f t="shared" si="234"/>
        <v>2017</v>
      </c>
    </row>
    <row r="2957" spans="1:21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8328</v>
      </c>
      <c r="R2957" t="s">
        <v>8329</v>
      </c>
      <c r="S2957" s="16">
        <f t="shared" si="232"/>
        <v>42141.741307870368</v>
      </c>
      <c r="T2957" s="9">
        <f t="shared" si="233"/>
        <v>42171.741307870368</v>
      </c>
      <c r="U2957" s="15">
        <f t="shared" si="234"/>
        <v>2015</v>
      </c>
    </row>
    <row r="2958" spans="1:21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8328</v>
      </c>
      <c r="R2958" t="s">
        <v>8329</v>
      </c>
      <c r="S2958" s="16">
        <f t="shared" si="232"/>
        <v>42464.958912037036</v>
      </c>
      <c r="T2958" s="9">
        <f t="shared" si="233"/>
        <v>42494.958912037036</v>
      </c>
      <c r="U2958" s="15">
        <f t="shared" si="234"/>
        <v>2016</v>
      </c>
    </row>
    <row r="2959" spans="1:21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8328</v>
      </c>
      <c r="R2959" t="s">
        <v>8329</v>
      </c>
      <c r="S2959" s="16">
        <f t="shared" si="232"/>
        <v>42031.011249999996</v>
      </c>
      <c r="T2959" s="9">
        <f t="shared" si="233"/>
        <v>42090.969583333332</v>
      </c>
      <c r="U2959" s="15">
        <f t="shared" si="234"/>
        <v>2015</v>
      </c>
    </row>
    <row r="2960" spans="1:21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 t="e">
        <f t="shared" si="231"/>
        <v>#DIV/0!</v>
      </c>
      <c r="Q2960" s="12" t="s">
        <v>8328</v>
      </c>
      <c r="R2960" t="s">
        <v>8329</v>
      </c>
      <c r="S2960" s="16">
        <f t="shared" si="232"/>
        <v>42438.779131944444</v>
      </c>
      <c r="T2960" s="9">
        <f t="shared" si="233"/>
        <v>42498.73746527778</v>
      </c>
      <c r="U2960" s="15">
        <f t="shared" si="234"/>
        <v>2016</v>
      </c>
    </row>
    <row r="2961" spans="1:21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 t="e">
        <f t="shared" si="231"/>
        <v>#DIV/0!</v>
      </c>
      <c r="Q2961" s="12" t="s">
        <v>8328</v>
      </c>
      <c r="R2961" t="s">
        <v>8329</v>
      </c>
      <c r="S2961" s="16">
        <f t="shared" si="232"/>
        <v>42498.008391203708</v>
      </c>
      <c r="T2961" s="9">
        <f t="shared" si="233"/>
        <v>42528.008391203708</v>
      </c>
      <c r="U2961" s="15">
        <f t="shared" si="234"/>
        <v>2016</v>
      </c>
    </row>
    <row r="2962" spans="1:21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 t="e">
        <f t="shared" si="231"/>
        <v>#DIV/0!</v>
      </c>
      <c r="Q2962" s="12" t="s">
        <v>8328</v>
      </c>
      <c r="R2962" t="s">
        <v>8329</v>
      </c>
      <c r="S2962" s="16">
        <f t="shared" si="232"/>
        <v>41863.757210648146</v>
      </c>
      <c r="T2962" s="9">
        <f t="shared" si="233"/>
        <v>41893.757210648146</v>
      </c>
      <c r="U2962" s="15">
        <f t="shared" si="234"/>
        <v>2014</v>
      </c>
    </row>
    <row r="2963" spans="1:21" ht="48" hidden="1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8328</v>
      </c>
      <c r="R2963" t="s">
        <v>8331</v>
      </c>
      <c r="S2963" s="16">
        <f t="shared" si="232"/>
        <v>42061.212488425925</v>
      </c>
      <c r="T2963" s="9">
        <f t="shared" si="233"/>
        <v>42089.166666666672</v>
      </c>
      <c r="U2963" s="15">
        <f t="shared" si="234"/>
        <v>2015</v>
      </c>
    </row>
    <row r="2964" spans="1:21" ht="48" hidden="1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8328</v>
      </c>
      <c r="R2964" t="s">
        <v>8331</v>
      </c>
      <c r="S2964" s="16">
        <f t="shared" si="232"/>
        <v>42036.24428240741</v>
      </c>
      <c r="T2964" s="9">
        <f t="shared" si="233"/>
        <v>42064.290972222225</v>
      </c>
      <c r="U2964" s="15">
        <f t="shared" si="234"/>
        <v>2015</v>
      </c>
    </row>
    <row r="2965" spans="1:21" ht="64" hidden="1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8328</v>
      </c>
      <c r="R2965" t="s">
        <v>8331</v>
      </c>
      <c r="S2965" s="16">
        <f t="shared" si="232"/>
        <v>42157.470185185186</v>
      </c>
      <c r="T2965" s="9">
        <f t="shared" si="233"/>
        <v>42187.470185185186</v>
      </c>
      <c r="U2965" s="15">
        <f t="shared" si="234"/>
        <v>2015</v>
      </c>
    </row>
    <row r="2966" spans="1:21" ht="48" hidden="1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8328</v>
      </c>
      <c r="R2966" t="s">
        <v>8331</v>
      </c>
      <c r="S2966" s="16">
        <f t="shared" si="232"/>
        <v>41827.909942129627</v>
      </c>
      <c r="T2966" s="9">
        <f t="shared" si="233"/>
        <v>41857.897222222222</v>
      </c>
      <c r="U2966" s="15">
        <f t="shared" si="234"/>
        <v>2014</v>
      </c>
    </row>
    <row r="2967" spans="1:21" ht="48" hidden="1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8328</v>
      </c>
      <c r="R2967" t="s">
        <v>8331</v>
      </c>
      <c r="S2967" s="16">
        <f t="shared" si="232"/>
        <v>42162.729548611111</v>
      </c>
      <c r="T2967" s="9">
        <f t="shared" si="233"/>
        <v>42192.729548611111</v>
      </c>
      <c r="U2967" s="15">
        <f t="shared" si="234"/>
        <v>2015</v>
      </c>
    </row>
    <row r="2968" spans="1:21" ht="48" hidden="1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8328</v>
      </c>
      <c r="R2968" t="s">
        <v>8331</v>
      </c>
      <c r="S2968" s="16">
        <f t="shared" si="232"/>
        <v>42233.738564814819</v>
      </c>
      <c r="T2968" s="9">
        <f t="shared" si="233"/>
        <v>42263.738564814819</v>
      </c>
      <c r="U2968" s="15">
        <f t="shared" si="234"/>
        <v>2015</v>
      </c>
    </row>
    <row r="2969" spans="1:21" ht="48" hidden="1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8328</v>
      </c>
      <c r="R2969" t="s">
        <v>8331</v>
      </c>
      <c r="S2969" s="16">
        <f t="shared" si="232"/>
        <v>42042.197824074072</v>
      </c>
      <c r="T2969" s="9">
        <f t="shared" si="233"/>
        <v>42072.156157407408</v>
      </c>
      <c r="U2969" s="15">
        <f t="shared" si="234"/>
        <v>2015</v>
      </c>
    </row>
    <row r="2970" spans="1:21" ht="32" hidden="1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8328</v>
      </c>
      <c r="R2970" t="s">
        <v>8331</v>
      </c>
      <c r="S2970" s="16">
        <f t="shared" si="232"/>
        <v>42585.523842592593</v>
      </c>
      <c r="T2970" s="9">
        <f t="shared" si="233"/>
        <v>42599.165972222225</v>
      </c>
      <c r="U2970" s="15">
        <f t="shared" si="234"/>
        <v>2016</v>
      </c>
    </row>
    <row r="2971" spans="1:21" ht="48" hidden="1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8328</v>
      </c>
      <c r="R2971" t="s">
        <v>8331</v>
      </c>
      <c r="S2971" s="16">
        <f t="shared" si="232"/>
        <v>42097.786493055552</v>
      </c>
      <c r="T2971" s="9">
        <f t="shared" si="233"/>
        <v>42127.952083333337</v>
      </c>
      <c r="U2971" s="15">
        <f t="shared" si="234"/>
        <v>2015</v>
      </c>
    </row>
    <row r="2972" spans="1:21" ht="48" hidden="1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8328</v>
      </c>
      <c r="R2972" t="s">
        <v>8331</v>
      </c>
      <c r="S2972" s="16">
        <f t="shared" si="232"/>
        <v>41808.669571759259</v>
      </c>
      <c r="T2972" s="9">
        <f t="shared" si="233"/>
        <v>41838.669571759259</v>
      </c>
      <c r="U2972" s="15">
        <f t="shared" si="234"/>
        <v>2014</v>
      </c>
    </row>
    <row r="2973" spans="1:21" ht="48" hidden="1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8328</v>
      </c>
      <c r="R2973" t="s">
        <v>8331</v>
      </c>
      <c r="S2973" s="16">
        <f t="shared" si="232"/>
        <v>41852.658310185187</v>
      </c>
      <c r="T2973" s="9">
        <f t="shared" si="233"/>
        <v>41882.658310185187</v>
      </c>
      <c r="U2973" s="15">
        <f t="shared" si="234"/>
        <v>2014</v>
      </c>
    </row>
    <row r="2974" spans="1:21" ht="32" hidden="1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8328</v>
      </c>
      <c r="R2974" t="s">
        <v>8331</v>
      </c>
      <c r="S2974" s="16">
        <f t="shared" si="232"/>
        <v>42694.110185185185</v>
      </c>
      <c r="T2974" s="9">
        <f t="shared" si="233"/>
        <v>42709.041666666672</v>
      </c>
      <c r="U2974" s="15">
        <f t="shared" si="234"/>
        <v>2016</v>
      </c>
    </row>
    <row r="2975" spans="1:21" ht="48" hidden="1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8328</v>
      </c>
      <c r="R2975" t="s">
        <v>8331</v>
      </c>
      <c r="S2975" s="16">
        <f t="shared" si="232"/>
        <v>42341.818379629629</v>
      </c>
      <c r="T2975" s="9">
        <f t="shared" si="233"/>
        <v>42370.166666666672</v>
      </c>
      <c r="U2975" s="15">
        <f t="shared" si="234"/>
        <v>2015</v>
      </c>
    </row>
    <row r="2976" spans="1:21" ht="48" hidden="1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8328</v>
      </c>
      <c r="R2976" t="s">
        <v>8331</v>
      </c>
      <c r="S2976" s="16">
        <f t="shared" si="232"/>
        <v>41880.061006944445</v>
      </c>
      <c r="T2976" s="9">
        <f t="shared" si="233"/>
        <v>41908.065972222219</v>
      </c>
      <c r="U2976" s="15">
        <f t="shared" si="234"/>
        <v>2014</v>
      </c>
    </row>
    <row r="2977" spans="1:21" ht="48" hidden="1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8328</v>
      </c>
      <c r="R2977" t="s">
        <v>8331</v>
      </c>
      <c r="S2977" s="16">
        <f t="shared" si="232"/>
        <v>41941.683865740742</v>
      </c>
      <c r="T2977" s="9">
        <f t="shared" si="233"/>
        <v>41970.125</v>
      </c>
      <c r="U2977" s="15">
        <f t="shared" si="234"/>
        <v>2014</v>
      </c>
    </row>
    <row r="2978" spans="1:21" ht="48" hidden="1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8328</v>
      </c>
      <c r="R2978" t="s">
        <v>8331</v>
      </c>
      <c r="S2978" s="16">
        <f t="shared" si="232"/>
        <v>42425.730671296296</v>
      </c>
      <c r="T2978" s="9">
        <f t="shared" si="233"/>
        <v>42442.5</v>
      </c>
      <c r="U2978" s="15">
        <f t="shared" si="234"/>
        <v>2016</v>
      </c>
    </row>
    <row r="2979" spans="1:21" ht="64" hidden="1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8328</v>
      </c>
      <c r="R2979" t="s">
        <v>8331</v>
      </c>
      <c r="S2979" s="16">
        <f t="shared" si="232"/>
        <v>42026.88118055556</v>
      </c>
      <c r="T2979" s="9">
        <f t="shared" si="233"/>
        <v>42086.093055555553</v>
      </c>
      <c r="U2979" s="15">
        <f t="shared" si="234"/>
        <v>2015</v>
      </c>
    </row>
    <row r="2980" spans="1:21" ht="48" hidden="1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8328</v>
      </c>
      <c r="R2980" t="s">
        <v>8331</v>
      </c>
      <c r="S2980" s="16">
        <f t="shared" si="232"/>
        <v>41922.640590277777</v>
      </c>
      <c r="T2980" s="9">
        <f t="shared" si="233"/>
        <v>41932.249305555553</v>
      </c>
      <c r="U2980" s="15">
        <f t="shared" si="234"/>
        <v>2014</v>
      </c>
    </row>
    <row r="2981" spans="1:21" ht="48" hidden="1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8328</v>
      </c>
      <c r="R2981" t="s">
        <v>8331</v>
      </c>
      <c r="S2981" s="16">
        <f t="shared" si="232"/>
        <v>41993.824340277773</v>
      </c>
      <c r="T2981" s="9">
        <f t="shared" si="233"/>
        <v>42010.25</v>
      </c>
      <c r="U2981" s="15">
        <f t="shared" si="234"/>
        <v>2014</v>
      </c>
    </row>
    <row r="2982" spans="1:21" ht="48" hidden="1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8328</v>
      </c>
      <c r="R2982" t="s">
        <v>8331</v>
      </c>
      <c r="S2982" s="16">
        <f t="shared" si="232"/>
        <v>42219.915856481486</v>
      </c>
      <c r="T2982" s="9">
        <f t="shared" si="233"/>
        <v>42240.083333333328</v>
      </c>
      <c r="U2982" s="15">
        <f t="shared" si="234"/>
        <v>2015</v>
      </c>
    </row>
    <row r="2983" spans="1:21" ht="48" hidden="1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8328</v>
      </c>
      <c r="R2983" t="s">
        <v>8329</v>
      </c>
      <c r="S2983" s="16">
        <f t="shared" si="232"/>
        <v>42225.559675925921</v>
      </c>
      <c r="T2983" s="9">
        <f t="shared" si="233"/>
        <v>42270.559675925921</v>
      </c>
      <c r="U2983" s="15">
        <f t="shared" si="234"/>
        <v>2015</v>
      </c>
    </row>
    <row r="2984" spans="1:21" ht="32" hidden="1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8328</v>
      </c>
      <c r="R2984" t="s">
        <v>8329</v>
      </c>
      <c r="S2984" s="16">
        <f t="shared" si="232"/>
        <v>42381.686840277776</v>
      </c>
      <c r="T2984" s="9">
        <f t="shared" si="233"/>
        <v>42411.686840277776</v>
      </c>
      <c r="U2984" s="15">
        <f t="shared" si="234"/>
        <v>2016</v>
      </c>
    </row>
    <row r="2985" spans="1:21" ht="48" hidden="1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8328</v>
      </c>
      <c r="R2985" t="s">
        <v>8329</v>
      </c>
      <c r="S2985" s="16">
        <f t="shared" si="232"/>
        <v>41894.632361111115</v>
      </c>
      <c r="T2985" s="9">
        <f t="shared" si="233"/>
        <v>41954.674027777779</v>
      </c>
      <c r="U2985" s="15">
        <f t="shared" si="234"/>
        <v>2014</v>
      </c>
    </row>
    <row r="2986" spans="1:21" ht="48" hidden="1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8328</v>
      </c>
      <c r="R2986" t="s">
        <v>8329</v>
      </c>
      <c r="S2986" s="16">
        <f t="shared" si="232"/>
        <v>42576.278715277775</v>
      </c>
      <c r="T2986" s="9">
        <f t="shared" si="233"/>
        <v>42606.278715277775</v>
      </c>
      <c r="U2986" s="15">
        <f t="shared" si="234"/>
        <v>2016</v>
      </c>
    </row>
    <row r="2987" spans="1:21" ht="48" hidden="1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8328</v>
      </c>
      <c r="R2987" t="s">
        <v>8329</v>
      </c>
      <c r="S2987" s="16">
        <f t="shared" si="232"/>
        <v>42654.973703703698</v>
      </c>
      <c r="T2987" s="9">
        <f t="shared" si="233"/>
        <v>42674.166666666672</v>
      </c>
      <c r="U2987" s="15">
        <f t="shared" si="234"/>
        <v>2016</v>
      </c>
    </row>
    <row r="2988" spans="1:21" ht="48" hidden="1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8328</v>
      </c>
      <c r="R2988" t="s">
        <v>8329</v>
      </c>
      <c r="S2988" s="16">
        <f t="shared" si="232"/>
        <v>42431.500069444446</v>
      </c>
      <c r="T2988" s="9">
        <f t="shared" si="233"/>
        <v>42491.458402777775</v>
      </c>
      <c r="U2988" s="15">
        <f t="shared" si="234"/>
        <v>2016</v>
      </c>
    </row>
    <row r="2989" spans="1:21" ht="48" hidden="1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8328</v>
      </c>
      <c r="R2989" t="s">
        <v>8329</v>
      </c>
      <c r="S2989" s="16">
        <f t="shared" si="232"/>
        <v>42627.307303240741</v>
      </c>
      <c r="T2989" s="9">
        <f t="shared" si="233"/>
        <v>42656</v>
      </c>
      <c r="U2989" s="15">
        <f t="shared" si="234"/>
        <v>2016</v>
      </c>
    </row>
    <row r="2990" spans="1:21" ht="48" hidden="1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8328</v>
      </c>
      <c r="R2990" t="s">
        <v>8329</v>
      </c>
      <c r="S2990" s="16">
        <f t="shared" si="232"/>
        <v>42511.362048611118</v>
      </c>
      <c r="T2990" s="9">
        <f t="shared" si="233"/>
        <v>42541.362048611118</v>
      </c>
      <c r="U2990" s="15">
        <f t="shared" si="234"/>
        <v>2016</v>
      </c>
    </row>
    <row r="2991" spans="1:21" ht="16" hidden="1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8328</v>
      </c>
      <c r="R2991" t="s">
        <v>8329</v>
      </c>
      <c r="S2991" s="16">
        <f t="shared" si="232"/>
        <v>42337.02039351852</v>
      </c>
      <c r="T2991" s="9">
        <f t="shared" si="233"/>
        <v>42359.207638888889</v>
      </c>
      <c r="U2991" s="15">
        <f t="shared" si="234"/>
        <v>2015</v>
      </c>
    </row>
    <row r="2992" spans="1:21" ht="48" hidden="1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8328</v>
      </c>
      <c r="R2992" t="s">
        <v>8329</v>
      </c>
      <c r="S2992" s="16">
        <f t="shared" si="232"/>
        <v>42341.57430555555</v>
      </c>
      <c r="T2992" s="9">
        <f t="shared" si="233"/>
        <v>42376.57430555555</v>
      </c>
      <c r="U2992" s="15">
        <f t="shared" si="234"/>
        <v>2015</v>
      </c>
    </row>
    <row r="2993" spans="1:21" ht="48" hidden="1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8328</v>
      </c>
      <c r="R2993" t="s">
        <v>8329</v>
      </c>
      <c r="S2993" s="16">
        <f t="shared" si="232"/>
        <v>42740.837152777778</v>
      </c>
      <c r="T2993" s="9">
        <f t="shared" si="233"/>
        <v>42762.837152777778</v>
      </c>
      <c r="U2993" s="15">
        <f t="shared" si="234"/>
        <v>2017</v>
      </c>
    </row>
    <row r="2994" spans="1:21" ht="48" hidden="1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8328</v>
      </c>
      <c r="R2994" t="s">
        <v>8329</v>
      </c>
      <c r="S2994" s="16">
        <f t="shared" si="232"/>
        <v>42622.767476851848</v>
      </c>
      <c r="T2994" s="9">
        <f t="shared" si="233"/>
        <v>42652.767476851848</v>
      </c>
      <c r="U2994" s="15">
        <f t="shared" si="234"/>
        <v>2016</v>
      </c>
    </row>
    <row r="2995" spans="1:21" ht="16" hidden="1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8328</v>
      </c>
      <c r="R2995" t="s">
        <v>8329</v>
      </c>
      <c r="S2995" s="16">
        <f t="shared" si="232"/>
        <v>42390.838738425926</v>
      </c>
      <c r="T2995" s="9">
        <f t="shared" si="233"/>
        <v>42420.838738425926</v>
      </c>
      <c r="U2995" s="15">
        <f t="shared" si="234"/>
        <v>2016</v>
      </c>
    </row>
    <row r="2996" spans="1:21" ht="48" hidden="1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8328</v>
      </c>
      <c r="R2996" t="s">
        <v>8329</v>
      </c>
      <c r="S2996" s="16">
        <f t="shared" si="232"/>
        <v>41885.478842592594</v>
      </c>
      <c r="T2996" s="9">
        <f t="shared" si="233"/>
        <v>41915.478842592594</v>
      </c>
      <c r="U2996" s="15">
        <f t="shared" si="234"/>
        <v>2014</v>
      </c>
    </row>
    <row r="2997" spans="1:21" ht="48" hidden="1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8328</v>
      </c>
      <c r="R2997" t="s">
        <v>8329</v>
      </c>
      <c r="S2997" s="16">
        <f t="shared" si="232"/>
        <v>42724.665173611109</v>
      </c>
      <c r="T2997" s="9">
        <f t="shared" si="233"/>
        <v>42754.665173611109</v>
      </c>
      <c r="U2997" s="15">
        <f t="shared" si="234"/>
        <v>2016</v>
      </c>
    </row>
    <row r="2998" spans="1:21" ht="32" hidden="1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8328</v>
      </c>
      <c r="R2998" t="s">
        <v>8329</v>
      </c>
      <c r="S2998" s="16">
        <f t="shared" si="232"/>
        <v>42090.912500000006</v>
      </c>
      <c r="T2998" s="9">
        <f t="shared" si="233"/>
        <v>42150.912500000006</v>
      </c>
      <c r="U2998" s="15">
        <f t="shared" si="234"/>
        <v>2015</v>
      </c>
    </row>
    <row r="2999" spans="1:21" ht="48" hidden="1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8328</v>
      </c>
      <c r="R2999" t="s">
        <v>8329</v>
      </c>
      <c r="S2999" s="16">
        <f t="shared" si="232"/>
        <v>42775.733715277776</v>
      </c>
      <c r="T2999" s="9">
        <f t="shared" si="233"/>
        <v>42793.207638888889</v>
      </c>
      <c r="U2999" s="15">
        <f t="shared" si="234"/>
        <v>2017</v>
      </c>
    </row>
    <row r="3000" spans="1:21" ht="48" hidden="1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8328</v>
      </c>
      <c r="R3000" t="s">
        <v>8329</v>
      </c>
      <c r="S3000" s="16">
        <f t="shared" si="232"/>
        <v>41778.193622685183</v>
      </c>
      <c r="T3000" s="9">
        <f t="shared" si="233"/>
        <v>41806.184027777781</v>
      </c>
      <c r="U3000" s="15">
        <f t="shared" si="234"/>
        <v>2014</v>
      </c>
    </row>
    <row r="3001" spans="1:21" ht="48" hidden="1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8328</v>
      </c>
      <c r="R3001" t="s">
        <v>8329</v>
      </c>
      <c r="S3001" s="16">
        <f t="shared" si="232"/>
        <v>42780.740277777775</v>
      </c>
      <c r="T3001" s="9">
        <f t="shared" si="233"/>
        <v>42795.083333333328</v>
      </c>
      <c r="U3001" s="15">
        <f t="shared" si="234"/>
        <v>2017</v>
      </c>
    </row>
    <row r="3002" spans="1:21" ht="48" hidden="1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8328</v>
      </c>
      <c r="R3002" t="s">
        <v>8329</v>
      </c>
      <c r="S3002" s="16">
        <f t="shared" si="232"/>
        <v>42752.827199074076</v>
      </c>
      <c r="T3002" s="9">
        <f t="shared" si="233"/>
        <v>42766.75</v>
      </c>
      <c r="U3002" s="15">
        <f t="shared" si="234"/>
        <v>2017</v>
      </c>
    </row>
    <row r="3003" spans="1:21" ht="48" hidden="1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8328</v>
      </c>
      <c r="R3003" t="s">
        <v>8329</v>
      </c>
      <c r="S3003" s="16">
        <f t="shared" si="232"/>
        <v>42534.895625000005</v>
      </c>
      <c r="T3003" s="9">
        <f t="shared" si="233"/>
        <v>42564.895625000005</v>
      </c>
      <c r="U3003" s="15">
        <f t="shared" si="234"/>
        <v>2016</v>
      </c>
    </row>
    <row r="3004" spans="1:21" ht="32" hidden="1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8328</v>
      </c>
      <c r="R3004" t="s">
        <v>8329</v>
      </c>
      <c r="S3004" s="16">
        <f t="shared" si="232"/>
        <v>41239.83625</v>
      </c>
      <c r="T3004" s="9">
        <f t="shared" si="233"/>
        <v>41269.83625</v>
      </c>
      <c r="U3004" s="15">
        <f t="shared" si="234"/>
        <v>2012</v>
      </c>
    </row>
    <row r="3005" spans="1:21" ht="48" hidden="1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8328</v>
      </c>
      <c r="R3005" t="s">
        <v>8329</v>
      </c>
      <c r="S3005" s="16">
        <f t="shared" si="232"/>
        <v>42398.849259259259</v>
      </c>
      <c r="T3005" s="9">
        <f t="shared" si="233"/>
        <v>42430.249305555553</v>
      </c>
      <c r="U3005" s="15">
        <f t="shared" si="234"/>
        <v>2016</v>
      </c>
    </row>
    <row r="3006" spans="1:21" ht="48" hidden="1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8328</v>
      </c>
      <c r="R3006" t="s">
        <v>8329</v>
      </c>
      <c r="S3006" s="16">
        <f t="shared" si="232"/>
        <v>41928.881064814814</v>
      </c>
      <c r="T3006" s="9">
        <f t="shared" si="233"/>
        <v>41958.922731481478</v>
      </c>
      <c r="U3006" s="15">
        <f t="shared" si="234"/>
        <v>2014</v>
      </c>
    </row>
    <row r="3007" spans="1:21" ht="48" hidden="1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8328</v>
      </c>
      <c r="R3007" t="s">
        <v>8329</v>
      </c>
      <c r="S3007" s="16">
        <f t="shared" si="232"/>
        <v>41888.674826388888</v>
      </c>
      <c r="T3007" s="9">
        <f t="shared" si="233"/>
        <v>41918.674826388888</v>
      </c>
      <c r="U3007" s="15">
        <f t="shared" si="234"/>
        <v>2014</v>
      </c>
    </row>
    <row r="3008" spans="1:21" ht="32" hidden="1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8328</v>
      </c>
      <c r="R3008" t="s">
        <v>8329</v>
      </c>
      <c r="S3008" s="16">
        <f t="shared" si="232"/>
        <v>41957.756840277783</v>
      </c>
      <c r="T3008" s="9">
        <f t="shared" si="233"/>
        <v>41987.756840277783</v>
      </c>
      <c r="U3008" s="15">
        <f t="shared" si="234"/>
        <v>2014</v>
      </c>
    </row>
    <row r="3009" spans="1:21" ht="32" hidden="1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8328</v>
      </c>
      <c r="R3009" t="s">
        <v>8329</v>
      </c>
      <c r="S3009" s="16">
        <f t="shared" si="232"/>
        <v>42098.216238425928</v>
      </c>
      <c r="T3009" s="9">
        <f t="shared" si="233"/>
        <v>42119.216238425928</v>
      </c>
      <c r="U3009" s="15">
        <f t="shared" si="234"/>
        <v>2015</v>
      </c>
    </row>
    <row r="3010" spans="1:21" ht="48" hidden="1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5">ROUND(E3010/D3010*100,0)</f>
        <v>101</v>
      </c>
      <c r="P3010">
        <f t="shared" ref="P3010:P3073" si="236">ROUND(E3010/L3010,2)</f>
        <v>116.73</v>
      </c>
      <c r="Q3010" s="12" t="s">
        <v>8328</v>
      </c>
      <c r="R3010" t="s">
        <v>8329</v>
      </c>
      <c r="S3010" s="16">
        <f t="shared" si="232"/>
        <v>42360.212025462963</v>
      </c>
      <c r="T3010" s="9">
        <f t="shared" si="233"/>
        <v>42390.212025462963</v>
      </c>
      <c r="U3010" s="15">
        <f t="shared" si="234"/>
        <v>2015</v>
      </c>
    </row>
    <row r="3011" spans="1:21" ht="48" hidden="1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5"/>
        <v>120</v>
      </c>
      <c r="P3011">
        <f t="shared" si="236"/>
        <v>233.9</v>
      </c>
      <c r="Q3011" s="12" t="s">
        <v>8328</v>
      </c>
      <c r="R3011" t="s">
        <v>8329</v>
      </c>
      <c r="S3011" s="16">
        <f t="shared" ref="S3011:S3074" si="237">(((J3011/60)/60)/24)+DATE(1970,1,1)</f>
        <v>41939.569907407407</v>
      </c>
      <c r="T3011" s="9">
        <f t="shared" ref="T3011:T3074" si="238">(((I3011/60)/60)/24)+DATE(1970,1,1)</f>
        <v>41969.611574074079</v>
      </c>
      <c r="U3011" s="15">
        <f t="shared" ref="U3011:U3074" si="239">YEAR(S3011)</f>
        <v>2014</v>
      </c>
    </row>
    <row r="3012" spans="1:21" ht="48" hidden="1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2" t="s">
        <v>8328</v>
      </c>
      <c r="R3012" t="s">
        <v>8329</v>
      </c>
      <c r="S3012" s="16">
        <f t="shared" si="237"/>
        <v>41996.832395833335</v>
      </c>
      <c r="T3012" s="9">
        <f t="shared" si="238"/>
        <v>42056.832395833335</v>
      </c>
      <c r="U3012" s="15">
        <f t="shared" si="239"/>
        <v>2014</v>
      </c>
    </row>
    <row r="3013" spans="1:21" ht="48" hidden="1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2" t="s">
        <v>8328</v>
      </c>
      <c r="R3013" t="s">
        <v>8329</v>
      </c>
      <c r="S3013" s="16">
        <f t="shared" si="237"/>
        <v>42334.468935185185</v>
      </c>
      <c r="T3013" s="9">
        <f t="shared" si="238"/>
        <v>42361.957638888889</v>
      </c>
      <c r="U3013" s="15">
        <f t="shared" si="239"/>
        <v>2015</v>
      </c>
    </row>
    <row r="3014" spans="1:21" ht="48" hidden="1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2" t="s">
        <v>8328</v>
      </c>
      <c r="R3014" t="s">
        <v>8329</v>
      </c>
      <c r="S3014" s="16">
        <f t="shared" si="237"/>
        <v>42024.702893518523</v>
      </c>
      <c r="T3014" s="9">
        <f t="shared" si="238"/>
        <v>42045.702893518523</v>
      </c>
      <c r="U3014" s="15">
        <f t="shared" si="239"/>
        <v>2015</v>
      </c>
    </row>
    <row r="3015" spans="1:21" ht="48" hidden="1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2" t="s">
        <v>8328</v>
      </c>
      <c r="R3015" t="s">
        <v>8329</v>
      </c>
      <c r="S3015" s="16">
        <f t="shared" si="237"/>
        <v>42146.836215277777</v>
      </c>
      <c r="T3015" s="9">
        <f t="shared" si="238"/>
        <v>42176.836215277777</v>
      </c>
      <c r="U3015" s="15">
        <f t="shared" si="239"/>
        <v>2015</v>
      </c>
    </row>
    <row r="3016" spans="1:21" ht="48" hidden="1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2" t="s">
        <v>8328</v>
      </c>
      <c r="R3016" t="s">
        <v>8329</v>
      </c>
      <c r="S3016" s="16">
        <f t="shared" si="237"/>
        <v>41920.123611111114</v>
      </c>
      <c r="T3016" s="9">
        <f t="shared" si="238"/>
        <v>41948.208333333336</v>
      </c>
      <c r="U3016" s="15">
        <f t="shared" si="239"/>
        <v>2014</v>
      </c>
    </row>
    <row r="3017" spans="1:21" ht="48" hidden="1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2" t="s">
        <v>8328</v>
      </c>
      <c r="R3017" t="s">
        <v>8329</v>
      </c>
      <c r="S3017" s="16">
        <f t="shared" si="237"/>
        <v>41785.72729166667</v>
      </c>
      <c r="T3017" s="9">
        <f t="shared" si="238"/>
        <v>41801.166666666664</v>
      </c>
      <c r="U3017" s="15">
        <f t="shared" si="239"/>
        <v>2014</v>
      </c>
    </row>
    <row r="3018" spans="1:21" ht="48" hidden="1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2" t="s">
        <v>8328</v>
      </c>
      <c r="R3018" t="s">
        <v>8329</v>
      </c>
      <c r="S3018" s="16">
        <f t="shared" si="237"/>
        <v>41778.548055555555</v>
      </c>
      <c r="T3018" s="9">
        <f t="shared" si="238"/>
        <v>41838.548055555555</v>
      </c>
      <c r="U3018" s="15">
        <f t="shared" si="239"/>
        <v>2014</v>
      </c>
    </row>
    <row r="3019" spans="1:21" ht="48" hidden="1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2" t="s">
        <v>8328</v>
      </c>
      <c r="R3019" t="s">
        <v>8329</v>
      </c>
      <c r="S3019" s="16">
        <f t="shared" si="237"/>
        <v>41841.850034722222</v>
      </c>
      <c r="T3019" s="9">
        <f t="shared" si="238"/>
        <v>41871.850034722222</v>
      </c>
      <c r="U3019" s="15">
        <f t="shared" si="239"/>
        <v>2014</v>
      </c>
    </row>
    <row r="3020" spans="1:21" ht="48" hidden="1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2" t="s">
        <v>8328</v>
      </c>
      <c r="R3020" t="s">
        <v>8329</v>
      </c>
      <c r="S3020" s="16">
        <f t="shared" si="237"/>
        <v>42163.29833333334</v>
      </c>
      <c r="T3020" s="9">
        <f t="shared" si="238"/>
        <v>42205.916666666672</v>
      </c>
      <c r="U3020" s="15">
        <f t="shared" si="239"/>
        <v>2015</v>
      </c>
    </row>
    <row r="3021" spans="1:21" ht="48" hidden="1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2" t="s">
        <v>8328</v>
      </c>
      <c r="R3021" t="s">
        <v>8329</v>
      </c>
      <c r="S3021" s="16">
        <f t="shared" si="237"/>
        <v>41758.833564814813</v>
      </c>
      <c r="T3021" s="9">
        <f t="shared" si="238"/>
        <v>41786.125</v>
      </c>
      <c r="U3021" s="15">
        <f t="shared" si="239"/>
        <v>2014</v>
      </c>
    </row>
    <row r="3022" spans="1:21" ht="48" hidden="1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2" t="s">
        <v>8328</v>
      </c>
      <c r="R3022" t="s">
        <v>8329</v>
      </c>
      <c r="S3022" s="16">
        <f t="shared" si="237"/>
        <v>42170.846446759257</v>
      </c>
      <c r="T3022" s="9">
        <f t="shared" si="238"/>
        <v>42230.846446759257</v>
      </c>
      <c r="U3022" s="15">
        <f t="shared" si="239"/>
        <v>2015</v>
      </c>
    </row>
    <row r="3023" spans="1:21" ht="48" hidden="1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2" t="s">
        <v>8328</v>
      </c>
      <c r="R3023" t="s">
        <v>8329</v>
      </c>
      <c r="S3023" s="16">
        <f t="shared" si="237"/>
        <v>42660.618854166663</v>
      </c>
      <c r="T3023" s="9">
        <f t="shared" si="238"/>
        <v>42696.249305555553</v>
      </c>
      <c r="U3023" s="15">
        <f t="shared" si="239"/>
        <v>2016</v>
      </c>
    </row>
    <row r="3024" spans="1:21" ht="48" hidden="1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2" t="s">
        <v>8328</v>
      </c>
      <c r="R3024" t="s">
        <v>8329</v>
      </c>
      <c r="S3024" s="16">
        <f t="shared" si="237"/>
        <v>42564.95380787037</v>
      </c>
      <c r="T3024" s="9">
        <f t="shared" si="238"/>
        <v>42609.95380787037</v>
      </c>
      <c r="U3024" s="15">
        <f t="shared" si="239"/>
        <v>2016</v>
      </c>
    </row>
    <row r="3025" spans="1:21" ht="48" hidden="1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2" t="s">
        <v>8328</v>
      </c>
      <c r="R3025" t="s">
        <v>8329</v>
      </c>
      <c r="S3025" s="16">
        <f t="shared" si="237"/>
        <v>42121.675763888896</v>
      </c>
      <c r="T3025" s="9">
        <f t="shared" si="238"/>
        <v>42166.675763888896</v>
      </c>
      <c r="U3025" s="15">
        <f t="shared" si="239"/>
        <v>2015</v>
      </c>
    </row>
    <row r="3026" spans="1:21" ht="48" hidden="1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2" t="s">
        <v>8328</v>
      </c>
      <c r="R3026" t="s">
        <v>8329</v>
      </c>
      <c r="S3026" s="16">
        <f t="shared" si="237"/>
        <v>41158.993923611109</v>
      </c>
      <c r="T3026" s="9">
        <f t="shared" si="238"/>
        <v>41188.993923611109</v>
      </c>
      <c r="U3026" s="15">
        <f t="shared" si="239"/>
        <v>2012</v>
      </c>
    </row>
    <row r="3027" spans="1:21" ht="48" hidden="1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2" t="s">
        <v>8328</v>
      </c>
      <c r="R3027" t="s">
        <v>8329</v>
      </c>
      <c r="S3027" s="16">
        <f t="shared" si="237"/>
        <v>41761.509409722225</v>
      </c>
      <c r="T3027" s="9">
        <f t="shared" si="238"/>
        <v>41789.666666666664</v>
      </c>
      <c r="U3027" s="15">
        <f t="shared" si="239"/>
        <v>2014</v>
      </c>
    </row>
    <row r="3028" spans="1:21" ht="48" hidden="1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2" t="s">
        <v>8328</v>
      </c>
      <c r="R3028" t="s">
        <v>8329</v>
      </c>
      <c r="S3028" s="16">
        <f t="shared" si="237"/>
        <v>42783.459398148145</v>
      </c>
      <c r="T3028" s="9">
        <f t="shared" si="238"/>
        <v>42797.459398148145</v>
      </c>
      <c r="U3028" s="15">
        <f t="shared" si="239"/>
        <v>2017</v>
      </c>
    </row>
    <row r="3029" spans="1:21" ht="32" hidden="1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2" t="s">
        <v>8328</v>
      </c>
      <c r="R3029" t="s">
        <v>8329</v>
      </c>
      <c r="S3029" s="16">
        <f t="shared" si="237"/>
        <v>42053.704293981486</v>
      </c>
      <c r="T3029" s="9">
        <f t="shared" si="238"/>
        <v>42083.662627314814</v>
      </c>
      <c r="U3029" s="15">
        <f t="shared" si="239"/>
        <v>2015</v>
      </c>
    </row>
    <row r="3030" spans="1:21" ht="32" hidden="1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2" t="s">
        <v>8328</v>
      </c>
      <c r="R3030" t="s">
        <v>8329</v>
      </c>
      <c r="S3030" s="16">
        <f t="shared" si="237"/>
        <v>42567.264178240745</v>
      </c>
      <c r="T3030" s="9">
        <f t="shared" si="238"/>
        <v>42597.264178240745</v>
      </c>
      <c r="U3030" s="15">
        <f t="shared" si="239"/>
        <v>2016</v>
      </c>
    </row>
    <row r="3031" spans="1:21" ht="48" hidden="1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2" t="s">
        <v>8328</v>
      </c>
      <c r="R3031" t="s">
        <v>8329</v>
      </c>
      <c r="S3031" s="16">
        <f t="shared" si="237"/>
        <v>41932.708877314813</v>
      </c>
      <c r="T3031" s="9">
        <f t="shared" si="238"/>
        <v>41961.190972222219</v>
      </c>
      <c r="U3031" s="15">
        <f t="shared" si="239"/>
        <v>2014</v>
      </c>
    </row>
    <row r="3032" spans="1:21" ht="48" hidden="1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2" t="s">
        <v>8328</v>
      </c>
      <c r="R3032" t="s">
        <v>8329</v>
      </c>
      <c r="S3032" s="16">
        <f t="shared" si="237"/>
        <v>42233.747349537036</v>
      </c>
      <c r="T3032" s="9">
        <f t="shared" si="238"/>
        <v>42263.747349537036</v>
      </c>
      <c r="U3032" s="15">
        <f t="shared" si="239"/>
        <v>2015</v>
      </c>
    </row>
    <row r="3033" spans="1:21" ht="80" hidden="1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2" t="s">
        <v>8328</v>
      </c>
      <c r="R3033" t="s">
        <v>8329</v>
      </c>
      <c r="S3033" s="16">
        <f t="shared" si="237"/>
        <v>42597.882488425923</v>
      </c>
      <c r="T3033" s="9">
        <f t="shared" si="238"/>
        <v>42657.882488425923</v>
      </c>
      <c r="U3033" s="15">
        <f t="shared" si="239"/>
        <v>2016</v>
      </c>
    </row>
    <row r="3034" spans="1:21" ht="48" hidden="1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2" t="s">
        <v>8328</v>
      </c>
      <c r="R3034" t="s">
        <v>8329</v>
      </c>
      <c r="S3034" s="16">
        <f t="shared" si="237"/>
        <v>42228.044664351852</v>
      </c>
      <c r="T3034" s="9">
        <f t="shared" si="238"/>
        <v>42258.044664351852</v>
      </c>
      <c r="U3034" s="15">
        <f t="shared" si="239"/>
        <v>2015</v>
      </c>
    </row>
    <row r="3035" spans="1:21" ht="48" hidden="1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2" t="s">
        <v>8328</v>
      </c>
      <c r="R3035" t="s">
        <v>8329</v>
      </c>
      <c r="S3035" s="16">
        <f t="shared" si="237"/>
        <v>42570.110243055555</v>
      </c>
      <c r="T3035" s="9">
        <f t="shared" si="238"/>
        <v>42600.110243055555</v>
      </c>
      <c r="U3035" s="15">
        <f t="shared" si="239"/>
        <v>2016</v>
      </c>
    </row>
    <row r="3036" spans="1:21" ht="64" hidden="1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2" t="s">
        <v>8328</v>
      </c>
      <c r="R3036" t="s">
        <v>8329</v>
      </c>
      <c r="S3036" s="16">
        <f t="shared" si="237"/>
        <v>42644.535358796296</v>
      </c>
      <c r="T3036" s="9">
        <f t="shared" si="238"/>
        <v>42675.165972222225</v>
      </c>
      <c r="U3036" s="15">
        <f t="shared" si="239"/>
        <v>2016</v>
      </c>
    </row>
    <row r="3037" spans="1:21" ht="32" hidden="1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2" t="s">
        <v>8328</v>
      </c>
      <c r="R3037" t="s">
        <v>8329</v>
      </c>
      <c r="S3037" s="16">
        <f t="shared" si="237"/>
        <v>41368.560289351852</v>
      </c>
      <c r="T3037" s="9">
        <f t="shared" si="238"/>
        <v>41398.560289351852</v>
      </c>
      <c r="U3037" s="15">
        <f t="shared" si="239"/>
        <v>2013</v>
      </c>
    </row>
    <row r="3038" spans="1:21" ht="48" hidden="1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2" t="s">
        <v>8328</v>
      </c>
      <c r="R3038" t="s">
        <v>8329</v>
      </c>
      <c r="S3038" s="16">
        <f t="shared" si="237"/>
        <v>41466.785231481481</v>
      </c>
      <c r="T3038" s="9">
        <f t="shared" si="238"/>
        <v>41502.499305555553</v>
      </c>
      <c r="U3038" s="15">
        <f t="shared" si="239"/>
        <v>2013</v>
      </c>
    </row>
    <row r="3039" spans="1:21" ht="64" hidden="1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2" t="s">
        <v>8328</v>
      </c>
      <c r="R3039" t="s">
        <v>8329</v>
      </c>
      <c r="S3039" s="16">
        <f t="shared" si="237"/>
        <v>40378.893206018518</v>
      </c>
      <c r="T3039" s="9">
        <f t="shared" si="238"/>
        <v>40453.207638888889</v>
      </c>
      <c r="U3039" s="15">
        <f t="shared" si="239"/>
        <v>2010</v>
      </c>
    </row>
    <row r="3040" spans="1:21" ht="48" hidden="1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2" t="s">
        <v>8328</v>
      </c>
      <c r="R3040" t="s">
        <v>8329</v>
      </c>
      <c r="S3040" s="16">
        <f t="shared" si="237"/>
        <v>42373.252280092594</v>
      </c>
      <c r="T3040" s="9">
        <f t="shared" si="238"/>
        <v>42433.252280092594</v>
      </c>
      <c r="U3040" s="15">
        <f t="shared" si="239"/>
        <v>2016</v>
      </c>
    </row>
    <row r="3041" spans="1:21" ht="48" hidden="1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2" t="s">
        <v>8328</v>
      </c>
      <c r="R3041" t="s">
        <v>8329</v>
      </c>
      <c r="S3041" s="16">
        <f t="shared" si="237"/>
        <v>41610.794421296298</v>
      </c>
      <c r="T3041" s="9">
        <f t="shared" si="238"/>
        <v>41637.332638888889</v>
      </c>
      <c r="U3041" s="15">
        <f t="shared" si="239"/>
        <v>2013</v>
      </c>
    </row>
    <row r="3042" spans="1:21" ht="48" hidden="1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2" t="s">
        <v>8328</v>
      </c>
      <c r="R3042" t="s">
        <v>8329</v>
      </c>
      <c r="S3042" s="16">
        <f t="shared" si="237"/>
        <v>42177.791909722218</v>
      </c>
      <c r="T3042" s="9">
        <f t="shared" si="238"/>
        <v>42181.958333333328</v>
      </c>
      <c r="U3042" s="15">
        <f t="shared" si="239"/>
        <v>2015</v>
      </c>
    </row>
    <row r="3043" spans="1:21" ht="32" hidden="1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2" t="s">
        <v>8328</v>
      </c>
      <c r="R3043" t="s">
        <v>8329</v>
      </c>
      <c r="S3043" s="16">
        <f t="shared" si="237"/>
        <v>42359.868611111116</v>
      </c>
      <c r="T3043" s="9">
        <f t="shared" si="238"/>
        <v>42389.868611111116</v>
      </c>
      <c r="U3043" s="15">
        <f t="shared" si="239"/>
        <v>2015</v>
      </c>
    </row>
    <row r="3044" spans="1:21" ht="48" hidden="1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2" t="s">
        <v>8328</v>
      </c>
      <c r="R3044" t="s">
        <v>8329</v>
      </c>
      <c r="S3044" s="16">
        <f t="shared" si="237"/>
        <v>42253.688043981485</v>
      </c>
      <c r="T3044" s="9">
        <f t="shared" si="238"/>
        <v>42283.688043981485</v>
      </c>
      <c r="U3044" s="15">
        <f t="shared" si="239"/>
        <v>2015</v>
      </c>
    </row>
    <row r="3045" spans="1:21" ht="48" hidden="1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2" t="s">
        <v>8328</v>
      </c>
      <c r="R3045" t="s">
        <v>8329</v>
      </c>
      <c r="S3045" s="16">
        <f t="shared" si="237"/>
        <v>42083.070590277777</v>
      </c>
      <c r="T3045" s="9">
        <f t="shared" si="238"/>
        <v>42110.118055555555</v>
      </c>
      <c r="U3045" s="15">
        <f t="shared" si="239"/>
        <v>2015</v>
      </c>
    </row>
    <row r="3046" spans="1:21" ht="48" hidden="1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2" t="s">
        <v>8328</v>
      </c>
      <c r="R3046" t="s">
        <v>8329</v>
      </c>
      <c r="S3046" s="16">
        <f t="shared" si="237"/>
        <v>42387.7268287037</v>
      </c>
      <c r="T3046" s="9">
        <f t="shared" si="238"/>
        <v>42402.7268287037</v>
      </c>
      <c r="U3046" s="15">
        <f t="shared" si="239"/>
        <v>2016</v>
      </c>
    </row>
    <row r="3047" spans="1:21" ht="48" hidden="1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2" t="s">
        <v>8328</v>
      </c>
      <c r="R3047" t="s">
        <v>8329</v>
      </c>
      <c r="S3047" s="16">
        <f t="shared" si="237"/>
        <v>41843.155729166669</v>
      </c>
      <c r="T3047" s="9">
        <f t="shared" si="238"/>
        <v>41873.155729166669</v>
      </c>
      <c r="U3047" s="15">
        <f t="shared" si="239"/>
        <v>2014</v>
      </c>
    </row>
    <row r="3048" spans="1:21" ht="48" hidden="1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2" t="s">
        <v>8328</v>
      </c>
      <c r="R3048" t="s">
        <v>8329</v>
      </c>
      <c r="S3048" s="16">
        <f t="shared" si="237"/>
        <v>41862.803078703706</v>
      </c>
      <c r="T3048" s="9">
        <f t="shared" si="238"/>
        <v>41892.202777777777</v>
      </c>
      <c r="U3048" s="15">
        <f t="shared" si="239"/>
        <v>2014</v>
      </c>
    </row>
    <row r="3049" spans="1:21" ht="48" hidden="1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2" t="s">
        <v>8328</v>
      </c>
      <c r="R3049" t="s">
        <v>8329</v>
      </c>
      <c r="S3049" s="16">
        <f t="shared" si="237"/>
        <v>42443.989050925928</v>
      </c>
      <c r="T3049" s="9">
        <f t="shared" si="238"/>
        <v>42487.552777777775</v>
      </c>
      <c r="U3049" s="15">
        <f t="shared" si="239"/>
        <v>2016</v>
      </c>
    </row>
    <row r="3050" spans="1:21" ht="48" hidden="1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2" t="s">
        <v>8328</v>
      </c>
      <c r="R3050" t="s">
        <v>8329</v>
      </c>
      <c r="S3050" s="16">
        <f t="shared" si="237"/>
        <v>41975.901180555549</v>
      </c>
      <c r="T3050" s="9">
        <f t="shared" si="238"/>
        <v>42004.890277777777</v>
      </c>
      <c r="U3050" s="15">
        <f t="shared" si="239"/>
        <v>2014</v>
      </c>
    </row>
    <row r="3051" spans="1:21" ht="48" hidden="1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2" t="s">
        <v>8328</v>
      </c>
      <c r="R3051" t="s">
        <v>8329</v>
      </c>
      <c r="S3051" s="16">
        <f t="shared" si="237"/>
        <v>42139.014525462961</v>
      </c>
      <c r="T3051" s="9">
        <f t="shared" si="238"/>
        <v>42169.014525462961</v>
      </c>
      <c r="U3051" s="15">
        <f t="shared" si="239"/>
        <v>2015</v>
      </c>
    </row>
    <row r="3052" spans="1:21" ht="32" hidden="1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2" t="s">
        <v>8328</v>
      </c>
      <c r="R3052" t="s">
        <v>8329</v>
      </c>
      <c r="S3052" s="16">
        <f t="shared" si="237"/>
        <v>42465.16851851852</v>
      </c>
      <c r="T3052" s="9">
        <f t="shared" si="238"/>
        <v>42495.16851851852</v>
      </c>
      <c r="U3052" s="15">
        <f t="shared" si="239"/>
        <v>2016</v>
      </c>
    </row>
    <row r="3053" spans="1:21" ht="48" hidden="1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2" t="s">
        <v>8328</v>
      </c>
      <c r="R3053" t="s">
        <v>8329</v>
      </c>
      <c r="S3053" s="16">
        <f t="shared" si="237"/>
        <v>42744.416030092587</v>
      </c>
      <c r="T3053" s="9">
        <f t="shared" si="238"/>
        <v>42774.416030092587</v>
      </c>
      <c r="U3053" s="15">
        <f t="shared" si="239"/>
        <v>2017</v>
      </c>
    </row>
    <row r="3054" spans="1:21" ht="32" hidden="1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2" t="s">
        <v>8328</v>
      </c>
      <c r="R3054" t="s">
        <v>8329</v>
      </c>
      <c r="S3054" s="16">
        <f t="shared" si="237"/>
        <v>42122.670069444444</v>
      </c>
      <c r="T3054" s="9">
        <f t="shared" si="238"/>
        <v>42152.665972222225</v>
      </c>
      <c r="U3054" s="15">
        <f t="shared" si="239"/>
        <v>2015</v>
      </c>
    </row>
    <row r="3055" spans="1:21" ht="48" hidden="1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2" t="s">
        <v>8328</v>
      </c>
      <c r="R3055" t="s">
        <v>8329</v>
      </c>
      <c r="S3055" s="16">
        <f t="shared" si="237"/>
        <v>41862.761724537035</v>
      </c>
      <c r="T3055" s="9">
        <f t="shared" si="238"/>
        <v>41914.165972222225</v>
      </c>
      <c r="U3055" s="15">
        <f t="shared" si="239"/>
        <v>2014</v>
      </c>
    </row>
    <row r="3056" spans="1:21" ht="48" hidden="1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 t="e">
        <f t="shared" si="236"/>
        <v>#DIV/0!</v>
      </c>
      <c r="Q3056" s="12" t="s">
        <v>8328</v>
      </c>
      <c r="R3056" t="s">
        <v>8329</v>
      </c>
      <c r="S3056" s="16">
        <f t="shared" si="237"/>
        <v>42027.832800925928</v>
      </c>
      <c r="T3056" s="9">
        <f t="shared" si="238"/>
        <v>42065.044444444444</v>
      </c>
      <c r="U3056" s="15">
        <f t="shared" si="239"/>
        <v>2015</v>
      </c>
    </row>
    <row r="3057" spans="1:21" ht="48" hidden="1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2" t="s">
        <v>8328</v>
      </c>
      <c r="R3057" t="s">
        <v>8329</v>
      </c>
      <c r="S3057" s="16">
        <f t="shared" si="237"/>
        <v>41953.95821759259</v>
      </c>
      <c r="T3057" s="9">
        <f t="shared" si="238"/>
        <v>42013.95821759259</v>
      </c>
      <c r="U3057" s="15">
        <f t="shared" si="239"/>
        <v>2014</v>
      </c>
    </row>
    <row r="3058" spans="1:21" ht="48" hidden="1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 t="e">
        <f t="shared" si="236"/>
        <v>#DIV/0!</v>
      </c>
      <c r="Q3058" s="12" t="s">
        <v>8328</v>
      </c>
      <c r="R3058" t="s">
        <v>8329</v>
      </c>
      <c r="S3058" s="16">
        <f t="shared" si="237"/>
        <v>41851.636388888888</v>
      </c>
      <c r="T3058" s="9">
        <f t="shared" si="238"/>
        <v>41911.636388888888</v>
      </c>
      <c r="U3058" s="15">
        <f t="shared" si="239"/>
        <v>2014</v>
      </c>
    </row>
    <row r="3059" spans="1:21" ht="48" hidden="1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 t="e">
        <f t="shared" si="236"/>
        <v>#DIV/0!</v>
      </c>
      <c r="Q3059" s="12" t="s">
        <v>8328</v>
      </c>
      <c r="R3059" t="s">
        <v>8329</v>
      </c>
      <c r="S3059" s="16">
        <f t="shared" si="237"/>
        <v>42433.650590277779</v>
      </c>
      <c r="T3059" s="9">
        <f t="shared" si="238"/>
        <v>42463.608923611115</v>
      </c>
      <c r="U3059" s="15">
        <f t="shared" si="239"/>
        <v>2016</v>
      </c>
    </row>
    <row r="3060" spans="1:21" ht="48" hidden="1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2" t="s">
        <v>8328</v>
      </c>
      <c r="R3060" t="s">
        <v>8329</v>
      </c>
      <c r="S3060" s="16">
        <f t="shared" si="237"/>
        <v>42460.374305555553</v>
      </c>
      <c r="T3060" s="9">
        <f t="shared" si="238"/>
        <v>42510.374305555553</v>
      </c>
      <c r="U3060" s="15">
        <f t="shared" si="239"/>
        <v>2016</v>
      </c>
    </row>
    <row r="3061" spans="1:21" ht="48" hidden="1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2" t="s">
        <v>8328</v>
      </c>
      <c r="R3061" t="s">
        <v>8329</v>
      </c>
      <c r="S3061" s="16">
        <f t="shared" si="237"/>
        <v>41829.935717592591</v>
      </c>
      <c r="T3061" s="9">
        <f t="shared" si="238"/>
        <v>41859.935717592591</v>
      </c>
      <c r="U3061" s="15">
        <f t="shared" si="239"/>
        <v>2014</v>
      </c>
    </row>
    <row r="3062" spans="1:21" ht="32" hidden="1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2" t="s">
        <v>8328</v>
      </c>
      <c r="R3062" t="s">
        <v>8329</v>
      </c>
      <c r="S3062" s="16">
        <f t="shared" si="237"/>
        <v>42245.274699074071</v>
      </c>
      <c r="T3062" s="9">
        <f t="shared" si="238"/>
        <v>42275.274699074071</v>
      </c>
      <c r="U3062" s="15">
        <f t="shared" si="239"/>
        <v>2015</v>
      </c>
    </row>
    <row r="3063" spans="1:21" ht="16" hidden="1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 t="e">
        <f t="shared" si="236"/>
        <v>#DIV/0!</v>
      </c>
      <c r="Q3063" s="12" t="s">
        <v>8328</v>
      </c>
      <c r="R3063" t="s">
        <v>8329</v>
      </c>
      <c r="S3063" s="16">
        <f t="shared" si="237"/>
        <v>41834.784120370372</v>
      </c>
      <c r="T3063" s="9">
        <f t="shared" si="238"/>
        <v>41864.784120370372</v>
      </c>
      <c r="U3063" s="15">
        <f t="shared" si="239"/>
        <v>2014</v>
      </c>
    </row>
    <row r="3064" spans="1:21" ht="48" hidden="1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2" t="s">
        <v>8328</v>
      </c>
      <c r="R3064" t="s">
        <v>8329</v>
      </c>
      <c r="S3064" s="16">
        <f t="shared" si="237"/>
        <v>42248.535787037035</v>
      </c>
      <c r="T3064" s="9">
        <f t="shared" si="238"/>
        <v>42277.75</v>
      </c>
      <c r="U3064" s="15">
        <f t="shared" si="239"/>
        <v>2015</v>
      </c>
    </row>
    <row r="3065" spans="1:21" ht="32" hidden="1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2" t="s">
        <v>8328</v>
      </c>
      <c r="R3065" t="s">
        <v>8329</v>
      </c>
      <c r="S3065" s="16">
        <f t="shared" si="237"/>
        <v>42630.922893518517</v>
      </c>
      <c r="T3065" s="9">
        <f t="shared" si="238"/>
        <v>42665.922893518517</v>
      </c>
      <c r="U3065" s="15">
        <f t="shared" si="239"/>
        <v>2016</v>
      </c>
    </row>
    <row r="3066" spans="1:21" ht="32" hidden="1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2" t="s">
        <v>8328</v>
      </c>
      <c r="R3066" t="s">
        <v>8329</v>
      </c>
      <c r="S3066" s="16">
        <f t="shared" si="237"/>
        <v>42299.130162037036</v>
      </c>
      <c r="T3066" s="9">
        <f t="shared" si="238"/>
        <v>42330.290972222225</v>
      </c>
      <c r="U3066" s="15">
        <f t="shared" si="239"/>
        <v>2015</v>
      </c>
    </row>
    <row r="3067" spans="1:21" ht="48" hidden="1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2" t="s">
        <v>8328</v>
      </c>
      <c r="R3067" t="s">
        <v>8329</v>
      </c>
      <c r="S3067" s="16">
        <f t="shared" si="237"/>
        <v>41825.055231481485</v>
      </c>
      <c r="T3067" s="9">
        <f t="shared" si="238"/>
        <v>41850.055231481485</v>
      </c>
      <c r="U3067" s="15">
        <f t="shared" si="239"/>
        <v>2014</v>
      </c>
    </row>
    <row r="3068" spans="1:21" ht="48" hidden="1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2" t="s">
        <v>8328</v>
      </c>
      <c r="R3068" t="s">
        <v>8329</v>
      </c>
      <c r="S3068" s="16">
        <f t="shared" si="237"/>
        <v>42531.228437500002</v>
      </c>
      <c r="T3068" s="9">
        <f t="shared" si="238"/>
        <v>42561.228437500002</v>
      </c>
      <c r="U3068" s="15">
        <f t="shared" si="239"/>
        <v>2016</v>
      </c>
    </row>
    <row r="3069" spans="1:21" ht="48" hidden="1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2" t="s">
        <v>8328</v>
      </c>
      <c r="R3069" t="s">
        <v>8329</v>
      </c>
      <c r="S3069" s="16">
        <f t="shared" si="237"/>
        <v>42226.938414351855</v>
      </c>
      <c r="T3069" s="9">
        <f t="shared" si="238"/>
        <v>42256.938414351855</v>
      </c>
      <c r="U3069" s="15">
        <f t="shared" si="239"/>
        <v>2015</v>
      </c>
    </row>
    <row r="3070" spans="1:21" ht="48" hidden="1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2" t="s">
        <v>8328</v>
      </c>
      <c r="R3070" t="s">
        <v>8329</v>
      </c>
      <c r="S3070" s="16">
        <f t="shared" si="237"/>
        <v>42263.691574074073</v>
      </c>
      <c r="T3070" s="9">
        <f t="shared" si="238"/>
        <v>42293.691574074073</v>
      </c>
      <c r="U3070" s="15">
        <f t="shared" si="239"/>
        <v>2015</v>
      </c>
    </row>
    <row r="3071" spans="1:21" ht="48" hidden="1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2" t="s">
        <v>8328</v>
      </c>
      <c r="R3071" t="s">
        <v>8329</v>
      </c>
      <c r="S3071" s="16">
        <f t="shared" si="237"/>
        <v>41957.833726851852</v>
      </c>
      <c r="T3071" s="9">
        <f t="shared" si="238"/>
        <v>41987.833726851852</v>
      </c>
      <c r="U3071" s="15">
        <f t="shared" si="239"/>
        <v>2014</v>
      </c>
    </row>
    <row r="3072" spans="1:21" ht="48" hidden="1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2" t="s">
        <v>8328</v>
      </c>
      <c r="R3072" t="s">
        <v>8329</v>
      </c>
      <c r="S3072" s="16">
        <f t="shared" si="237"/>
        <v>42690.733437499999</v>
      </c>
      <c r="T3072" s="9">
        <f t="shared" si="238"/>
        <v>42711.733437499999</v>
      </c>
      <c r="U3072" s="15">
        <f t="shared" si="239"/>
        <v>2016</v>
      </c>
    </row>
    <row r="3073" spans="1:21" ht="48" hidden="1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2" t="s">
        <v>8328</v>
      </c>
      <c r="R3073" t="s">
        <v>8329</v>
      </c>
      <c r="S3073" s="16">
        <f t="shared" si="237"/>
        <v>42097.732418981483</v>
      </c>
      <c r="T3073" s="9">
        <f t="shared" si="238"/>
        <v>42115.249305555553</v>
      </c>
      <c r="U3073" s="15">
        <f t="shared" si="239"/>
        <v>2015</v>
      </c>
    </row>
    <row r="3074" spans="1:21" ht="48" hidden="1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0">ROUND(E3074/D3074*100,0)</f>
        <v>0</v>
      </c>
      <c r="P3074">
        <f t="shared" ref="P3074:P3137" si="241">ROUND(E3074/L3074,2)</f>
        <v>1</v>
      </c>
      <c r="Q3074" s="12" t="s">
        <v>8328</v>
      </c>
      <c r="R3074" t="s">
        <v>8329</v>
      </c>
      <c r="S3074" s="16">
        <f t="shared" si="237"/>
        <v>42658.690532407403</v>
      </c>
      <c r="T3074" s="9">
        <f t="shared" si="238"/>
        <v>42673.073611111111</v>
      </c>
      <c r="U3074" s="15">
        <f t="shared" si="239"/>
        <v>2016</v>
      </c>
    </row>
    <row r="3075" spans="1:21" ht="48" hidden="1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0"/>
        <v>0</v>
      </c>
      <c r="P3075">
        <f t="shared" si="241"/>
        <v>92.14</v>
      </c>
      <c r="Q3075" s="12" t="s">
        <v>8328</v>
      </c>
      <c r="R3075" t="s">
        <v>8329</v>
      </c>
      <c r="S3075" s="16">
        <f t="shared" ref="S3075:S3138" si="242">(((J3075/60)/60)/24)+DATE(1970,1,1)</f>
        <v>42111.684027777781</v>
      </c>
      <c r="T3075" s="9">
        <f t="shared" ref="T3075:T3138" si="243">(((I3075/60)/60)/24)+DATE(1970,1,1)</f>
        <v>42169.804861111115</v>
      </c>
      <c r="U3075" s="15">
        <f t="shared" ref="U3075:U3138" si="244">YEAR(S3075)</f>
        <v>2015</v>
      </c>
    </row>
    <row r="3076" spans="1:21" ht="64" hidden="1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2" t="s">
        <v>8328</v>
      </c>
      <c r="R3076" t="s">
        <v>8329</v>
      </c>
      <c r="S3076" s="16">
        <f t="shared" si="242"/>
        <v>42409.571284722217</v>
      </c>
      <c r="T3076" s="9">
        <f t="shared" si="243"/>
        <v>42439.571284722217</v>
      </c>
      <c r="U3076" s="15">
        <f t="shared" si="244"/>
        <v>2016</v>
      </c>
    </row>
    <row r="3077" spans="1:21" ht="48" hidden="1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2" t="s">
        <v>8328</v>
      </c>
      <c r="R3077" t="s">
        <v>8329</v>
      </c>
      <c r="S3077" s="16">
        <f t="shared" si="242"/>
        <v>42551.102314814809</v>
      </c>
      <c r="T3077" s="9">
        <f t="shared" si="243"/>
        <v>42601.102314814809</v>
      </c>
      <c r="U3077" s="15">
        <f t="shared" si="244"/>
        <v>2016</v>
      </c>
    </row>
    <row r="3078" spans="1:21" ht="32" hidden="1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2" t="s">
        <v>8328</v>
      </c>
      <c r="R3078" t="s">
        <v>8329</v>
      </c>
      <c r="S3078" s="16">
        <f t="shared" si="242"/>
        <v>42226.651886574073</v>
      </c>
      <c r="T3078" s="9">
        <f t="shared" si="243"/>
        <v>42286.651886574073</v>
      </c>
      <c r="U3078" s="15">
        <f t="shared" si="244"/>
        <v>2015</v>
      </c>
    </row>
    <row r="3079" spans="1:21" ht="48" hidden="1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2" t="s">
        <v>8328</v>
      </c>
      <c r="R3079" t="s">
        <v>8329</v>
      </c>
      <c r="S3079" s="16">
        <f t="shared" si="242"/>
        <v>42766.956921296296</v>
      </c>
      <c r="T3079" s="9">
        <f t="shared" si="243"/>
        <v>42796.956921296296</v>
      </c>
      <c r="U3079" s="15">
        <f t="shared" si="244"/>
        <v>2017</v>
      </c>
    </row>
    <row r="3080" spans="1:21" ht="48" hidden="1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2" t="s">
        <v>8328</v>
      </c>
      <c r="R3080" t="s">
        <v>8329</v>
      </c>
      <c r="S3080" s="16">
        <f t="shared" si="242"/>
        <v>42031.138831018514</v>
      </c>
      <c r="T3080" s="9">
        <f t="shared" si="243"/>
        <v>42061.138831018514</v>
      </c>
      <c r="U3080" s="15">
        <f t="shared" si="244"/>
        <v>2015</v>
      </c>
    </row>
    <row r="3081" spans="1:21" ht="48" hidden="1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2" t="s">
        <v>8328</v>
      </c>
      <c r="R3081" t="s">
        <v>8329</v>
      </c>
      <c r="S3081" s="16">
        <f t="shared" si="242"/>
        <v>42055.713368055556</v>
      </c>
      <c r="T3081" s="9">
        <f t="shared" si="243"/>
        <v>42085.671701388885</v>
      </c>
      <c r="U3081" s="15">
        <f t="shared" si="244"/>
        <v>2015</v>
      </c>
    </row>
    <row r="3082" spans="1:21" ht="48" hidden="1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2" t="s">
        <v>8328</v>
      </c>
      <c r="R3082" t="s">
        <v>8329</v>
      </c>
      <c r="S3082" s="16">
        <f t="shared" si="242"/>
        <v>41940.028287037036</v>
      </c>
      <c r="T3082" s="9">
        <f t="shared" si="243"/>
        <v>42000.0699537037</v>
      </c>
      <c r="U3082" s="15">
        <f t="shared" si="244"/>
        <v>2014</v>
      </c>
    </row>
    <row r="3083" spans="1:21" ht="48" hidden="1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2" t="s">
        <v>8328</v>
      </c>
      <c r="R3083" t="s">
        <v>8329</v>
      </c>
      <c r="S3083" s="16">
        <f t="shared" si="242"/>
        <v>42237.181608796294</v>
      </c>
      <c r="T3083" s="9">
        <f t="shared" si="243"/>
        <v>42267.181608796294</v>
      </c>
      <c r="U3083" s="15">
        <f t="shared" si="244"/>
        <v>2015</v>
      </c>
    </row>
    <row r="3084" spans="1:21" ht="48" hidden="1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 t="e">
        <f t="shared" si="241"/>
        <v>#DIV/0!</v>
      </c>
      <c r="Q3084" s="12" t="s">
        <v>8328</v>
      </c>
      <c r="R3084" t="s">
        <v>8329</v>
      </c>
      <c r="S3084" s="16">
        <f t="shared" si="242"/>
        <v>42293.922986111109</v>
      </c>
      <c r="T3084" s="9">
        <f t="shared" si="243"/>
        <v>42323.96465277778</v>
      </c>
      <c r="U3084" s="15">
        <f t="shared" si="244"/>
        <v>2015</v>
      </c>
    </row>
    <row r="3085" spans="1:21" ht="64" hidden="1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2" t="s">
        <v>8328</v>
      </c>
      <c r="R3085" t="s">
        <v>8329</v>
      </c>
      <c r="S3085" s="16">
        <f t="shared" si="242"/>
        <v>41853.563402777778</v>
      </c>
      <c r="T3085" s="9">
        <f t="shared" si="243"/>
        <v>41883.208333333336</v>
      </c>
      <c r="U3085" s="15">
        <f t="shared" si="244"/>
        <v>2014</v>
      </c>
    </row>
    <row r="3086" spans="1:21" ht="48" hidden="1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2" t="s">
        <v>8328</v>
      </c>
      <c r="R3086" t="s">
        <v>8329</v>
      </c>
      <c r="S3086" s="16">
        <f t="shared" si="242"/>
        <v>42100.723738425921</v>
      </c>
      <c r="T3086" s="9">
        <f t="shared" si="243"/>
        <v>42129.783333333333</v>
      </c>
      <c r="U3086" s="15">
        <f t="shared" si="244"/>
        <v>2015</v>
      </c>
    </row>
    <row r="3087" spans="1:21" ht="48" hidden="1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2" t="s">
        <v>8328</v>
      </c>
      <c r="R3087" t="s">
        <v>8329</v>
      </c>
      <c r="S3087" s="16">
        <f t="shared" si="242"/>
        <v>42246.883784722217</v>
      </c>
      <c r="T3087" s="9">
        <f t="shared" si="243"/>
        <v>42276.883784722217</v>
      </c>
      <c r="U3087" s="15">
        <f t="shared" si="244"/>
        <v>2015</v>
      </c>
    </row>
    <row r="3088" spans="1:21" ht="48" hidden="1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2" t="s">
        <v>8328</v>
      </c>
      <c r="R3088" t="s">
        <v>8329</v>
      </c>
      <c r="S3088" s="16">
        <f t="shared" si="242"/>
        <v>42173.67082175926</v>
      </c>
      <c r="T3088" s="9">
        <f t="shared" si="243"/>
        <v>42233.67082175926</v>
      </c>
      <c r="U3088" s="15">
        <f t="shared" si="244"/>
        <v>2015</v>
      </c>
    </row>
    <row r="3089" spans="1:21" ht="48" hidden="1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2" t="s">
        <v>8328</v>
      </c>
      <c r="R3089" t="s">
        <v>8329</v>
      </c>
      <c r="S3089" s="16">
        <f t="shared" si="242"/>
        <v>42665.150347222225</v>
      </c>
      <c r="T3089" s="9">
        <f t="shared" si="243"/>
        <v>42725.192013888889</v>
      </c>
      <c r="U3089" s="15">
        <f t="shared" si="244"/>
        <v>2016</v>
      </c>
    </row>
    <row r="3090" spans="1:21" ht="32" hidden="1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2" t="s">
        <v>8328</v>
      </c>
      <c r="R3090" t="s">
        <v>8329</v>
      </c>
      <c r="S3090" s="16">
        <f t="shared" si="242"/>
        <v>41981.57230324074</v>
      </c>
      <c r="T3090" s="9">
        <f t="shared" si="243"/>
        <v>42012.570138888885</v>
      </c>
      <c r="U3090" s="15">
        <f t="shared" si="244"/>
        <v>2014</v>
      </c>
    </row>
    <row r="3091" spans="1:21" ht="32" hidden="1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2" t="s">
        <v>8328</v>
      </c>
      <c r="R3091" t="s">
        <v>8329</v>
      </c>
      <c r="S3091" s="16">
        <f t="shared" si="242"/>
        <v>42528.542627314819</v>
      </c>
      <c r="T3091" s="9">
        <f t="shared" si="243"/>
        <v>42560.082638888889</v>
      </c>
      <c r="U3091" s="15">
        <f t="shared" si="244"/>
        <v>2016</v>
      </c>
    </row>
    <row r="3092" spans="1:21" ht="48" hidden="1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2" t="s">
        <v>8328</v>
      </c>
      <c r="R3092" t="s">
        <v>8329</v>
      </c>
      <c r="S3092" s="16">
        <f t="shared" si="242"/>
        <v>42065.818807870368</v>
      </c>
      <c r="T3092" s="9">
        <f t="shared" si="243"/>
        <v>42125.777141203704</v>
      </c>
      <c r="U3092" s="15">
        <f t="shared" si="244"/>
        <v>2015</v>
      </c>
    </row>
    <row r="3093" spans="1:21" ht="48" hidden="1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2" t="s">
        <v>8328</v>
      </c>
      <c r="R3093" t="s">
        <v>8329</v>
      </c>
      <c r="S3093" s="16">
        <f t="shared" si="242"/>
        <v>42566.948414351849</v>
      </c>
      <c r="T3093" s="9">
        <f t="shared" si="243"/>
        <v>42596.948414351849</v>
      </c>
      <c r="U3093" s="15">
        <f t="shared" si="244"/>
        <v>2016</v>
      </c>
    </row>
    <row r="3094" spans="1:21" ht="48" hidden="1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2" t="s">
        <v>8328</v>
      </c>
      <c r="R3094" t="s">
        <v>8329</v>
      </c>
      <c r="S3094" s="16">
        <f t="shared" si="242"/>
        <v>42255.619351851856</v>
      </c>
      <c r="T3094" s="9">
        <f t="shared" si="243"/>
        <v>42292.916666666672</v>
      </c>
      <c r="U3094" s="15">
        <f t="shared" si="244"/>
        <v>2015</v>
      </c>
    </row>
    <row r="3095" spans="1:21" ht="48" hidden="1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2" t="s">
        <v>8328</v>
      </c>
      <c r="R3095" t="s">
        <v>8329</v>
      </c>
      <c r="S3095" s="16">
        <f t="shared" si="242"/>
        <v>41760.909039351849</v>
      </c>
      <c r="T3095" s="9">
        <f t="shared" si="243"/>
        <v>41791.165972222225</v>
      </c>
      <c r="U3095" s="15">
        <f t="shared" si="244"/>
        <v>2014</v>
      </c>
    </row>
    <row r="3096" spans="1:21" ht="32" hidden="1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2" t="s">
        <v>8328</v>
      </c>
      <c r="R3096" t="s">
        <v>8329</v>
      </c>
      <c r="S3096" s="16">
        <f t="shared" si="242"/>
        <v>42207.795787037037</v>
      </c>
      <c r="T3096" s="9">
        <f t="shared" si="243"/>
        <v>42267.795787037037</v>
      </c>
      <c r="U3096" s="15">
        <f t="shared" si="244"/>
        <v>2015</v>
      </c>
    </row>
    <row r="3097" spans="1:21" ht="48" hidden="1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2" t="s">
        <v>8328</v>
      </c>
      <c r="R3097" t="s">
        <v>8329</v>
      </c>
      <c r="S3097" s="16">
        <f t="shared" si="242"/>
        <v>42523.025231481486</v>
      </c>
      <c r="T3097" s="9">
        <f t="shared" si="243"/>
        <v>42583.025231481486</v>
      </c>
      <c r="U3097" s="15">
        <f t="shared" si="244"/>
        <v>2016</v>
      </c>
    </row>
    <row r="3098" spans="1:21" ht="48" hidden="1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2" t="s">
        <v>8328</v>
      </c>
      <c r="R3098" t="s">
        <v>8329</v>
      </c>
      <c r="S3098" s="16">
        <f t="shared" si="242"/>
        <v>42114.825532407413</v>
      </c>
      <c r="T3098" s="9">
        <f t="shared" si="243"/>
        <v>42144.825532407413</v>
      </c>
      <c r="U3098" s="15">
        <f t="shared" si="244"/>
        <v>2015</v>
      </c>
    </row>
    <row r="3099" spans="1:21" ht="48" hidden="1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2" t="s">
        <v>8328</v>
      </c>
      <c r="R3099" t="s">
        <v>8329</v>
      </c>
      <c r="S3099" s="16">
        <f t="shared" si="242"/>
        <v>42629.503483796296</v>
      </c>
      <c r="T3099" s="9">
        <f t="shared" si="243"/>
        <v>42650.583333333328</v>
      </c>
      <c r="U3099" s="15">
        <f t="shared" si="244"/>
        <v>2016</v>
      </c>
    </row>
    <row r="3100" spans="1:21" ht="48" hidden="1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2" t="s">
        <v>8328</v>
      </c>
      <c r="R3100" t="s">
        <v>8329</v>
      </c>
      <c r="S3100" s="16">
        <f t="shared" si="242"/>
        <v>42359.792233796295</v>
      </c>
      <c r="T3100" s="9">
        <f t="shared" si="243"/>
        <v>42408.01180555555</v>
      </c>
      <c r="U3100" s="15">
        <f t="shared" si="244"/>
        <v>2015</v>
      </c>
    </row>
    <row r="3101" spans="1:21" ht="48" hidden="1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2" t="s">
        <v>8328</v>
      </c>
      <c r="R3101" t="s">
        <v>8329</v>
      </c>
      <c r="S3101" s="16">
        <f t="shared" si="242"/>
        <v>42382.189710648148</v>
      </c>
      <c r="T3101" s="9">
        <f t="shared" si="243"/>
        <v>42412.189710648148</v>
      </c>
      <c r="U3101" s="15">
        <f t="shared" si="244"/>
        <v>2016</v>
      </c>
    </row>
    <row r="3102" spans="1:21" ht="48" hidden="1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2" t="s">
        <v>8328</v>
      </c>
      <c r="R3102" t="s">
        <v>8329</v>
      </c>
      <c r="S3102" s="16">
        <f t="shared" si="242"/>
        <v>41902.622395833336</v>
      </c>
      <c r="T3102" s="9">
        <f t="shared" si="243"/>
        <v>41932.622395833336</v>
      </c>
      <c r="U3102" s="15">
        <f t="shared" si="244"/>
        <v>2014</v>
      </c>
    </row>
    <row r="3103" spans="1:21" ht="48" hidden="1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2" t="s">
        <v>8328</v>
      </c>
      <c r="R3103" t="s">
        <v>8329</v>
      </c>
      <c r="S3103" s="16">
        <f t="shared" si="242"/>
        <v>42171.383530092593</v>
      </c>
      <c r="T3103" s="9">
        <f t="shared" si="243"/>
        <v>42201.330555555556</v>
      </c>
      <c r="U3103" s="15">
        <f t="shared" si="244"/>
        <v>2015</v>
      </c>
    </row>
    <row r="3104" spans="1:21" ht="48" hidden="1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2" t="s">
        <v>8328</v>
      </c>
      <c r="R3104" t="s">
        <v>8329</v>
      </c>
      <c r="S3104" s="16">
        <f t="shared" si="242"/>
        <v>42555.340486111112</v>
      </c>
      <c r="T3104" s="9">
        <f t="shared" si="243"/>
        <v>42605.340486111112</v>
      </c>
      <c r="U3104" s="15">
        <f t="shared" si="244"/>
        <v>2016</v>
      </c>
    </row>
    <row r="3105" spans="1:21" ht="32" hidden="1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2" t="s">
        <v>8328</v>
      </c>
      <c r="R3105" t="s">
        <v>8329</v>
      </c>
      <c r="S3105" s="16">
        <f t="shared" si="242"/>
        <v>42107.156319444446</v>
      </c>
      <c r="T3105" s="9">
        <f t="shared" si="243"/>
        <v>42167.156319444446</v>
      </c>
      <c r="U3105" s="15">
        <f t="shared" si="244"/>
        <v>2015</v>
      </c>
    </row>
    <row r="3106" spans="1:21" ht="48" hidden="1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2" t="s">
        <v>8328</v>
      </c>
      <c r="R3106" t="s">
        <v>8329</v>
      </c>
      <c r="S3106" s="16">
        <f t="shared" si="242"/>
        <v>42006.908692129626</v>
      </c>
      <c r="T3106" s="9">
        <f t="shared" si="243"/>
        <v>42038.083333333328</v>
      </c>
      <c r="U3106" s="15">
        <f t="shared" si="244"/>
        <v>2015</v>
      </c>
    </row>
    <row r="3107" spans="1:21" ht="48" hidden="1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2" t="s">
        <v>8328</v>
      </c>
      <c r="R3107" t="s">
        <v>8329</v>
      </c>
      <c r="S3107" s="16">
        <f t="shared" si="242"/>
        <v>41876.718935185185</v>
      </c>
      <c r="T3107" s="9">
        <f t="shared" si="243"/>
        <v>41931.208333333336</v>
      </c>
      <c r="U3107" s="15">
        <f t="shared" si="244"/>
        <v>2014</v>
      </c>
    </row>
    <row r="3108" spans="1:21" ht="48" hidden="1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2" t="s">
        <v>8328</v>
      </c>
      <c r="R3108" t="s">
        <v>8329</v>
      </c>
      <c r="S3108" s="16">
        <f t="shared" si="242"/>
        <v>42241.429120370376</v>
      </c>
      <c r="T3108" s="9">
        <f t="shared" si="243"/>
        <v>42263.916666666672</v>
      </c>
      <c r="U3108" s="15">
        <f t="shared" si="244"/>
        <v>2015</v>
      </c>
    </row>
    <row r="3109" spans="1:21" ht="48" hidden="1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2" t="s">
        <v>8328</v>
      </c>
      <c r="R3109" t="s">
        <v>8329</v>
      </c>
      <c r="S3109" s="16">
        <f t="shared" si="242"/>
        <v>42128.814247685179</v>
      </c>
      <c r="T3109" s="9">
        <f t="shared" si="243"/>
        <v>42135.814247685179</v>
      </c>
      <c r="U3109" s="15">
        <f t="shared" si="244"/>
        <v>2015</v>
      </c>
    </row>
    <row r="3110" spans="1:21" ht="16" hidden="1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2" t="s">
        <v>8328</v>
      </c>
      <c r="R3110" t="s">
        <v>8329</v>
      </c>
      <c r="S3110" s="16">
        <f t="shared" si="242"/>
        <v>42062.680486111116</v>
      </c>
      <c r="T3110" s="9">
        <f t="shared" si="243"/>
        <v>42122.638819444444</v>
      </c>
      <c r="U3110" s="15">
        <f t="shared" si="244"/>
        <v>2015</v>
      </c>
    </row>
    <row r="3111" spans="1:21" ht="48" hidden="1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2" t="s">
        <v>8328</v>
      </c>
      <c r="R3111" t="s">
        <v>8329</v>
      </c>
      <c r="S3111" s="16">
        <f t="shared" si="242"/>
        <v>41844.125115740739</v>
      </c>
      <c r="T3111" s="9">
        <f t="shared" si="243"/>
        <v>41879.125115740739</v>
      </c>
      <c r="U3111" s="15">
        <f t="shared" si="244"/>
        <v>2014</v>
      </c>
    </row>
    <row r="3112" spans="1:21" ht="48" hidden="1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2" t="s">
        <v>8328</v>
      </c>
      <c r="R3112" t="s">
        <v>8329</v>
      </c>
      <c r="S3112" s="16">
        <f t="shared" si="242"/>
        <v>42745.031469907408</v>
      </c>
      <c r="T3112" s="9">
        <f t="shared" si="243"/>
        <v>42785.031469907408</v>
      </c>
      <c r="U3112" s="15">
        <f t="shared" si="244"/>
        <v>2017</v>
      </c>
    </row>
    <row r="3113" spans="1:21" ht="32" hidden="1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2" t="s">
        <v>8328</v>
      </c>
      <c r="R3113" t="s">
        <v>8329</v>
      </c>
      <c r="S3113" s="16">
        <f t="shared" si="242"/>
        <v>41885.595138888886</v>
      </c>
      <c r="T3113" s="9">
        <f t="shared" si="243"/>
        <v>41916.595138888886</v>
      </c>
      <c r="U3113" s="15">
        <f t="shared" si="244"/>
        <v>2014</v>
      </c>
    </row>
    <row r="3114" spans="1:21" ht="48" hidden="1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2" t="s">
        <v>8328</v>
      </c>
      <c r="R3114" t="s">
        <v>8329</v>
      </c>
      <c r="S3114" s="16">
        <f t="shared" si="242"/>
        <v>42615.121921296297</v>
      </c>
      <c r="T3114" s="9">
        <f t="shared" si="243"/>
        <v>42675.121921296297</v>
      </c>
      <c r="U3114" s="15">
        <f t="shared" si="244"/>
        <v>2016</v>
      </c>
    </row>
    <row r="3115" spans="1:21" ht="48" hidden="1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2" t="s">
        <v>8328</v>
      </c>
      <c r="R3115" t="s">
        <v>8329</v>
      </c>
      <c r="S3115" s="16">
        <f t="shared" si="242"/>
        <v>42081.731273148151</v>
      </c>
      <c r="T3115" s="9">
        <f t="shared" si="243"/>
        <v>42111.731273148151</v>
      </c>
      <c r="U3115" s="15">
        <f t="shared" si="244"/>
        <v>2015</v>
      </c>
    </row>
    <row r="3116" spans="1:21" ht="48" hidden="1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 t="e">
        <f t="shared" si="241"/>
        <v>#DIV/0!</v>
      </c>
      <c r="Q3116" s="12" t="s">
        <v>8328</v>
      </c>
      <c r="R3116" t="s">
        <v>8329</v>
      </c>
      <c r="S3116" s="16">
        <f t="shared" si="242"/>
        <v>41843.632523148146</v>
      </c>
      <c r="T3116" s="9">
        <f t="shared" si="243"/>
        <v>41903.632523148146</v>
      </c>
      <c r="U3116" s="15">
        <f t="shared" si="244"/>
        <v>2014</v>
      </c>
    </row>
    <row r="3117" spans="1:21" ht="48" hidden="1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2" t="s">
        <v>8328</v>
      </c>
      <c r="R3117" t="s">
        <v>8329</v>
      </c>
      <c r="S3117" s="16">
        <f t="shared" si="242"/>
        <v>42496.447071759263</v>
      </c>
      <c r="T3117" s="9">
        <f t="shared" si="243"/>
        <v>42526.447071759263</v>
      </c>
      <c r="U3117" s="15">
        <f t="shared" si="244"/>
        <v>2016</v>
      </c>
    </row>
    <row r="3118" spans="1:21" ht="48" hidden="1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2" t="s">
        <v>8328</v>
      </c>
      <c r="R3118" t="s">
        <v>8329</v>
      </c>
      <c r="S3118" s="16">
        <f t="shared" si="242"/>
        <v>42081.515335648146</v>
      </c>
      <c r="T3118" s="9">
        <f t="shared" si="243"/>
        <v>42095.515335648146</v>
      </c>
      <c r="U3118" s="15">
        <f t="shared" si="244"/>
        <v>2015</v>
      </c>
    </row>
    <row r="3119" spans="1:21" ht="48" hidden="1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2" t="s">
        <v>8328</v>
      </c>
      <c r="R3119" t="s">
        <v>8329</v>
      </c>
      <c r="S3119" s="16">
        <f t="shared" si="242"/>
        <v>42509.374537037031</v>
      </c>
      <c r="T3119" s="9">
        <f t="shared" si="243"/>
        <v>42517.55</v>
      </c>
      <c r="U3119" s="15">
        <f t="shared" si="244"/>
        <v>2016</v>
      </c>
    </row>
    <row r="3120" spans="1:21" ht="32" hidden="1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2" t="s">
        <v>8328</v>
      </c>
      <c r="R3120" t="s">
        <v>8329</v>
      </c>
      <c r="S3120" s="16">
        <f t="shared" si="242"/>
        <v>42534.649571759262</v>
      </c>
      <c r="T3120" s="9">
        <f t="shared" si="243"/>
        <v>42553.649571759262</v>
      </c>
      <c r="U3120" s="15">
        <f t="shared" si="244"/>
        <v>2016</v>
      </c>
    </row>
    <row r="3121" spans="1:21" ht="48" hidden="1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2" t="s">
        <v>8328</v>
      </c>
      <c r="R3121" t="s">
        <v>8329</v>
      </c>
      <c r="S3121" s="16">
        <f t="shared" si="242"/>
        <v>42060.04550925926</v>
      </c>
      <c r="T3121" s="9">
        <f t="shared" si="243"/>
        <v>42090.003842592589</v>
      </c>
      <c r="U3121" s="15">
        <f t="shared" si="244"/>
        <v>2015</v>
      </c>
    </row>
    <row r="3122" spans="1:21" ht="48" hidden="1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2" t="s">
        <v>8328</v>
      </c>
      <c r="R3122" t="s">
        <v>8329</v>
      </c>
      <c r="S3122" s="16">
        <f t="shared" si="242"/>
        <v>42435.942083333335</v>
      </c>
      <c r="T3122" s="9">
        <f t="shared" si="243"/>
        <v>42495.900416666671</v>
      </c>
      <c r="U3122" s="15">
        <f t="shared" si="244"/>
        <v>2016</v>
      </c>
    </row>
    <row r="3123" spans="1:21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2" t="s">
        <v>8328</v>
      </c>
      <c r="R3123" t="s">
        <v>8329</v>
      </c>
      <c r="S3123" s="16">
        <f t="shared" si="242"/>
        <v>41848.679803240739</v>
      </c>
      <c r="T3123" s="9">
        <f t="shared" si="243"/>
        <v>41908.679803240739</v>
      </c>
      <c r="U3123" s="15">
        <f t="shared" si="244"/>
        <v>2014</v>
      </c>
    </row>
    <row r="3124" spans="1:21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2" t="s">
        <v>8328</v>
      </c>
      <c r="R3124" t="s">
        <v>8329</v>
      </c>
      <c r="S3124" s="16">
        <f t="shared" si="242"/>
        <v>42678.932083333333</v>
      </c>
      <c r="T3124" s="9">
        <f t="shared" si="243"/>
        <v>42683.973750000005</v>
      </c>
      <c r="U3124" s="15">
        <f t="shared" si="244"/>
        <v>2016</v>
      </c>
    </row>
    <row r="3125" spans="1:21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2" t="s">
        <v>8328</v>
      </c>
      <c r="R3125" t="s">
        <v>8329</v>
      </c>
      <c r="S3125" s="16">
        <f t="shared" si="242"/>
        <v>42530.993032407408</v>
      </c>
      <c r="T3125" s="9">
        <f t="shared" si="243"/>
        <v>42560.993032407408</v>
      </c>
      <c r="U3125" s="15">
        <f t="shared" si="244"/>
        <v>2016</v>
      </c>
    </row>
    <row r="3126" spans="1:21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2" t="s">
        <v>8328</v>
      </c>
      <c r="R3126" t="s">
        <v>8329</v>
      </c>
      <c r="S3126" s="16">
        <f t="shared" si="242"/>
        <v>41977.780104166668</v>
      </c>
      <c r="T3126" s="9">
        <f t="shared" si="243"/>
        <v>42037.780104166668</v>
      </c>
      <c r="U3126" s="15">
        <f t="shared" si="244"/>
        <v>2014</v>
      </c>
    </row>
    <row r="3127" spans="1:21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 t="e">
        <f t="shared" si="241"/>
        <v>#DIV/0!</v>
      </c>
      <c r="Q3127" s="12" t="s">
        <v>8328</v>
      </c>
      <c r="R3127" t="s">
        <v>8329</v>
      </c>
      <c r="S3127" s="16">
        <f t="shared" si="242"/>
        <v>42346.20685185185</v>
      </c>
      <c r="T3127" s="9">
        <f t="shared" si="243"/>
        <v>42376.20685185185</v>
      </c>
      <c r="U3127" s="15">
        <f t="shared" si="244"/>
        <v>2015</v>
      </c>
    </row>
    <row r="3128" spans="1:21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2" t="s">
        <v>8328</v>
      </c>
      <c r="R3128" t="s">
        <v>8329</v>
      </c>
      <c r="S3128" s="16">
        <f t="shared" si="242"/>
        <v>42427.01807870371</v>
      </c>
      <c r="T3128" s="9">
        <f t="shared" si="243"/>
        <v>42456.976412037038</v>
      </c>
      <c r="U3128" s="15">
        <f t="shared" si="244"/>
        <v>2016</v>
      </c>
    </row>
    <row r="3129" spans="1:21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 t="e">
        <f t="shared" si="241"/>
        <v>#DIV/0!</v>
      </c>
      <c r="Q3129" s="12" t="s">
        <v>8328</v>
      </c>
      <c r="R3129" t="s">
        <v>8329</v>
      </c>
      <c r="S3129" s="16">
        <f t="shared" si="242"/>
        <v>42034.856817129628</v>
      </c>
      <c r="T3129" s="9">
        <f t="shared" si="243"/>
        <v>42064.856817129628</v>
      </c>
      <c r="U3129" s="15">
        <f t="shared" si="244"/>
        <v>2015</v>
      </c>
    </row>
    <row r="3130" spans="1:21" ht="48" hidden="1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2" t="s">
        <v>8328</v>
      </c>
      <c r="R3130" t="s">
        <v>8331</v>
      </c>
      <c r="S3130" s="16">
        <f t="shared" si="242"/>
        <v>42780.825706018513</v>
      </c>
      <c r="T3130" s="9">
        <f t="shared" si="243"/>
        <v>42810.784039351856</v>
      </c>
      <c r="U3130" s="15">
        <f t="shared" si="244"/>
        <v>2017</v>
      </c>
    </row>
    <row r="3131" spans="1:21" ht="48" hidden="1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2" t="s">
        <v>8328</v>
      </c>
      <c r="R3131" t="s">
        <v>8331</v>
      </c>
      <c r="S3131" s="16">
        <f t="shared" si="242"/>
        <v>42803.842812499999</v>
      </c>
      <c r="T3131" s="9">
        <f t="shared" si="243"/>
        <v>42843.801145833335</v>
      </c>
      <c r="U3131" s="15">
        <f t="shared" si="244"/>
        <v>2017</v>
      </c>
    </row>
    <row r="3132" spans="1:21" ht="32" hidden="1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2" t="s">
        <v>8328</v>
      </c>
      <c r="R3132" t="s">
        <v>8331</v>
      </c>
      <c r="S3132" s="16">
        <f t="shared" si="242"/>
        <v>42808.640231481477</v>
      </c>
      <c r="T3132" s="9">
        <f t="shared" si="243"/>
        <v>42839.207638888889</v>
      </c>
      <c r="U3132" s="15">
        <f t="shared" si="244"/>
        <v>2017</v>
      </c>
    </row>
    <row r="3133" spans="1:21" ht="32" hidden="1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2" t="s">
        <v>8328</v>
      </c>
      <c r="R3133" t="s">
        <v>8331</v>
      </c>
      <c r="S3133" s="16">
        <f t="shared" si="242"/>
        <v>42803.579224537039</v>
      </c>
      <c r="T3133" s="9">
        <f t="shared" si="243"/>
        <v>42833.537557870368</v>
      </c>
      <c r="U3133" s="15">
        <f t="shared" si="244"/>
        <v>2017</v>
      </c>
    </row>
    <row r="3134" spans="1:21" ht="32" hidden="1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2" t="s">
        <v>8328</v>
      </c>
      <c r="R3134" t="s">
        <v>8331</v>
      </c>
      <c r="S3134" s="16">
        <f t="shared" si="242"/>
        <v>42786.350231481483</v>
      </c>
      <c r="T3134" s="9">
        <f t="shared" si="243"/>
        <v>42846.308564814812</v>
      </c>
      <c r="U3134" s="15">
        <f t="shared" si="244"/>
        <v>2017</v>
      </c>
    </row>
    <row r="3135" spans="1:21" ht="48" hidden="1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2" t="s">
        <v>8328</v>
      </c>
      <c r="R3135" t="s">
        <v>8331</v>
      </c>
      <c r="S3135" s="16">
        <f t="shared" si="242"/>
        <v>42788.565208333333</v>
      </c>
      <c r="T3135" s="9">
        <f t="shared" si="243"/>
        <v>42818.523541666669</v>
      </c>
      <c r="U3135" s="15">
        <f t="shared" si="244"/>
        <v>2017</v>
      </c>
    </row>
    <row r="3136" spans="1:21" ht="48" hidden="1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2" t="s">
        <v>8328</v>
      </c>
      <c r="R3136" t="s">
        <v>8331</v>
      </c>
      <c r="S3136" s="16">
        <f t="shared" si="242"/>
        <v>42800.720127314817</v>
      </c>
      <c r="T3136" s="9">
        <f t="shared" si="243"/>
        <v>42821.678460648152</v>
      </c>
      <c r="U3136" s="15">
        <f t="shared" si="244"/>
        <v>2017</v>
      </c>
    </row>
    <row r="3137" spans="1:21" ht="48" hidden="1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2" t="s">
        <v>8328</v>
      </c>
      <c r="R3137" t="s">
        <v>8331</v>
      </c>
      <c r="S3137" s="16">
        <f t="shared" si="242"/>
        <v>42807.151863425926</v>
      </c>
      <c r="T3137" s="9">
        <f t="shared" si="243"/>
        <v>42829.151863425926</v>
      </c>
      <c r="U3137" s="15">
        <f t="shared" si="244"/>
        <v>2017</v>
      </c>
    </row>
    <row r="3138" spans="1:21" ht="48" hidden="1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5">ROUND(E3138/D3138*100,0)</f>
        <v>128</v>
      </c>
      <c r="P3138">
        <f t="shared" ref="P3138:P3201" si="246">ROUND(E3138/L3138,2)</f>
        <v>29.05</v>
      </c>
      <c r="Q3138" s="12" t="s">
        <v>8328</v>
      </c>
      <c r="R3138" t="s">
        <v>8331</v>
      </c>
      <c r="S3138" s="16">
        <f t="shared" si="242"/>
        <v>42789.462430555555</v>
      </c>
      <c r="T3138" s="9">
        <f t="shared" si="243"/>
        <v>42825.957638888889</v>
      </c>
      <c r="U3138" s="15">
        <f t="shared" si="244"/>
        <v>2017</v>
      </c>
    </row>
    <row r="3139" spans="1:21" ht="32" hidden="1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5"/>
        <v>3</v>
      </c>
      <c r="P3139">
        <f t="shared" si="246"/>
        <v>50</v>
      </c>
      <c r="Q3139" s="12" t="s">
        <v>8328</v>
      </c>
      <c r="R3139" t="s">
        <v>8331</v>
      </c>
      <c r="S3139" s="16">
        <f t="shared" ref="S3139:S3202" si="247">(((J3139/60)/60)/24)+DATE(1970,1,1)</f>
        <v>42807.885057870371</v>
      </c>
      <c r="T3139" s="9">
        <f t="shared" ref="T3139:T3202" si="248">(((I3139/60)/60)/24)+DATE(1970,1,1)</f>
        <v>42858.8</v>
      </c>
      <c r="U3139" s="15">
        <f t="shared" ref="U3139:U3202" si="249">YEAR(S3139)</f>
        <v>2017</v>
      </c>
    </row>
    <row r="3140" spans="1:21" ht="64" hidden="1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 t="e">
        <f t="shared" si="246"/>
        <v>#DIV/0!</v>
      </c>
      <c r="Q3140" s="12" t="s">
        <v>8328</v>
      </c>
      <c r="R3140" t="s">
        <v>8331</v>
      </c>
      <c r="S3140" s="16">
        <f t="shared" si="247"/>
        <v>42809.645914351851</v>
      </c>
      <c r="T3140" s="9">
        <f t="shared" si="248"/>
        <v>42828.645914351851</v>
      </c>
      <c r="U3140" s="15">
        <f t="shared" si="249"/>
        <v>2017</v>
      </c>
    </row>
    <row r="3141" spans="1:21" ht="48" hidden="1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2" t="s">
        <v>8328</v>
      </c>
      <c r="R3141" t="s">
        <v>8331</v>
      </c>
      <c r="S3141" s="16">
        <f t="shared" si="247"/>
        <v>42785.270370370374</v>
      </c>
      <c r="T3141" s="9">
        <f t="shared" si="248"/>
        <v>42819.189583333333</v>
      </c>
      <c r="U3141" s="15">
        <f t="shared" si="249"/>
        <v>2017</v>
      </c>
    </row>
    <row r="3142" spans="1:21" ht="48" hidden="1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2" t="s">
        <v>8328</v>
      </c>
      <c r="R3142" t="s">
        <v>8331</v>
      </c>
      <c r="S3142" s="16">
        <f t="shared" si="247"/>
        <v>42802.718784722223</v>
      </c>
      <c r="T3142" s="9">
        <f t="shared" si="248"/>
        <v>42832.677118055552</v>
      </c>
      <c r="U3142" s="15">
        <f t="shared" si="249"/>
        <v>2017</v>
      </c>
    </row>
    <row r="3143" spans="1:21" ht="64" hidden="1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2" t="s">
        <v>8328</v>
      </c>
      <c r="R3143" t="s">
        <v>8331</v>
      </c>
      <c r="S3143" s="16">
        <f t="shared" si="247"/>
        <v>42800.753333333334</v>
      </c>
      <c r="T3143" s="9">
        <f t="shared" si="248"/>
        <v>42841.833333333328</v>
      </c>
      <c r="U3143" s="15">
        <f t="shared" si="249"/>
        <v>2017</v>
      </c>
    </row>
    <row r="3144" spans="1:21" ht="48" hidden="1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2" t="s">
        <v>8328</v>
      </c>
      <c r="R3144" t="s">
        <v>8331</v>
      </c>
      <c r="S3144" s="16">
        <f t="shared" si="247"/>
        <v>42783.513182870374</v>
      </c>
      <c r="T3144" s="9">
        <f t="shared" si="248"/>
        <v>42813.471516203703</v>
      </c>
      <c r="U3144" s="15">
        <f t="shared" si="249"/>
        <v>2017</v>
      </c>
    </row>
    <row r="3145" spans="1:21" ht="64" hidden="1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 t="e">
        <f t="shared" si="246"/>
        <v>#DIV/0!</v>
      </c>
      <c r="Q3145" s="12" t="s">
        <v>8328</v>
      </c>
      <c r="R3145" t="s">
        <v>8331</v>
      </c>
      <c r="S3145" s="16">
        <f t="shared" si="247"/>
        <v>42808.358287037037</v>
      </c>
      <c r="T3145" s="9">
        <f t="shared" si="248"/>
        <v>42834.358287037037</v>
      </c>
      <c r="U3145" s="15">
        <f t="shared" si="249"/>
        <v>2017</v>
      </c>
    </row>
    <row r="3146" spans="1:21" ht="64" hidden="1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2" t="s">
        <v>8328</v>
      </c>
      <c r="R3146" t="s">
        <v>8331</v>
      </c>
      <c r="S3146" s="16">
        <f t="shared" si="247"/>
        <v>42796.538275462968</v>
      </c>
      <c r="T3146" s="9">
        <f t="shared" si="248"/>
        <v>42813.25</v>
      </c>
      <c r="U3146" s="15">
        <f t="shared" si="249"/>
        <v>2017</v>
      </c>
    </row>
    <row r="3147" spans="1:21" ht="32" hidden="1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 t="e">
        <f t="shared" si="246"/>
        <v>#DIV/0!</v>
      </c>
      <c r="Q3147" s="12" t="s">
        <v>8328</v>
      </c>
      <c r="R3147" t="s">
        <v>8331</v>
      </c>
      <c r="S3147" s="16">
        <f t="shared" si="247"/>
        <v>42762.040902777779</v>
      </c>
      <c r="T3147" s="9">
        <f t="shared" si="248"/>
        <v>42821.999236111107</v>
      </c>
      <c r="U3147" s="15">
        <f t="shared" si="249"/>
        <v>2017</v>
      </c>
    </row>
    <row r="3148" spans="1:21" ht="32" hidden="1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2" t="s">
        <v>8328</v>
      </c>
      <c r="R3148" t="s">
        <v>8331</v>
      </c>
      <c r="S3148" s="16">
        <f t="shared" si="247"/>
        <v>42796.682476851856</v>
      </c>
      <c r="T3148" s="9">
        <f t="shared" si="248"/>
        <v>42841.640810185185</v>
      </c>
      <c r="U3148" s="15">
        <f t="shared" si="249"/>
        <v>2017</v>
      </c>
    </row>
    <row r="3149" spans="1:21" ht="48" hidden="1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2" t="s">
        <v>8328</v>
      </c>
      <c r="R3149" t="s">
        <v>8331</v>
      </c>
      <c r="S3149" s="16">
        <f t="shared" si="247"/>
        <v>41909.969386574077</v>
      </c>
      <c r="T3149" s="9">
        <f t="shared" si="248"/>
        <v>41950.011053240742</v>
      </c>
      <c r="U3149" s="15">
        <f t="shared" si="249"/>
        <v>2014</v>
      </c>
    </row>
    <row r="3150" spans="1:21" ht="32" hidden="1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2" t="s">
        <v>8328</v>
      </c>
      <c r="R3150" t="s">
        <v>8331</v>
      </c>
      <c r="S3150" s="16">
        <f t="shared" si="247"/>
        <v>41891.665324074071</v>
      </c>
      <c r="T3150" s="9">
        <f t="shared" si="248"/>
        <v>41913.166666666664</v>
      </c>
      <c r="U3150" s="15">
        <f t="shared" si="249"/>
        <v>2014</v>
      </c>
    </row>
    <row r="3151" spans="1:21" ht="48" hidden="1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2" t="s">
        <v>8328</v>
      </c>
      <c r="R3151" t="s">
        <v>8331</v>
      </c>
      <c r="S3151" s="16">
        <f t="shared" si="247"/>
        <v>41226.017361111109</v>
      </c>
      <c r="T3151" s="9">
        <f t="shared" si="248"/>
        <v>41250.083333333336</v>
      </c>
      <c r="U3151" s="15">
        <f t="shared" si="249"/>
        <v>2012</v>
      </c>
    </row>
    <row r="3152" spans="1:21" ht="64" hidden="1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2" t="s">
        <v>8328</v>
      </c>
      <c r="R3152" t="s">
        <v>8331</v>
      </c>
      <c r="S3152" s="16">
        <f t="shared" si="247"/>
        <v>40478.263923611114</v>
      </c>
      <c r="T3152" s="9">
        <f t="shared" si="248"/>
        <v>40568.166666666664</v>
      </c>
      <c r="U3152" s="15">
        <f t="shared" si="249"/>
        <v>2010</v>
      </c>
    </row>
    <row r="3153" spans="1:21" ht="32" hidden="1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2" t="s">
        <v>8328</v>
      </c>
      <c r="R3153" t="s">
        <v>8331</v>
      </c>
      <c r="S3153" s="16">
        <f t="shared" si="247"/>
        <v>41862.83997685185</v>
      </c>
      <c r="T3153" s="9">
        <f t="shared" si="248"/>
        <v>41892.83997685185</v>
      </c>
      <c r="U3153" s="15">
        <f t="shared" si="249"/>
        <v>2014</v>
      </c>
    </row>
    <row r="3154" spans="1:21" ht="48" hidden="1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2" t="s">
        <v>8328</v>
      </c>
      <c r="R3154" t="s">
        <v>8331</v>
      </c>
      <c r="S3154" s="16">
        <f t="shared" si="247"/>
        <v>41550.867673611108</v>
      </c>
      <c r="T3154" s="9">
        <f t="shared" si="248"/>
        <v>41580.867673611108</v>
      </c>
      <c r="U3154" s="15">
        <f t="shared" si="249"/>
        <v>2013</v>
      </c>
    </row>
    <row r="3155" spans="1:21" ht="48" hidden="1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2" t="s">
        <v>8328</v>
      </c>
      <c r="R3155" t="s">
        <v>8331</v>
      </c>
      <c r="S3155" s="16">
        <f t="shared" si="247"/>
        <v>40633.154363425929</v>
      </c>
      <c r="T3155" s="9">
        <f t="shared" si="248"/>
        <v>40664.207638888889</v>
      </c>
      <c r="U3155" s="15">
        <f t="shared" si="249"/>
        <v>2011</v>
      </c>
    </row>
    <row r="3156" spans="1:21" ht="48" hidden="1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2" t="s">
        <v>8328</v>
      </c>
      <c r="R3156" t="s">
        <v>8331</v>
      </c>
      <c r="S3156" s="16">
        <f t="shared" si="247"/>
        <v>40970.875671296293</v>
      </c>
      <c r="T3156" s="9">
        <f t="shared" si="248"/>
        <v>41000.834004629629</v>
      </c>
      <c r="U3156" s="15">
        <f t="shared" si="249"/>
        <v>2012</v>
      </c>
    </row>
    <row r="3157" spans="1:21" ht="48" hidden="1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2" t="s">
        <v>8328</v>
      </c>
      <c r="R3157" t="s">
        <v>8331</v>
      </c>
      <c r="S3157" s="16">
        <f t="shared" si="247"/>
        <v>41233.499131944445</v>
      </c>
      <c r="T3157" s="9">
        <f t="shared" si="248"/>
        <v>41263.499131944445</v>
      </c>
      <c r="U3157" s="15">
        <f t="shared" si="249"/>
        <v>2012</v>
      </c>
    </row>
    <row r="3158" spans="1:21" ht="48" hidden="1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2" t="s">
        <v>8328</v>
      </c>
      <c r="R3158" t="s">
        <v>8331</v>
      </c>
      <c r="S3158" s="16">
        <f t="shared" si="247"/>
        <v>41026.953055555554</v>
      </c>
      <c r="T3158" s="9">
        <f t="shared" si="248"/>
        <v>41061.953055555554</v>
      </c>
      <c r="U3158" s="15">
        <f t="shared" si="249"/>
        <v>2012</v>
      </c>
    </row>
    <row r="3159" spans="1:21" ht="32" hidden="1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2" t="s">
        <v>8328</v>
      </c>
      <c r="R3159" t="s">
        <v>8331</v>
      </c>
      <c r="S3159" s="16">
        <f t="shared" si="247"/>
        <v>41829.788252314815</v>
      </c>
      <c r="T3159" s="9">
        <f t="shared" si="248"/>
        <v>41839.208333333336</v>
      </c>
      <c r="U3159" s="15">
        <f t="shared" si="249"/>
        <v>2014</v>
      </c>
    </row>
    <row r="3160" spans="1:21" ht="32" hidden="1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2" t="s">
        <v>8328</v>
      </c>
      <c r="R3160" t="s">
        <v>8331</v>
      </c>
      <c r="S3160" s="16">
        <f t="shared" si="247"/>
        <v>41447.839722222219</v>
      </c>
      <c r="T3160" s="9">
        <f t="shared" si="248"/>
        <v>41477.839722222219</v>
      </c>
      <c r="U3160" s="15">
        <f t="shared" si="249"/>
        <v>2013</v>
      </c>
    </row>
    <row r="3161" spans="1:21" ht="32" hidden="1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2" t="s">
        <v>8328</v>
      </c>
      <c r="R3161" t="s">
        <v>8331</v>
      </c>
      <c r="S3161" s="16">
        <f t="shared" si="247"/>
        <v>40884.066678240742</v>
      </c>
      <c r="T3161" s="9">
        <f t="shared" si="248"/>
        <v>40926.958333333336</v>
      </c>
      <c r="U3161" s="15">
        <f t="shared" si="249"/>
        <v>2011</v>
      </c>
    </row>
    <row r="3162" spans="1:21" ht="48" hidden="1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2" t="s">
        <v>8328</v>
      </c>
      <c r="R3162" t="s">
        <v>8331</v>
      </c>
      <c r="S3162" s="16">
        <f t="shared" si="247"/>
        <v>41841.26489583333</v>
      </c>
      <c r="T3162" s="9">
        <f t="shared" si="248"/>
        <v>41864.207638888889</v>
      </c>
      <c r="U3162" s="15">
        <f t="shared" si="249"/>
        <v>2014</v>
      </c>
    </row>
    <row r="3163" spans="1:21" ht="48" hidden="1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2" t="s">
        <v>8328</v>
      </c>
      <c r="R3163" t="s">
        <v>8331</v>
      </c>
      <c r="S3163" s="16">
        <f t="shared" si="247"/>
        <v>41897.536134259259</v>
      </c>
      <c r="T3163" s="9">
        <f t="shared" si="248"/>
        <v>41927.536134259259</v>
      </c>
      <c r="U3163" s="15">
        <f t="shared" si="249"/>
        <v>2014</v>
      </c>
    </row>
    <row r="3164" spans="1:21" ht="48" hidden="1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2" t="s">
        <v>8328</v>
      </c>
      <c r="R3164" t="s">
        <v>8331</v>
      </c>
      <c r="S3164" s="16">
        <f t="shared" si="247"/>
        <v>41799.685902777775</v>
      </c>
      <c r="T3164" s="9">
        <f t="shared" si="248"/>
        <v>41827.083333333336</v>
      </c>
      <c r="U3164" s="15">
        <f t="shared" si="249"/>
        <v>2014</v>
      </c>
    </row>
    <row r="3165" spans="1:21" ht="48" hidden="1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2" t="s">
        <v>8328</v>
      </c>
      <c r="R3165" t="s">
        <v>8331</v>
      </c>
      <c r="S3165" s="16">
        <f t="shared" si="247"/>
        <v>41775.753761574073</v>
      </c>
      <c r="T3165" s="9">
        <f t="shared" si="248"/>
        <v>41805.753761574073</v>
      </c>
      <c r="U3165" s="15">
        <f t="shared" si="249"/>
        <v>2014</v>
      </c>
    </row>
    <row r="3166" spans="1:21" ht="48" hidden="1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2" t="s">
        <v>8328</v>
      </c>
      <c r="R3166" t="s">
        <v>8331</v>
      </c>
      <c r="S3166" s="16">
        <f t="shared" si="247"/>
        <v>41766.80572916667</v>
      </c>
      <c r="T3166" s="9">
        <f t="shared" si="248"/>
        <v>41799.80572916667</v>
      </c>
      <c r="U3166" s="15">
        <f t="shared" si="249"/>
        <v>2014</v>
      </c>
    </row>
    <row r="3167" spans="1:21" ht="48" hidden="1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2" t="s">
        <v>8328</v>
      </c>
      <c r="R3167" t="s">
        <v>8331</v>
      </c>
      <c r="S3167" s="16">
        <f t="shared" si="247"/>
        <v>40644.159259259257</v>
      </c>
      <c r="T3167" s="9">
        <f t="shared" si="248"/>
        <v>40666.165972222225</v>
      </c>
      <c r="U3167" s="15">
        <f t="shared" si="249"/>
        <v>2011</v>
      </c>
    </row>
    <row r="3168" spans="1:21" ht="48" hidden="1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2" t="s">
        <v>8328</v>
      </c>
      <c r="R3168" t="s">
        <v>8331</v>
      </c>
      <c r="S3168" s="16">
        <f t="shared" si="247"/>
        <v>41940.69158564815</v>
      </c>
      <c r="T3168" s="9">
        <f t="shared" si="248"/>
        <v>41969.332638888889</v>
      </c>
      <c r="U3168" s="15">
        <f t="shared" si="249"/>
        <v>2014</v>
      </c>
    </row>
    <row r="3169" spans="1:21" ht="32" hidden="1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2" t="s">
        <v>8328</v>
      </c>
      <c r="R3169" t="s">
        <v>8331</v>
      </c>
      <c r="S3169" s="16">
        <f t="shared" si="247"/>
        <v>41839.175706018519</v>
      </c>
      <c r="T3169" s="9">
        <f t="shared" si="248"/>
        <v>41853.175706018519</v>
      </c>
      <c r="U3169" s="15">
        <f t="shared" si="249"/>
        <v>2014</v>
      </c>
    </row>
    <row r="3170" spans="1:21" ht="48" hidden="1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2" t="s">
        <v>8328</v>
      </c>
      <c r="R3170" t="s">
        <v>8331</v>
      </c>
      <c r="S3170" s="16">
        <f t="shared" si="247"/>
        <v>41772.105937500004</v>
      </c>
      <c r="T3170" s="9">
        <f t="shared" si="248"/>
        <v>41803.916666666664</v>
      </c>
      <c r="U3170" s="15">
        <f t="shared" si="249"/>
        <v>2014</v>
      </c>
    </row>
    <row r="3171" spans="1:21" ht="32" hidden="1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2" t="s">
        <v>8328</v>
      </c>
      <c r="R3171" t="s">
        <v>8331</v>
      </c>
      <c r="S3171" s="16">
        <f t="shared" si="247"/>
        <v>41591.737974537034</v>
      </c>
      <c r="T3171" s="9">
        <f t="shared" si="248"/>
        <v>41621.207638888889</v>
      </c>
      <c r="U3171" s="15">
        <f t="shared" si="249"/>
        <v>2013</v>
      </c>
    </row>
    <row r="3172" spans="1:21" ht="32" hidden="1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2" t="s">
        <v>8328</v>
      </c>
      <c r="R3172" t="s">
        <v>8331</v>
      </c>
      <c r="S3172" s="16">
        <f t="shared" si="247"/>
        <v>41789.080370370371</v>
      </c>
      <c r="T3172" s="9">
        <f t="shared" si="248"/>
        <v>41822.166666666664</v>
      </c>
      <c r="U3172" s="15">
        <f t="shared" si="249"/>
        <v>2014</v>
      </c>
    </row>
    <row r="3173" spans="1:21" ht="48" hidden="1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2" t="s">
        <v>8328</v>
      </c>
      <c r="R3173" t="s">
        <v>8331</v>
      </c>
      <c r="S3173" s="16">
        <f t="shared" si="247"/>
        <v>42466.608310185184</v>
      </c>
      <c r="T3173" s="9">
        <f t="shared" si="248"/>
        <v>42496.608310185184</v>
      </c>
      <c r="U3173" s="15">
        <f t="shared" si="249"/>
        <v>2016</v>
      </c>
    </row>
    <row r="3174" spans="1:21" ht="48" hidden="1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2" t="s">
        <v>8328</v>
      </c>
      <c r="R3174" t="s">
        <v>8331</v>
      </c>
      <c r="S3174" s="16">
        <f t="shared" si="247"/>
        <v>40923.729953703703</v>
      </c>
      <c r="T3174" s="9">
        <f t="shared" si="248"/>
        <v>40953.729953703703</v>
      </c>
      <c r="U3174" s="15">
        <f t="shared" si="249"/>
        <v>2012</v>
      </c>
    </row>
    <row r="3175" spans="1:21" ht="48" hidden="1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2" t="s">
        <v>8328</v>
      </c>
      <c r="R3175" t="s">
        <v>8331</v>
      </c>
      <c r="S3175" s="16">
        <f t="shared" si="247"/>
        <v>41878.878379629627</v>
      </c>
      <c r="T3175" s="9">
        <f t="shared" si="248"/>
        <v>41908.878379629627</v>
      </c>
      <c r="U3175" s="15">
        <f t="shared" si="249"/>
        <v>2014</v>
      </c>
    </row>
    <row r="3176" spans="1:21" ht="48" hidden="1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2" t="s">
        <v>8328</v>
      </c>
      <c r="R3176" t="s">
        <v>8331</v>
      </c>
      <c r="S3176" s="16">
        <f t="shared" si="247"/>
        <v>41862.864675925928</v>
      </c>
      <c r="T3176" s="9">
        <f t="shared" si="248"/>
        <v>41876.864675925928</v>
      </c>
      <c r="U3176" s="15">
        <f t="shared" si="249"/>
        <v>2014</v>
      </c>
    </row>
    <row r="3177" spans="1:21" ht="48" hidden="1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2" t="s">
        <v>8328</v>
      </c>
      <c r="R3177" t="s">
        <v>8331</v>
      </c>
      <c r="S3177" s="16">
        <f t="shared" si="247"/>
        <v>40531.886886574073</v>
      </c>
      <c r="T3177" s="9">
        <f t="shared" si="248"/>
        <v>40591.886886574073</v>
      </c>
      <c r="U3177" s="15">
        <f t="shared" si="249"/>
        <v>2010</v>
      </c>
    </row>
    <row r="3178" spans="1:21" ht="48" hidden="1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2" t="s">
        <v>8328</v>
      </c>
      <c r="R3178" t="s">
        <v>8331</v>
      </c>
      <c r="S3178" s="16">
        <f t="shared" si="247"/>
        <v>41477.930914351848</v>
      </c>
      <c r="T3178" s="9">
        <f t="shared" si="248"/>
        <v>41504.625</v>
      </c>
      <c r="U3178" s="15">
        <f t="shared" si="249"/>
        <v>2013</v>
      </c>
    </row>
    <row r="3179" spans="1:21" ht="48" hidden="1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2" t="s">
        <v>8328</v>
      </c>
      <c r="R3179" t="s">
        <v>8331</v>
      </c>
      <c r="S3179" s="16">
        <f t="shared" si="247"/>
        <v>41781.666770833333</v>
      </c>
      <c r="T3179" s="9">
        <f t="shared" si="248"/>
        <v>41811.666770833333</v>
      </c>
      <c r="U3179" s="15">
        <f t="shared" si="249"/>
        <v>2014</v>
      </c>
    </row>
    <row r="3180" spans="1:21" ht="48" hidden="1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2" t="s">
        <v>8328</v>
      </c>
      <c r="R3180" t="s">
        <v>8331</v>
      </c>
      <c r="S3180" s="16">
        <f t="shared" si="247"/>
        <v>41806.605034722219</v>
      </c>
      <c r="T3180" s="9">
        <f t="shared" si="248"/>
        <v>41836.605034722219</v>
      </c>
      <c r="U3180" s="15">
        <f t="shared" si="249"/>
        <v>2014</v>
      </c>
    </row>
    <row r="3181" spans="1:21" ht="32" hidden="1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2" t="s">
        <v>8328</v>
      </c>
      <c r="R3181" t="s">
        <v>8331</v>
      </c>
      <c r="S3181" s="16">
        <f t="shared" si="247"/>
        <v>41375.702210648145</v>
      </c>
      <c r="T3181" s="9">
        <f t="shared" si="248"/>
        <v>41400.702210648145</v>
      </c>
      <c r="U3181" s="15">
        <f t="shared" si="249"/>
        <v>2013</v>
      </c>
    </row>
    <row r="3182" spans="1:21" ht="48" hidden="1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2" t="s">
        <v>8328</v>
      </c>
      <c r="R3182" t="s">
        <v>8331</v>
      </c>
      <c r="S3182" s="16">
        <f t="shared" si="247"/>
        <v>41780.412604166668</v>
      </c>
      <c r="T3182" s="9">
        <f t="shared" si="248"/>
        <v>41810.412604166668</v>
      </c>
      <c r="U3182" s="15">
        <f t="shared" si="249"/>
        <v>2014</v>
      </c>
    </row>
    <row r="3183" spans="1:21" ht="48" hidden="1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2" t="s">
        <v>8328</v>
      </c>
      <c r="R3183" t="s">
        <v>8331</v>
      </c>
      <c r="S3183" s="16">
        <f t="shared" si="247"/>
        <v>41779.310034722221</v>
      </c>
      <c r="T3183" s="9">
        <f t="shared" si="248"/>
        <v>41805.666666666664</v>
      </c>
      <c r="U3183" s="15">
        <f t="shared" si="249"/>
        <v>2014</v>
      </c>
    </row>
    <row r="3184" spans="1:21" ht="64" hidden="1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2" t="s">
        <v>8328</v>
      </c>
      <c r="R3184" t="s">
        <v>8331</v>
      </c>
      <c r="S3184" s="16">
        <f t="shared" si="247"/>
        <v>40883.949317129627</v>
      </c>
      <c r="T3184" s="9">
        <f t="shared" si="248"/>
        <v>40939.708333333336</v>
      </c>
      <c r="U3184" s="15">
        <f t="shared" si="249"/>
        <v>2011</v>
      </c>
    </row>
    <row r="3185" spans="1:21" ht="48" hidden="1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2" t="s">
        <v>8328</v>
      </c>
      <c r="R3185" t="s">
        <v>8331</v>
      </c>
      <c r="S3185" s="16">
        <f t="shared" si="247"/>
        <v>41491.79478009259</v>
      </c>
      <c r="T3185" s="9">
        <f t="shared" si="248"/>
        <v>41509.79478009259</v>
      </c>
      <c r="U3185" s="15">
        <f t="shared" si="249"/>
        <v>2013</v>
      </c>
    </row>
    <row r="3186" spans="1:21" ht="48" hidden="1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2" t="s">
        <v>8328</v>
      </c>
      <c r="R3186" t="s">
        <v>8331</v>
      </c>
      <c r="S3186" s="16">
        <f t="shared" si="247"/>
        <v>41791.993414351848</v>
      </c>
      <c r="T3186" s="9">
        <f t="shared" si="248"/>
        <v>41821.993414351848</v>
      </c>
      <c r="U3186" s="15">
        <f t="shared" si="249"/>
        <v>2014</v>
      </c>
    </row>
    <row r="3187" spans="1:21" ht="48" hidden="1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2" t="s">
        <v>8328</v>
      </c>
      <c r="R3187" t="s">
        <v>8331</v>
      </c>
      <c r="S3187" s="16">
        <f t="shared" si="247"/>
        <v>41829.977326388893</v>
      </c>
      <c r="T3187" s="9">
        <f t="shared" si="248"/>
        <v>41836.977326388893</v>
      </c>
      <c r="U3187" s="15">
        <f t="shared" si="249"/>
        <v>2014</v>
      </c>
    </row>
    <row r="3188" spans="1:21" ht="48" hidden="1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2" t="s">
        <v>8328</v>
      </c>
      <c r="R3188" t="s">
        <v>8331</v>
      </c>
      <c r="S3188" s="16">
        <f t="shared" si="247"/>
        <v>41868.924050925925</v>
      </c>
      <c r="T3188" s="9">
        <f t="shared" si="248"/>
        <v>41898.875</v>
      </c>
      <c r="U3188" s="15">
        <f t="shared" si="249"/>
        <v>2014</v>
      </c>
    </row>
    <row r="3189" spans="1:21" ht="48" hidden="1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2" t="s">
        <v>8328</v>
      </c>
      <c r="R3189" t="s">
        <v>8331</v>
      </c>
      <c r="S3189" s="16">
        <f t="shared" si="247"/>
        <v>41835.666354166664</v>
      </c>
      <c r="T3189" s="9">
        <f t="shared" si="248"/>
        <v>41855.666354166664</v>
      </c>
      <c r="U3189" s="15">
        <f t="shared" si="249"/>
        <v>2014</v>
      </c>
    </row>
    <row r="3190" spans="1:21" ht="48" hidden="1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2" t="s">
        <v>8328</v>
      </c>
      <c r="R3190" t="s">
        <v>8340</v>
      </c>
      <c r="S3190" s="16">
        <f t="shared" si="247"/>
        <v>42144.415532407409</v>
      </c>
      <c r="T3190" s="9">
        <f t="shared" si="248"/>
        <v>42165.415532407409</v>
      </c>
      <c r="U3190" s="15">
        <f t="shared" si="249"/>
        <v>2015</v>
      </c>
    </row>
    <row r="3191" spans="1:21" ht="48" hidden="1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2" t="s">
        <v>8328</v>
      </c>
      <c r="R3191" t="s">
        <v>8340</v>
      </c>
      <c r="S3191" s="16">
        <f t="shared" si="247"/>
        <v>42118.346435185187</v>
      </c>
      <c r="T3191" s="9">
        <f t="shared" si="248"/>
        <v>42148.346435185187</v>
      </c>
      <c r="U3191" s="15">
        <f t="shared" si="249"/>
        <v>2015</v>
      </c>
    </row>
    <row r="3192" spans="1:21" ht="48" hidden="1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 t="e">
        <f t="shared" si="246"/>
        <v>#DIV/0!</v>
      </c>
      <c r="Q3192" s="12" t="s">
        <v>8328</v>
      </c>
      <c r="R3192" t="s">
        <v>8340</v>
      </c>
      <c r="S3192" s="16">
        <f t="shared" si="247"/>
        <v>42683.151331018518</v>
      </c>
      <c r="T3192" s="9">
        <f t="shared" si="248"/>
        <v>42713.192997685182</v>
      </c>
      <c r="U3192" s="15">
        <f t="shared" si="249"/>
        <v>2016</v>
      </c>
    </row>
    <row r="3193" spans="1:21" ht="48" hidden="1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2" t="s">
        <v>8328</v>
      </c>
      <c r="R3193" t="s">
        <v>8340</v>
      </c>
      <c r="S3193" s="16">
        <f t="shared" si="247"/>
        <v>42538.755428240736</v>
      </c>
      <c r="T3193" s="9">
        <f t="shared" si="248"/>
        <v>42598.755428240736</v>
      </c>
      <c r="U3193" s="15">
        <f t="shared" si="249"/>
        <v>2016</v>
      </c>
    </row>
    <row r="3194" spans="1:21" ht="48" hidden="1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2" t="s">
        <v>8328</v>
      </c>
      <c r="R3194" t="s">
        <v>8340</v>
      </c>
      <c r="S3194" s="16">
        <f t="shared" si="247"/>
        <v>42018.94049768518</v>
      </c>
      <c r="T3194" s="9">
        <f t="shared" si="248"/>
        <v>42063.916666666672</v>
      </c>
      <c r="U3194" s="15">
        <f t="shared" si="249"/>
        <v>2015</v>
      </c>
    </row>
    <row r="3195" spans="1:21" ht="48" hidden="1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2" t="s">
        <v>8328</v>
      </c>
      <c r="R3195" t="s">
        <v>8340</v>
      </c>
      <c r="S3195" s="16">
        <f t="shared" si="247"/>
        <v>42010.968240740738</v>
      </c>
      <c r="T3195" s="9">
        <f t="shared" si="248"/>
        <v>42055.968240740738</v>
      </c>
      <c r="U3195" s="15">
        <f t="shared" si="249"/>
        <v>2015</v>
      </c>
    </row>
    <row r="3196" spans="1:21" ht="48" hidden="1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 t="e">
        <f t="shared" si="246"/>
        <v>#DIV/0!</v>
      </c>
      <c r="Q3196" s="12" t="s">
        <v>8328</v>
      </c>
      <c r="R3196" t="s">
        <v>8340</v>
      </c>
      <c r="S3196" s="16">
        <f t="shared" si="247"/>
        <v>42182.062476851846</v>
      </c>
      <c r="T3196" s="9">
        <f t="shared" si="248"/>
        <v>42212.062476851846</v>
      </c>
      <c r="U3196" s="15">
        <f t="shared" si="249"/>
        <v>2015</v>
      </c>
    </row>
    <row r="3197" spans="1:21" ht="48" hidden="1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2" t="s">
        <v>8328</v>
      </c>
      <c r="R3197" t="s">
        <v>8340</v>
      </c>
      <c r="S3197" s="16">
        <f t="shared" si="247"/>
        <v>42017.594236111108</v>
      </c>
      <c r="T3197" s="9">
        <f t="shared" si="248"/>
        <v>42047.594236111108</v>
      </c>
      <c r="U3197" s="15">
        <f t="shared" si="249"/>
        <v>2015</v>
      </c>
    </row>
    <row r="3198" spans="1:21" ht="48" hidden="1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2" t="s">
        <v>8328</v>
      </c>
      <c r="R3198" t="s">
        <v>8340</v>
      </c>
      <c r="S3198" s="16">
        <f t="shared" si="247"/>
        <v>42157.598090277781</v>
      </c>
      <c r="T3198" s="9">
        <f t="shared" si="248"/>
        <v>42217.583333333328</v>
      </c>
      <c r="U3198" s="15">
        <f t="shared" si="249"/>
        <v>2015</v>
      </c>
    </row>
    <row r="3199" spans="1:21" ht="32" hidden="1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2" t="s">
        <v>8328</v>
      </c>
      <c r="R3199" t="s">
        <v>8340</v>
      </c>
      <c r="S3199" s="16">
        <f t="shared" si="247"/>
        <v>42009.493263888886</v>
      </c>
      <c r="T3199" s="9">
        <f t="shared" si="248"/>
        <v>42039.493263888886</v>
      </c>
      <c r="U3199" s="15">
        <f t="shared" si="249"/>
        <v>2015</v>
      </c>
    </row>
    <row r="3200" spans="1:21" ht="48" hidden="1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2" t="s">
        <v>8328</v>
      </c>
      <c r="R3200" t="s">
        <v>8340</v>
      </c>
      <c r="S3200" s="16">
        <f t="shared" si="247"/>
        <v>42013.424502314811</v>
      </c>
      <c r="T3200" s="9">
        <f t="shared" si="248"/>
        <v>42051.424502314811</v>
      </c>
      <c r="U3200" s="15">
        <f t="shared" si="249"/>
        <v>2015</v>
      </c>
    </row>
    <row r="3201" spans="1:21" ht="48" hidden="1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2" t="s">
        <v>8328</v>
      </c>
      <c r="R3201" t="s">
        <v>8340</v>
      </c>
      <c r="S3201" s="16">
        <f t="shared" si="247"/>
        <v>41858.761782407404</v>
      </c>
      <c r="T3201" s="9">
        <f t="shared" si="248"/>
        <v>41888.875</v>
      </c>
      <c r="U3201" s="15">
        <f t="shared" si="249"/>
        <v>2014</v>
      </c>
    </row>
    <row r="3202" spans="1:21" ht="48" hidden="1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0">ROUND(E3202/D3202*100,0)</f>
        <v>0</v>
      </c>
      <c r="P3202">
        <f t="shared" ref="P3202:P3265" si="251">ROUND(E3202/L3202,2)</f>
        <v>1</v>
      </c>
      <c r="Q3202" s="12" t="s">
        <v>8328</v>
      </c>
      <c r="R3202" t="s">
        <v>8340</v>
      </c>
      <c r="S3202" s="16">
        <f t="shared" si="247"/>
        <v>42460.320613425924</v>
      </c>
      <c r="T3202" s="9">
        <f t="shared" si="248"/>
        <v>42490.231944444444</v>
      </c>
      <c r="U3202" s="15">
        <f t="shared" si="249"/>
        <v>2016</v>
      </c>
    </row>
    <row r="3203" spans="1:21" ht="48" hidden="1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0"/>
        <v>1</v>
      </c>
      <c r="P3203">
        <f t="shared" si="251"/>
        <v>12.5</v>
      </c>
      <c r="Q3203" s="12" t="s">
        <v>8328</v>
      </c>
      <c r="R3203" t="s">
        <v>8340</v>
      </c>
      <c r="S3203" s="16">
        <f t="shared" ref="S3203:S3266" si="252">(((J3203/60)/60)/24)+DATE(1970,1,1)</f>
        <v>41861.767094907409</v>
      </c>
      <c r="T3203" s="9">
        <f t="shared" ref="T3203:T3266" si="253">(((I3203/60)/60)/24)+DATE(1970,1,1)</f>
        <v>41882.767094907409</v>
      </c>
      <c r="U3203" s="15">
        <f t="shared" ref="U3203:U3266" si="254">YEAR(S3203)</f>
        <v>2014</v>
      </c>
    </row>
    <row r="3204" spans="1:21" ht="48" hidden="1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2" t="s">
        <v>8328</v>
      </c>
      <c r="R3204" t="s">
        <v>8340</v>
      </c>
      <c r="S3204" s="16">
        <f t="shared" si="252"/>
        <v>42293.853541666671</v>
      </c>
      <c r="T3204" s="9">
        <f t="shared" si="253"/>
        <v>42352.249305555553</v>
      </c>
      <c r="U3204" s="15">
        <f t="shared" si="254"/>
        <v>2015</v>
      </c>
    </row>
    <row r="3205" spans="1:21" ht="32" hidden="1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2" t="s">
        <v>8328</v>
      </c>
      <c r="R3205" t="s">
        <v>8340</v>
      </c>
      <c r="S3205" s="16">
        <f t="shared" si="252"/>
        <v>42242.988680555558</v>
      </c>
      <c r="T3205" s="9">
        <f t="shared" si="253"/>
        <v>42272.988680555558</v>
      </c>
      <c r="U3205" s="15">
        <f t="shared" si="254"/>
        <v>2015</v>
      </c>
    </row>
    <row r="3206" spans="1:21" ht="48" hidden="1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 t="e">
        <f t="shared" si="251"/>
        <v>#DIV/0!</v>
      </c>
      <c r="Q3206" s="12" t="s">
        <v>8328</v>
      </c>
      <c r="R3206" t="s">
        <v>8340</v>
      </c>
      <c r="S3206" s="16">
        <f t="shared" si="252"/>
        <v>42172.686099537037</v>
      </c>
      <c r="T3206" s="9">
        <f t="shared" si="253"/>
        <v>42202.676388888889</v>
      </c>
      <c r="U3206" s="15">
        <f t="shared" si="254"/>
        <v>2015</v>
      </c>
    </row>
    <row r="3207" spans="1:21" ht="48" hidden="1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2" t="s">
        <v>8328</v>
      </c>
      <c r="R3207" t="s">
        <v>8340</v>
      </c>
      <c r="S3207" s="16">
        <f t="shared" si="252"/>
        <v>42095.374675925923</v>
      </c>
      <c r="T3207" s="9">
        <f t="shared" si="253"/>
        <v>42125.374675925923</v>
      </c>
      <c r="U3207" s="15">
        <f t="shared" si="254"/>
        <v>2015</v>
      </c>
    </row>
    <row r="3208" spans="1:21" ht="48" hidden="1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 t="e">
        <f t="shared" si="251"/>
        <v>#DIV/0!</v>
      </c>
      <c r="Q3208" s="12" t="s">
        <v>8328</v>
      </c>
      <c r="R3208" t="s">
        <v>8340</v>
      </c>
      <c r="S3208" s="16">
        <f t="shared" si="252"/>
        <v>42236.276053240741</v>
      </c>
      <c r="T3208" s="9">
        <f t="shared" si="253"/>
        <v>42266.276053240741</v>
      </c>
      <c r="U3208" s="15">
        <f t="shared" si="254"/>
        <v>2015</v>
      </c>
    </row>
    <row r="3209" spans="1:21" ht="48" hidden="1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2" t="s">
        <v>8328</v>
      </c>
      <c r="R3209" t="s">
        <v>8340</v>
      </c>
      <c r="S3209" s="16">
        <f t="shared" si="252"/>
        <v>42057.277858796297</v>
      </c>
      <c r="T3209" s="9">
        <f t="shared" si="253"/>
        <v>42117.236192129625</v>
      </c>
      <c r="U3209" s="15">
        <f t="shared" si="254"/>
        <v>2015</v>
      </c>
    </row>
    <row r="3210" spans="1:21" ht="48" hidden="1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2" t="s">
        <v>8328</v>
      </c>
      <c r="R3210" t="s">
        <v>8331</v>
      </c>
      <c r="S3210" s="16">
        <f t="shared" si="252"/>
        <v>41827.605057870373</v>
      </c>
      <c r="T3210" s="9">
        <f t="shared" si="253"/>
        <v>41848.605057870373</v>
      </c>
      <c r="U3210" s="15">
        <f t="shared" si="254"/>
        <v>2014</v>
      </c>
    </row>
    <row r="3211" spans="1:21" ht="48" hidden="1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2" t="s">
        <v>8328</v>
      </c>
      <c r="R3211" t="s">
        <v>8331</v>
      </c>
      <c r="S3211" s="16">
        <f t="shared" si="252"/>
        <v>41778.637245370373</v>
      </c>
      <c r="T3211" s="9">
        <f t="shared" si="253"/>
        <v>41810.958333333336</v>
      </c>
      <c r="U3211" s="15">
        <f t="shared" si="254"/>
        <v>2014</v>
      </c>
    </row>
    <row r="3212" spans="1:21" ht="48" hidden="1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2" t="s">
        <v>8328</v>
      </c>
      <c r="R3212" t="s">
        <v>8331</v>
      </c>
      <c r="S3212" s="16">
        <f t="shared" si="252"/>
        <v>41013.936562499999</v>
      </c>
      <c r="T3212" s="9">
        <f t="shared" si="253"/>
        <v>41061.165972222225</v>
      </c>
      <c r="U3212" s="15">
        <f t="shared" si="254"/>
        <v>2012</v>
      </c>
    </row>
    <row r="3213" spans="1:21" ht="48" hidden="1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2" t="s">
        <v>8328</v>
      </c>
      <c r="R3213" t="s">
        <v>8331</v>
      </c>
      <c r="S3213" s="16">
        <f t="shared" si="252"/>
        <v>41834.586574074077</v>
      </c>
      <c r="T3213" s="9">
        <f t="shared" si="253"/>
        <v>41866.083333333336</v>
      </c>
      <c r="U3213" s="15">
        <f t="shared" si="254"/>
        <v>2014</v>
      </c>
    </row>
    <row r="3214" spans="1:21" ht="32" hidden="1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2" t="s">
        <v>8328</v>
      </c>
      <c r="R3214" t="s">
        <v>8331</v>
      </c>
      <c r="S3214" s="16">
        <f t="shared" si="252"/>
        <v>41829.795729166668</v>
      </c>
      <c r="T3214" s="9">
        <f t="shared" si="253"/>
        <v>41859.795729166668</v>
      </c>
      <c r="U3214" s="15">
        <f t="shared" si="254"/>
        <v>2014</v>
      </c>
    </row>
    <row r="3215" spans="1:21" ht="48" hidden="1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2" t="s">
        <v>8328</v>
      </c>
      <c r="R3215" t="s">
        <v>8331</v>
      </c>
      <c r="S3215" s="16">
        <f t="shared" si="252"/>
        <v>42171.763414351852</v>
      </c>
      <c r="T3215" s="9">
        <f t="shared" si="253"/>
        <v>42211.763414351852</v>
      </c>
      <c r="U3215" s="15">
        <f t="shared" si="254"/>
        <v>2015</v>
      </c>
    </row>
    <row r="3216" spans="1:21" ht="48" hidden="1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2" t="s">
        <v>8328</v>
      </c>
      <c r="R3216" t="s">
        <v>8331</v>
      </c>
      <c r="S3216" s="16">
        <f t="shared" si="252"/>
        <v>42337.792511574073</v>
      </c>
      <c r="T3216" s="9">
        <f t="shared" si="253"/>
        <v>42374.996527777781</v>
      </c>
      <c r="U3216" s="15">
        <f t="shared" si="254"/>
        <v>2015</v>
      </c>
    </row>
    <row r="3217" spans="1:21" ht="64" hidden="1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2" t="s">
        <v>8328</v>
      </c>
      <c r="R3217" t="s">
        <v>8331</v>
      </c>
      <c r="S3217" s="16">
        <f t="shared" si="252"/>
        <v>42219.665173611109</v>
      </c>
      <c r="T3217" s="9">
        <f t="shared" si="253"/>
        <v>42257.165972222225</v>
      </c>
      <c r="U3217" s="15">
        <f t="shared" si="254"/>
        <v>2015</v>
      </c>
    </row>
    <row r="3218" spans="1:21" ht="48" hidden="1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2" t="s">
        <v>8328</v>
      </c>
      <c r="R3218" t="s">
        <v>8331</v>
      </c>
      <c r="S3218" s="16">
        <f t="shared" si="252"/>
        <v>42165.462627314817</v>
      </c>
      <c r="T3218" s="9">
        <f t="shared" si="253"/>
        <v>42196.604166666672</v>
      </c>
      <c r="U3218" s="15">
        <f t="shared" si="254"/>
        <v>2015</v>
      </c>
    </row>
    <row r="3219" spans="1:21" ht="32" hidden="1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2" t="s">
        <v>8328</v>
      </c>
      <c r="R3219" t="s">
        <v>8331</v>
      </c>
      <c r="S3219" s="16">
        <f t="shared" si="252"/>
        <v>42648.546111111107</v>
      </c>
      <c r="T3219" s="9">
        <f t="shared" si="253"/>
        <v>42678.546111111107</v>
      </c>
      <c r="U3219" s="15">
        <f t="shared" si="254"/>
        <v>2016</v>
      </c>
    </row>
    <row r="3220" spans="1:21" ht="48" hidden="1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2" t="s">
        <v>8328</v>
      </c>
      <c r="R3220" t="s">
        <v>8331</v>
      </c>
      <c r="S3220" s="16">
        <f t="shared" si="252"/>
        <v>41971.002152777779</v>
      </c>
      <c r="T3220" s="9">
        <f t="shared" si="253"/>
        <v>42004</v>
      </c>
      <c r="U3220" s="15">
        <f t="shared" si="254"/>
        <v>2014</v>
      </c>
    </row>
    <row r="3221" spans="1:21" ht="32" hidden="1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2" t="s">
        <v>8328</v>
      </c>
      <c r="R3221" t="s">
        <v>8331</v>
      </c>
      <c r="S3221" s="16">
        <f t="shared" si="252"/>
        <v>42050.983182870375</v>
      </c>
      <c r="T3221" s="9">
        <f t="shared" si="253"/>
        <v>42085.941516203704</v>
      </c>
      <c r="U3221" s="15">
        <f t="shared" si="254"/>
        <v>2015</v>
      </c>
    </row>
    <row r="3222" spans="1:21" ht="32" hidden="1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2" t="s">
        <v>8328</v>
      </c>
      <c r="R3222" t="s">
        <v>8331</v>
      </c>
      <c r="S3222" s="16">
        <f t="shared" si="252"/>
        <v>42772.833379629628</v>
      </c>
      <c r="T3222" s="9">
        <f t="shared" si="253"/>
        <v>42806.875</v>
      </c>
      <c r="U3222" s="15">
        <f t="shared" si="254"/>
        <v>2017</v>
      </c>
    </row>
    <row r="3223" spans="1:21" ht="48" hidden="1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2" t="s">
        <v>8328</v>
      </c>
      <c r="R3223" t="s">
        <v>8331</v>
      </c>
      <c r="S3223" s="16">
        <f t="shared" si="252"/>
        <v>42155.696793981479</v>
      </c>
      <c r="T3223" s="9">
        <f t="shared" si="253"/>
        <v>42190.696793981479</v>
      </c>
      <c r="U3223" s="15">
        <f t="shared" si="254"/>
        <v>2015</v>
      </c>
    </row>
    <row r="3224" spans="1:21" ht="32" hidden="1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2" t="s">
        <v>8328</v>
      </c>
      <c r="R3224" t="s">
        <v>8331</v>
      </c>
      <c r="S3224" s="16">
        <f t="shared" si="252"/>
        <v>42270.582141203704</v>
      </c>
      <c r="T3224" s="9">
        <f t="shared" si="253"/>
        <v>42301.895138888889</v>
      </c>
      <c r="U3224" s="15">
        <f t="shared" si="254"/>
        <v>2015</v>
      </c>
    </row>
    <row r="3225" spans="1:21" ht="32" hidden="1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2" t="s">
        <v>8328</v>
      </c>
      <c r="R3225" t="s">
        <v>8331</v>
      </c>
      <c r="S3225" s="16">
        <f t="shared" si="252"/>
        <v>42206.835370370376</v>
      </c>
      <c r="T3225" s="9">
        <f t="shared" si="253"/>
        <v>42236.835370370376</v>
      </c>
      <c r="U3225" s="15">
        <f t="shared" si="254"/>
        <v>2015</v>
      </c>
    </row>
    <row r="3226" spans="1:21" ht="48" hidden="1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2" t="s">
        <v>8328</v>
      </c>
      <c r="R3226" t="s">
        <v>8331</v>
      </c>
      <c r="S3226" s="16">
        <f t="shared" si="252"/>
        <v>42697.850844907407</v>
      </c>
      <c r="T3226" s="9">
        <f t="shared" si="253"/>
        <v>42745.208333333328</v>
      </c>
      <c r="U3226" s="15">
        <f t="shared" si="254"/>
        <v>2016</v>
      </c>
    </row>
    <row r="3227" spans="1:21" ht="48" hidden="1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2" t="s">
        <v>8328</v>
      </c>
      <c r="R3227" t="s">
        <v>8331</v>
      </c>
      <c r="S3227" s="16">
        <f t="shared" si="252"/>
        <v>42503.559467592597</v>
      </c>
      <c r="T3227" s="9">
        <f t="shared" si="253"/>
        <v>42524.875</v>
      </c>
      <c r="U3227" s="15">
        <f t="shared" si="254"/>
        <v>2016</v>
      </c>
    </row>
    <row r="3228" spans="1:21" ht="48" hidden="1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2" t="s">
        <v>8328</v>
      </c>
      <c r="R3228" t="s">
        <v>8331</v>
      </c>
      <c r="S3228" s="16">
        <f t="shared" si="252"/>
        <v>42277.583472222221</v>
      </c>
      <c r="T3228" s="9">
        <f t="shared" si="253"/>
        <v>42307.583472222221</v>
      </c>
      <c r="U3228" s="15">
        <f t="shared" si="254"/>
        <v>2015</v>
      </c>
    </row>
    <row r="3229" spans="1:21" ht="48" hidden="1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2" t="s">
        <v>8328</v>
      </c>
      <c r="R3229" t="s">
        <v>8331</v>
      </c>
      <c r="S3229" s="16">
        <f t="shared" si="252"/>
        <v>42722.882361111115</v>
      </c>
      <c r="T3229" s="9">
        <f t="shared" si="253"/>
        <v>42752.882361111115</v>
      </c>
      <c r="U3229" s="15">
        <f t="shared" si="254"/>
        <v>2016</v>
      </c>
    </row>
    <row r="3230" spans="1:21" ht="16" hidden="1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2" t="s">
        <v>8328</v>
      </c>
      <c r="R3230" t="s">
        <v>8331</v>
      </c>
      <c r="S3230" s="16">
        <f t="shared" si="252"/>
        <v>42323.70930555556</v>
      </c>
      <c r="T3230" s="9">
        <f t="shared" si="253"/>
        <v>42355.207638888889</v>
      </c>
      <c r="U3230" s="15">
        <f t="shared" si="254"/>
        <v>2015</v>
      </c>
    </row>
    <row r="3231" spans="1:21" ht="48" hidden="1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2" t="s">
        <v>8328</v>
      </c>
      <c r="R3231" t="s">
        <v>8331</v>
      </c>
      <c r="S3231" s="16">
        <f t="shared" si="252"/>
        <v>41933.291643518518</v>
      </c>
      <c r="T3231" s="9">
        <f t="shared" si="253"/>
        <v>41963.333310185189</v>
      </c>
      <c r="U3231" s="15">
        <f t="shared" si="254"/>
        <v>2014</v>
      </c>
    </row>
    <row r="3232" spans="1:21" ht="48" hidden="1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2" t="s">
        <v>8328</v>
      </c>
      <c r="R3232" t="s">
        <v>8331</v>
      </c>
      <c r="S3232" s="16">
        <f t="shared" si="252"/>
        <v>41898.168125000004</v>
      </c>
      <c r="T3232" s="9">
        <f t="shared" si="253"/>
        <v>41913.165972222225</v>
      </c>
      <c r="U3232" s="15">
        <f t="shared" si="254"/>
        <v>2014</v>
      </c>
    </row>
    <row r="3233" spans="1:21" ht="48" hidden="1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2" t="s">
        <v>8328</v>
      </c>
      <c r="R3233" t="s">
        <v>8331</v>
      </c>
      <c r="S3233" s="16">
        <f t="shared" si="252"/>
        <v>42446.943831018521</v>
      </c>
      <c r="T3233" s="9">
        <f t="shared" si="253"/>
        <v>42476.943831018521</v>
      </c>
      <c r="U3233" s="15">
        <f t="shared" si="254"/>
        <v>2016</v>
      </c>
    </row>
    <row r="3234" spans="1:21" ht="48" hidden="1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2" t="s">
        <v>8328</v>
      </c>
      <c r="R3234" t="s">
        <v>8331</v>
      </c>
      <c r="S3234" s="16">
        <f t="shared" si="252"/>
        <v>42463.81385416667</v>
      </c>
      <c r="T3234" s="9">
        <f t="shared" si="253"/>
        <v>42494.165972222225</v>
      </c>
      <c r="U3234" s="15">
        <f t="shared" si="254"/>
        <v>2016</v>
      </c>
    </row>
    <row r="3235" spans="1:21" ht="48" hidden="1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2" t="s">
        <v>8328</v>
      </c>
      <c r="R3235" t="s">
        <v>8331</v>
      </c>
      <c r="S3235" s="16">
        <f t="shared" si="252"/>
        <v>42766.805034722223</v>
      </c>
      <c r="T3235" s="9">
        <f t="shared" si="253"/>
        <v>42796.805034722223</v>
      </c>
      <c r="U3235" s="15">
        <f t="shared" si="254"/>
        <v>2017</v>
      </c>
    </row>
    <row r="3236" spans="1:21" ht="48" hidden="1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2" t="s">
        <v>8328</v>
      </c>
      <c r="R3236" t="s">
        <v>8331</v>
      </c>
      <c r="S3236" s="16">
        <f t="shared" si="252"/>
        <v>42734.789444444439</v>
      </c>
      <c r="T3236" s="9">
        <f t="shared" si="253"/>
        <v>42767.979861111111</v>
      </c>
      <c r="U3236" s="15">
        <f t="shared" si="254"/>
        <v>2016</v>
      </c>
    </row>
    <row r="3237" spans="1:21" ht="48" hidden="1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2" t="s">
        <v>8328</v>
      </c>
      <c r="R3237" t="s">
        <v>8331</v>
      </c>
      <c r="S3237" s="16">
        <f t="shared" si="252"/>
        <v>42522.347812499997</v>
      </c>
      <c r="T3237" s="9">
        <f t="shared" si="253"/>
        <v>42552.347812499997</v>
      </c>
      <c r="U3237" s="15">
        <f t="shared" si="254"/>
        <v>2016</v>
      </c>
    </row>
    <row r="3238" spans="1:21" ht="48" hidden="1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2" t="s">
        <v>8328</v>
      </c>
      <c r="R3238" t="s">
        <v>8331</v>
      </c>
      <c r="S3238" s="16">
        <f t="shared" si="252"/>
        <v>42702.917048611111</v>
      </c>
      <c r="T3238" s="9">
        <f t="shared" si="253"/>
        <v>42732.917048611111</v>
      </c>
      <c r="U3238" s="15">
        <f t="shared" si="254"/>
        <v>2016</v>
      </c>
    </row>
    <row r="3239" spans="1:21" ht="32" hidden="1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2" t="s">
        <v>8328</v>
      </c>
      <c r="R3239" t="s">
        <v>8331</v>
      </c>
      <c r="S3239" s="16">
        <f t="shared" si="252"/>
        <v>42252.474351851852</v>
      </c>
      <c r="T3239" s="9">
        <f t="shared" si="253"/>
        <v>42276.165972222225</v>
      </c>
      <c r="U3239" s="15">
        <f t="shared" si="254"/>
        <v>2015</v>
      </c>
    </row>
    <row r="3240" spans="1:21" ht="48" hidden="1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2" t="s">
        <v>8328</v>
      </c>
      <c r="R3240" t="s">
        <v>8331</v>
      </c>
      <c r="S3240" s="16">
        <f t="shared" si="252"/>
        <v>42156.510393518518</v>
      </c>
      <c r="T3240" s="9">
        <f t="shared" si="253"/>
        <v>42186.510393518518</v>
      </c>
      <c r="U3240" s="15">
        <f t="shared" si="254"/>
        <v>2015</v>
      </c>
    </row>
    <row r="3241" spans="1:21" ht="48" hidden="1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2" t="s">
        <v>8328</v>
      </c>
      <c r="R3241" t="s">
        <v>8331</v>
      </c>
      <c r="S3241" s="16">
        <f t="shared" si="252"/>
        <v>42278.089039351849</v>
      </c>
      <c r="T3241" s="9">
        <f t="shared" si="253"/>
        <v>42302.999305555553</v>
      </c>
      <c r="U3241" s="15">
        <f t="shared" si="254"/>
        <v>2015</v>
      </c>
    </row>
    <row r="3242" spans="1:21" ht="48" hidden="1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2" t="s">
        <v>8328</v>
      </c>
      <c r="R3242" t="s">
        <v>8331</v>
      </c>
      <c r="S3242" s="16">
        <f t="shared" si="252"/>
        <v>42754.693842592591</v>
      </c>
      <c r="T3242" s="9">
        <f t="shared" si="253"/>
        <v>42782.958333333328</v>
      </c>
      <c r="U3242" s="15">
        <f t="shared" si="254"/>
        <v>2017</v>
      </c>
    </row>
    <row r="3243" spans="1:21" ht="64" hidden="1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2" t="s">
        <v>8328</v>
      </c>
      <c r="R3243" t="s">
        <v>8331</v>
      </c>
      <c r="S3243" s="16">
        <f t="shared" si="252"/>
        <v>41893.324884259258</v>
      </c>
      <c r="T3243" s="9">
        <f t="shared" si="253"/>
        <v>41926.290972222225</v>
      </c>
      <c r="U3243" s="15">
        <f t="shared" si="254"/>
        <v>2014</v>
      </c>
    </row>
    <row r="3244" spans="1:21" ht="32" hidden="1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2" t="s">
        <v>8328</v>
      </c>
      <c r="R3244" t="s">
        <v>8331</v>
      </c>
      <c r="S3244" s="16">
        <f t="shared" si="252"/>
        <v>41871.755694444444</v>
      </c>
      <c r="T3244" s="9">
        <f t="shared" si="253"/>
        <v>41901.755694444444</v>
      </c>
      <c r="U3244" s="15">
        <f t="shared" si="254"/>
        <v>2014</v>
      </c>
    </row>
    <row r="3245" spans="1:21" ht="48" hidden="1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2" t="s">
        <v>8328</v>
      </c>
      <c r="R3245" t="s">
        <v>8331</v>
      </c>
      <c r="S3245" s="16">
        <f t="shared" si="252"/>
        <v>42262.096782407403</v>
      </c>
      <c r="T3245" s="9">
        <f t="shared" si="253"/>
        <v>42286</v>
      </c>
      <c r="U3245" s="15">
        <f t="shared" si="254"/>
        <v>2015</v>
      </c>
    </row>
    <row r="3246" spans="1:21" ht="48" hidden="1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2" t="s">
        <v>8328</v>
      </c>
      <c r="R3246" t="s">
        <v>8331</v>
      </c>
      <c r="S3246" s="16">
        <f t="shared" si="252"/>
        <v>42675.694236111114</v>
      </c>
      <c r="T3246" s="9">
        <f t="shared" si="253"/>
        <v>42705.735902777778</v>
      </c>
      <c r="U3246" s="15">
        <f t="shared" si="254"/>
        <v>2016</v>
      </c>
    </row>
    <row r="3247" spans="1:21" ht="48" hidden="1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2" t="s">
        <v>8328</v>
      </c>
      <c r="R3247" t="s">
        <v>8331</v>
      </c>
      <c r="S3247" s="16">
        <f t="shared" si="252"/>
        <v>42135.60020833333</v>
      </c>
      <c r="T3247" s="9">
        <f t="shared" si="253"/>
        <v>42167.083333333328</v>
      </c>
      <c r="U3247" s="15">
        <f t="shared" si="254"/>
        <v>2015</v>
      </c>
    </row>
    <row r="3248" spans="1:21" ht="48" hidden="1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2" t="s">
        <v>8328</v>
      </c>
      <c r="R3248" t="s">
        <v>8331</v>
      </c>
      <c r="S3248" s="16">
        <f t="shared" si="252"/>
        <v>42230.472222222219</v>
      </c>
      <c r="T3248" s="9">
        <f t="shared" si="253"/>
        <v>42259.165972222225</v>
      </c>
      <c r="U3248" s="15">
        <f t="shared" si="254"/>
        <v>2015</v>
      </c>
    </row>
    <row r="3249" spans="1:21" ht="48" hidden="1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2" t="s">
        <v>8328</v>
      </c>
      <c r="R3249" t="s">
        <v>8331</v>
      </c>
      <c r="S3249" s="16">
        <f t="shared" si="252"/>
        <v>42167.434166666666</v>
      </c>
      <c r="T3249" s="9">
        <f t="shared" si="253"/>
        <v>42197.434166666666</v>
      </c>
      <c r="U3249" s="15">
        <f t="shared" si="254"/>
        <v>2015</v>
      </c>
    </row>
    <row r="3250" spans="1:21" ht="32" hidden="1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2" t="s">
        <v>8328</v>
      </c>
      <c r="R3250" t="s">
        <v>8331</v>
      </c>
      <c r="S3250" s="16">
        <f t="shared" si="252"/>
        <v>42068.888391203705</v>
      </c>
      <c r="T3250" s="9">
        <f t="shared" si="253"/>
        <v>42098.846724537041</v>
      </c>
      <c r="U3250" s="15">
        <f t="shared" si="254"/>
        <v>2015</v>
      </c>
    </row>
    <row r="3251" spans="1:21" ht="48" hidden="1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2" t="s">
        <v>8328</v>
      </c>
      <c r="R3251" t="s">
        <v>8331</v>
      </c>
      <c r="S3251" s="16">
        <f t="shared" si="252"/>
        <v>42145.746689814812</v>
      </c>
      <c r="T3251" s="9">
        <f t="shared" si="253"/>
        <v>42175.746689814812</v>
      </c>
      <c r="U3251" s="15">
        <f t="shared" si="254"/>
        <v>2015</v>
      </c>
    </row>
    <row r="3252" spans="1:21" ht="48" hidden="1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2" t="s">
        <v>8328</v>
      </c>
      <c r="R3252" t="s">
        <v>8331</v>
      </c>
      <c r="S3252" s="16">
        <f t="shared" si="252"/>
        <v>41918.742175925923</v>
      </c>
      <c r="T3252" s="9">
        <f t="shared" si="253"/>
        <v>41948.783842592595</v>
      </c>
      <c r="U3252" s="15">
        <f t="shared" si="254"/>
        <v>2014</v>
      </c>
    </row>
    <row r="3253" spans="1:21" ht="48" hidden="1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2" t="s">
        <v>8328</v>
      </c>
      <c r="R3253" t="s">
        <v>8331</v>
      </c>
      <c r="S3253" s="16">
        <f t="shared" si="252"/>
        <v>42146.731087962966</v>
      </c>
      <c r="T3253" s="9">
        <f t="shared" si="253"/>
        <v>42176.731087962966</v>
      </c>
      <c r="U3253" s="15">
        <f t="shared" si="254"/>
        <v>2015</v>
      </c>
    </row>
    <row r="3254" spans="1:21" ht="32" hidden="1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2" t="s">
        <v>8328</v>
      </c>
      <c r="R3254" t="s">
        <v>8331</v>
      </c>
      <c r="S3254" s="16">
        <f t="shared" si="252"/>
        <v>42590.472685185188</v>
      </c>
      <c r="T3254" s="9">
        <f t="shared" si="253"/>
        <v>42620.472685185188</v>
      </c>
      <c r="U3254" s="15">
        <f t="shared" si="254"/>
        <v>2016</v>
      </c>
    </row>
    <row r="3255" spans="1:21" ht="48" hidden="1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2" t="s">
        <v>8328</v>
      </c>
      <c r="R3255" t="s">
        <v>8331</v>
      </c>
      <c r="S3255" s="16">
        <f t="shared" si="252"/>
        <v>42602.576712962968</v>
      </c>
      <c r="T3255" s="9">
        <f t="shared" si="253"/>
        <v>42621.15625</v>
      </c>
      <c r="U3255" s="15">
        <f t="shared" si="254"/>
        <v>2016</v>
      </c>
    </row>
    <row r="3256" spans="1:21" ht="48" hidden="1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2" t="s">
        <v>8328</v>
      </c>
      <c r="R3256" t="s">
        <v>8331</v>
      </c>
      <c r="S3256" s="16">
        <f t="shared" si="252"/>
        <v>42059.085752314815</v>
      </c>
      <c r="T3256" s="9">
        <f t="shared" si="253"/>
        <v>42089.044085648144</v>
      </c>
      <c r="U3256" s="15">
        <f t="shared" si="254"/>
        <v>2015</v>
      </c>
    </row>
    <row r="3257" spans="1:21" ht="48" hidden="1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2" t="s">
        <v>8328</v>
      </c>
      <c r="R3257" t="s">
        <v>8331</v>
      </c>
      <c r="S3257" s="16">
        <f t="shared" si="252"/>
        <v>41889.768229166664</v>
      </c>
      <c r="T3257" s="9">
        <f t="shared" si="253"/>
        <v>41919.768229166664</v>
      </c>
      <c r="U3257" s="15">
        <f t="shared" si="254"/>
        <v>2014</v>
      </c>
    </row>
    <row r="3258" spans="1:21" ht="48" hidden="1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2" t="s">
        <v>8328</v>
      </c>
      <c r="R3258" t="s">
        <v>8331</v>
      </c>
      <c r="S3258" s="16">
        <f t="shared" si="252"/>
        <v>42144.573807870373</v>
      </c>
      <c r="T3258" s="9">
        <f t="shared" si="253"/>
        <v>42166.165972222225</v>
      </c>
      <c r="U3258" s="15">
        <f t="shared" si="254"/>
        <v>2015</v>
      </c>
    </row>
    <row r="3259" spans="1:21" ht="48" hidden="1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2" t="s">
        <v>8328</v>
      </c>
      <c r="R3259" t="s">
        <v>8331</v>
      </c>
      <c r="S3259" s="16">
        <f t="shared" si="252"/>
        <v>42758.559629629628</v>
      </c>
      <c r="T3259" s="9">
        <f t="shared" si="253"/>
        <v>42788.559629629628</v>
      </c>
      <c r="U3259" s="15">
        <f t="shared" si="254"/>
        <v>2017</v>
      </c>
    </row>
    <row r="3260" spans="1:21" ht="32" hidden="1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2" t="s">
        <v>8328</v>
      </c>
      <c r="R3260" t="s">
        <v>8331</v>
      </c>
      <c r="S3260" s="16">
        <f t="shared" si="252"/>
        <v>41982.887280092589</v>
      </c>
      <c r="T3260" s="9">
        <f t="shared" si="253"/>
        <v>42012.887280092589</v>
      </c>
      <c r="U3260" s="15">
        <f t="shared" si="254"/>
        <v>2014</v>
      </c>
    </row>
    <row r="3261" spans="1:21" ht="48" hidden="1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2" t="s">
        <v>8328</v>
      </c>
      <c r="R3261" t="s">
        <v>8331</v>
      </c>
      <c r="S3261" s="16">
        <f t="shared" si="252"/>
        <v>42614.760937500003</v>
      </c>
      <c r="T3261" s="9">
        <f t="shared" si="253"/>
        <v>42644.165972222225</v>
      </c>
      <c r="U3261" s="15">
        <f t="shared" si="254"/>
        <v>2016</v>
      </c>
    </row>
    <row r="3262" spans="1:21" ht="48" hidden="1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2" t="s">
        <v>8328</v>
      </c>
      <c r="R3262" t="s">
        <v>8331</v>
      </c>
      <c r="S3262" s="16">
        <f t="shared" si="252"/>
        <v>42303.672662037032</v>
      </c>
      <c r="T3262" s="9">
        <f t="shared" si="253"/>
        <v>42338.714328703703</v>
      </c>
      <c r="U3262" s="15">
        <f t="shared" si="254"/>
        <v>2015</v>
      </c>
    </row>
    <row r="3263" spans="1:21" ht="48" hidden="1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2" t="s">
        <v>8328</v>
      </c>
      <c r="R3263" t="s">
        <v>8331</v>
      </c>
      <c r="S3263" s="16">
        <f t="shared" si="252"/>
        <v>42171.725416666668</v>
      </c>
      <c r="T3263" s="9">
        <f t="shared" si="253"/>
        <v>42201.725416666668</v>
      </c>
      <c r="U3263" s="15">
        <f t="shared" si="254"/>
        <v>2015</v>
      </c>
    </row>
    <row r="3264" spans="1:21" ht="32" hidden="1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2" t="s">
        <v>8328</v>
      </c>
      <c r="R3264" t="s">
        <v>8331</v>
      </c>
      <c r="S3264" s="16">
        <f t="shared" si="252"/>
        <v>41964.315532407403</v>
      </c>
      <c r="T3264" s="9">
        <f t="shared" si="253"/>
        <v>41995.166666666672</v>
      </c>
      <c r="U3264" s="15">
        <f t="shared" si="254"/>
        <v>2014</v>
      </c>
    </row>
    <row r="3265" spans="1:21" ht="32" hidden="1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2" t="s">
        <v>8328</v>
      </c>
      <c r="R3265" t="s">
        <v>8331</v>
      </c>
      <c r="S3265" s="16">
        <f t="shared" si="252"/>
        <v>42284.516064814816</v>
      </c>
      <c r="T3265" s="9">
        <f t="shared" si="253"/>
        <v>42307.875</v>
      </c>
      <c r="U3265" s="15">
        <f t="shared" si="254"/>
        <v>2015</v>
      </c>
    </row>
    <row r="3266" spans="1:21" ht="32" hidden="1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5">ROUND(E3266/D3266*100,0)</f>
        <v>103</v>
      </c>
      <c r="P3266">
        <f t="shared" ref="P3266:P3329" si="256">ROUND(E3266/L3266,2)</f>
        <v>52.55</v>
      </c>
      <c r="Q3266" s="12" t="s">
        <v>8328</v>
      </c>
      <c r="R3266" t="s">
        <v>8331</v>
      </c>
      <c r="S3266" s="16">
        <f t="shared" si="252"/>
        <v>42016.800208333334</v>
      </c>
      <c r="T3266" s="9">
        <f t="shared" si="253"/>
        <v>42032.916666666672</v>
      </c>
      <c r="U3266" s="15">
        <f t="shared" si="254"/>
        <v>2015</v>
      </c>
    </row>
    <row r="3267" spans="1:21" ht="48" hidden="1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5"/>
        <v>164</v>
      </c>
      <c r="P3267">
        <f t="shared" si="256"/>
        <v>70.290000000000006</v>
      </c>
      <c r="Q3267" s="12" t="s">
        <v>8328</v>
      </c>
      <c r="R3267" t="s">
        <v>8331</v>
      </c>
      <c r="S3267" s="16">
        <f t="shared" ref="S3267:S3330" si="257">(((J3267/60)/60)/24)+DATE(1970,1,1)</f>
        <v>42311.711979166663</v>
      </c>
      <c r="T3267" s="9">
        <f t="shared" ref="T3267:T3330" si="258">(((I3267/60)/60)/24)+DATE(1970,1,1)</f>
        <v>42341.708333333328</v>
      </c>
      <c r="U3267" s="15">
        <f t="shared" ref="U3267:U3330" si="259">YEAR(S3267)</f>
        <v>2015</v>
      </c>
    </row>
    <row r="3268" spans="1:21" ht="48" hidden="1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2" t="s">
        <v>8328</v>
      </c>
      <c r="R3268" t="s">
        <v>8331</v>
      </c>
      <c r="S3268" s="16">
        <f t="shared" si="257"/>
        <v>42136.536134259266</v>
      </c>
      <c r="T3268" s="9">
        <f t="shared" si="258"/>
        <v>42167.875</v>
      </c>
      <c r="U3268" s="15">
        <f t="shared" si="259"/>
        <v>2015</v>
      </c>
    </row>
    <row r="3269" spans="1:21" ht="48" hidden="1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2" t="s">
        <v>8328</v>
      </c>
      <c r="R3269" t="s">
        <v>8331</v>
      </c>
      <c r="S3269" s="16">
        <f t="shared" si="257"/>
        <v>42172.757638888885</v>
      </c>
      <c r="T3269" s="9">
        <f t="shared" si="258"/>
        <v>42202.757638888885</v>
      </c>
      <c r="U3269" s="15">
        <f t="shared" si="259"/>
        <v>2015</v>
      </c>
    </row>
    <row r="3270" spans="1:21" ht="48" hidden="1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2" t="s">
        <v>8328</v>
      </c>
      <c r="R3270" t="s">
        <v>8331</v>
      </c>
      <c r="S3270" s="16">
        <f t="shared" si="257"/>
        <v>42590.90425925926</v>
      </c>
      <c r="T3270" s="9">
        <f t="shared" si="258"/>
        <v>42606.90425925926</v>
      </c>
      <c r="U3270" s="15">
        <f t="shared" si="259"/>
        <v>2016</v>
      </c>
    </row>
    <row r="3271" spans="1:21" ht="48" hidden="1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2" t="s">
        <v>8328</v>
      </c>
      <c r="R3271" t="s">
        <v>8331</v>
      </c>
      <c r="S3271" s="16">
        <f t="shared" si="257"/>
        <v>42137.395798611105</v>
      </c>
      <c r="T3271" s="9">
        <f t="shared" si="258"/>
        <v>42171.458333333328</v>
      </c>
      <c r="U3271" s="15">
        <f t="shared" si="259"/>
        <v>2015</v>
      </c>
    </row>
    <row r="3272" spans="1:21" ht="48" hidden="1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2" t="s">
        <v>8328</v>
      </c>
      <c r="R3272" t="s">
        <v>8331</v>
      </c>
      <c r="S3272" s="16">
        <f t="shared" si="257"/>
        <v>42167.533159722225</v>
      </c>
      <c r="T3272" s="9">
        <f t="shared" si="258"/>
        <v>42197.533159722225</v>
      </c>
      <c r="U3272" s="15">
        <f t="shared" si="259"/>
        <v>2015</v>
      </c>
    </row>
    <row r="3273" spans="1:21" ht="16" hidden="1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2" t="s">
        <v>8328</v>
      </c>
      <c r="R3273" t="s">
        <v>8331</v>
      </c>
      <c r="S3273" s="16">
        <f t="shared" si="257"/>
        <v>41915.437210648146</v>
      </c>
      <c r="T3273" s="9">
        <f t="shared" si="258"/>
        <v>41945.478877314818</v>
      </c>
      <c r="U3273" s="15">
        <f t="shared" si="259"/>
        <v>2014</v>
      </c>
    </row>
    <row r="3274" spans="1:21" ht="48" hidden="1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2" t="s">
        <v>8328</v>
      </c>
      <c r="R3274" t="s">
        <v>8331</v>
      </c>
      <c r="S3274" s="16">
        <f t="shared" si="257"/>
        <v>42284.500104166669</v>
      </c>
      <c r="T3274" s="9">
        <f t="shared" si="258"/>
        <v>42314.541770833333</v>
      </c>
      <c r="U3274" s="15">
        <f t="shared" si="259"/>
        <v>2015</v>
      </c>
    </row>
    <row r="3275" spans="1:21" ht="48" hidden="1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2" t="s">
        <v>8328</v>
      </c>
      <c r="R3275" t="s">
        <v>8331</v>
      </c>
      <c r="S3275" s="16">
        <f t="shared" si="257"/>
        <v>42611.801412037035</v>
      </c>
      <c r="T3275" s="9">
        <f t="shared" si="258"/>
        <v>42627.791666666672</v>
      </c>
      <c r="U3275" s="15">
        <f t="shared" si="259"/>
        <v>2016</v>
      </c>
    </row>
    <row r="3276" spans="1:21" ht="48" hidden="1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2" t="s">
        <v>8328</v>
      </c>
      <c r="R3276" t="s">
        <v>8331</v>
      </c>
      <c r="S3276" s="16">
        <f t="shared" si="257"/>
        <v>42400.704537037032</v>
      </c>
      <c r="T3276" s="9">
        <f t="shared" si="258"/>
        <v>42444.875</v>
      </c>
      <c r="U3276" s="15">
        <f t="shared" si="259"/>
        <v>2016</v>
      </c>
    </row>
    <row r="3277" spans="1:21" ht="48" hidden="1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2" t="s">
        <v>8328</v>
      </c>
      <c r="R3277" t="s">
        <v>8331</v>
      </c>
      <c r="S3277" s="16">
        <f t="shared" si="257"/>
        <v>42017.88045138889</v>
      </c>
      <c r="T3277" s="9">
        <f t="shared" si="258"/>
        <v>42044.1875</v>
      </c>
      <c r="U3277" s="15">
        <f t="shared" si="259"/>
        <v>2015</v>
      </c>
    </row>
    <row r="3278" spans="1:21" ht="48" hidden="1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2" t="s">
        <v>8328</v>
      </c>
      <c r="R3278" t="s">
        <v>8331</v>
      </c>
      <c r="S3278" s="16">
        <f t="shared" si="257"/>
        <v>42426.949988425928</v>
      </c>
      <c r="T3278" s="9">
        <f t="shared" si="258"/>
        <v>42461.165972222225</v>
      </c>
      <c r="U3278" s="15">
        <f t="shared" si="259"/>
        <v>2016</v>
      </c>
    </row>
    <row r="3279" spans="1:21" ht="48" hidden="1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2" t="s">
        <v>8328</v>
      </c>
      <c r="R3279" t="s">
        <v>8331</v>
      </c>
      <c r="S3279" s="16">
        <f t="shared" si="257"/>
        <v>41931.682939814818</v>
      </c>
      <c r="T3279" s="9">
        <f t="shared" si="258"/>
        <v>41961.724606481483</v>
      </c>
      <c r="U3279" s="15">
        <f t="shared" si="259"/>
        <v>2014</v>
      </c>
    </row>
    <row r="3280" spans="1:21" ht="48" hidden="1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2" t="s">
        <v>8328</v>
      </c>
      <c r="R3280" t="s">
        <v>8331</v>
      </c>
      <c r="S3280" s="16">
        <f t="shared" si="257"/>
        <v>42124.848414351851</v>
      </c>
      <c r="T3280" s="9">
        <f t="shared" si="258"/>
        <v>42154.848414351851</v>
      </c>
      <c r="U3280" s="15">
        <f t="shared" si="259"/>
        <v>2015</v>
      </c>
    </row>
    <row r="3281" spans="1:21" ht="48" hidden="1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2" t="s">
        <v>8328</v>
      </c>
      <c r="R3281" t="s">
        <v>8331</v>
      </c>
      <c r="S3281" s="16">
        <f t="shared" si="257"/>
        <v>42431.102534722217</v>
      </c>
      <c r="T3281" s="9">
        <f t="shared" si="258"/>
        <v>42461.06086805556</v>
      </c>
      <c r="U3281" s="15">
        <f t="shared" si="259"/>
        <v>2016</v>
      </c>
    </row>
    <row r="3282" spans="1:21" ht="48" hidden="1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2" t="s">
        <v>8328</v>
      </c>
      <c r="R3282" t="s">
        <v>8331</v>
      </c>
      <c r="S3282" s="16">
        <f t="shared" si="257"/>
        <v>42121.756921296299</v>
      </c>
      <c r="T3282" s="9">
        <f t="shared" si="258"/>
        <v>42156.208333333328</v>
      </c>
      <c r="U3282" s="15">
        <f t="shared" si="259"/>
        <v>2015</v>
      </c>
    </row>
    <row r="3283" spans="1:21" ht="32" hidden="1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2" t="s">
        <v>8328</v>
      </c>
      <c r="R3283" t="s">
        <v>8331</v>
      </c>
      <c r="S3283" s="16">
        <f t="shared" si="257"/>
        <v>42219.019733796296</v>
      </c>
      <c r="T3283" s="9">
        <f t="shared" si="258"/>
        <v>42249.019733796296</v>
      </c>
      <c r="U3283" s="15">
        <f t="shared" si="259"/>
        <v>2015</v>
      </c>
    </row>
    <row r="3284" spans="1:21" ht="48" hidden="1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2" t="s">
        <v>8328</v>
      </c>
      <c r="R3284" t="s">
        <v>8331</v>
      </c>
      <c r="S3284" s="16">
        <f t="shared" si="257"/>
        <v>42445.19430555556</v>
      </c>
      <c r="T3284" s="9">
        <f t="shared" si="258"/>
        <v>42489.19430555556</v>
      </c>
      <c r="U3284" s="15">
        <f t="shared" si="259"/>
        <v>2016</v>
      </c>
    </row>
    <row r="3285" spans="1:21" ht="48" hidden="1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2" t="s">
        <v>8328</v>
      </c>
      <c r="R3285" t="s">
        <v>8331</v>
      </c>
      <c r="S3285" s="16">
        <f t="shared" si="257"/>
        <v>42379.74418981481</v>
      </c>
      <c r="T3285" s="9">
        <f t="shared" si="258"/>
        <v>42410.875</v>
      </c>
      <c r="U3285" s="15">
        <f t="shared" si="259"/>
        <v>2016</v>
      </c>
    </row>
    <row r="3286" spans="1:21" ht="48" hidden="1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2" t="s">
        <v>8328</v>
      </c>
      <c r="R3286" t="s">
        <v>8331</v>
      </c>
      <c r="S3286" s="16">
        <f t="shared" si="257"/>
        <v>42380.884872685187</v>
      </c>
      <c r="T3286" s="9">
        <f t="shared" si="258"/>
        <v>42398.249305555553</v>
      </c>
      <c r="U3286" s="15">
        <f t="shared" si="259"/>
        <v>2016</v>
      </c>
    </row>
    <row r="3287" spans="1:21" ht="16" hidden="1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2" t="s">
        <v>8328</v>
      </c>
      <c r="R3287" t="s">
        <v>8331</v>
      </c>
      <c r="S3287" s="16">
        <f t="shared" si="257"/>
        <v>42762.942430555559</v>
      </c>
      <c r="T3287" s="9">
        <f t="shared" si="258"/>
        <v>42794.208333333328</v>
      </c>
      <c r="U3287" s="15">
        <f t="shared" si="259"/>
        <v>2017</v>
      </c>
    </row>
    <row r="3288" spans="1:21" ht="48" hidden="1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2" t="s">
        <v>8328</v>
      </c>
      <c r="R3288" t="s">
        <v>8331</v>
      </c>
      <c r="S3288" s="16">
        <f t="shared" si="257"/>
        <v>42567.840069444443</v>
      </c>
      <c r="T3288" s="9">
        <f t="shared" si="258"/>
        <v>42597.840069444443</v>
      </c>
      <c r="U3288" s="15">
        <f t="shared" si="259"/>
        <v>2016</v>
      </c>
    </row>
    <row r="3289" spans="1:21" ht="32" hidden="1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2" t="s">
        <v>8328</v>
      </c>
      <c r="R3289" t="s">
        <v>8331</v>
      </c>
      <c r="S3289" s="16">
        <f t="shared" si="257"/>
        <v>42311.750324074077</v>
      </c>
      <c r="T3289" s="9">
        <f t="shared" si="258"/>
        <v>42336.750324074077</v>
      </c>
      <c r="U3289" s="15">
        <f t="shared" si="259"/>
        <v>2015</v>
      </c>
    </row>
    <row r="3290" spans="1:21" ht="48" hidden="1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2" t="s">
        <v>8328</v>
      </c>
      <c r="R3290" t="s">
        <v>8331</v>
      </c>
      <c r="S3290" s="16">
        <f t="shared" si="257"/>
        <v>42505.774479166663</v>
      </c>
      <c r="T3290" s="9">
        <f t="shared" si="258"/>
        <v>42541.958333333328</v>
      </c>
      <c r="U3290" s="15">
        <f t="shared" si="259"/>
        <v>2016</v>
      </c>
    </row>
    <row r="3291" spans="1:21" ht="48" hidden="1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2" t="s">
        <v>8328</v>
      </c>
      <c r="R3291" t="s">
        <v>8331</v>
      </c>
      <c r="S3291" s="16">
        <f t="shared" si="257"/>
        <v>42758.368078703701</v>
      </c>
      <c r="T3291" s="9">
        <f t="shared" si="258"/>
        <v>42786.368078703701</v>
      </c>
      <c r="U3291" s="15">
        <f t="shared" si="259"/>
        <v>2017</v>
      </c>
    </row>
    <row r="3292" spans="1:21" ht="80" hidden="1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2" t="s">
        <v>8328</v>
      </c>
      <c r="R3292" t="s">
        <v>8331</v>
      </c>
      <c r="S3292" s="16">
        <f t="shared" si="257"/>
        <v>42775.51494212963</v>
      </c>
      <c r="T3292" s="9">
        <f t="shared" si="258"/>
        <v>42805.51494212963</v>
      </c>
      <c r="U3292" s="15">
        <f t="shared" si="259"/>
        <v>2017</v>
      </c>
    </row>
    <row r="3293" spans="1:21" ht="48" hidden="1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2" t="s">
        <v>8328</v>
      </c>
      <c r="R3293" t="s">
        <v>8331</v>
      </c>
      <c r="S3293" s="16">
        <f t="shared" si="257"/>
        <v>42232.702546296292</v>
      </c>
      <c r="T3293" s="9">
        <f t="shared" si="258"/>
        <v>42264.165972222225</v>
      </c>
      <c r="U3293" s="15">
        <f t="shared" si="259"/>
        <v>2015</v>
      </c>
    </row>
    <row r="3294" spans="1:21" ht="48" hidden="1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2" t="s">
        <v>8328</v>
      </c>
      <c r="R3294" t="s">
        <v>8331</v>
      </c>
      <c r="S3294" s="16">
        <f t="shared" si="257"/>
        <v>42282.770231481481</v>
      </c>
      <c r="T3294" s="9">
        <f t="shared" si="258"/>
        <v>42342.811898148153</v>
      </c>
      <c r="U3294" s="15">
        <f t="shared" si="259"/>
        <v>2015</v>
      </c>
    </row>
    <row r="3295" spans="1:21" ht="48" hidden="1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2" t="s">
        <v>8328</v>
      </c>
      <c r="R3295" t="s">
        <v>8331</v>
      </c>
      <c r="S3295" s="16">
        <f t="shared" si="257"/>
        <v>42768.425370370373</v>
      </c>
      <c r="T3295" s="9">
        <f t="shared" si="258"/>
        <v>42798.425370370373</v>
      </c>
      <c r="U3295" s="15">
        <f t="shared" si="259"/>
        <v>2017</v>
      </c>
    </row>
    <row r="3296" spans="1:21" ht="48" hidden="1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2" t="s">
        <v>8328</v>
      </c>
      <c r="R3296" t="s">
        <v>8331</v>
      </c>
      <c r="S3296" s="16">
        <f t="shared" si="257"/>
        <v>42141.541134259256</v>
      </c>
      <c r="T3296" s="9">
        <f t="shared" si="258"/>
        <v>42171.541134259256</v>
      </c>
      <c r="U3296" s="15">
        <f t="shared" si="259"/>
        <v>2015</v>
      </c>
    </row>
    <row r="3297" spans="1:21" ht="48" hidden="1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2" t="s">
        <v>8328</v>
      </c>
      <c r="R3297" t="s">
        <v>8331</v>
      </c>
      <c r="S3297" s="16">
        <f t="shared" si="257"/>
        <v>42609.442465277782</v>
      </c>
      <c r="T3297" s="9">
        <f t="shared" si="258"/>
        <v>42639.442465277782</v>
      </c>
      <c r="U3297" s="15">
        <f t="shared" si="259"/>
        <v>2016</v>
      </c>
    </row>
    <row r="3298" spans="1:21" ht="48" hidden="1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2" t="s">
        <v>8328</v>
      </c>
      <c r="R3298" t="s">
        <v>8331</v>
      </c>
      <c r="S3298" s="16">
        <f t="shared" si="257"/>
        <v>42309.756620370375</v>
      </c>
      <c r="T3298" s="9">
        <f t="shared" si="258"/>
        <v>42330.916666666672</v>
      </c>
      <c r="U3298" s="15">
        <f t="shared" si="259"/>
        <v>2015</v>
      </c>
    </row>
    <row r="3299" spans="1:21" ht="48" hidden="1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2" t="s">
        <v>8328</v>
      </c>
      <c r="R3299" t="s">
        <v>8331</v>
      </c>
      <c r="S3299" s="16">
        <f t="shared" si="257"/>
        <v>42193.771481481483</v>
      </c>
      <c r="T3299" s="9">
        <f t="shared" si="258"/>
        <v>42212.957638888889</v>
      </c>
      <c r="U3299" s="15">
        <f t="shared" si="259"/>
        <v>2015</v>
      </c>
    </row>
    <row r="3300" spans="1:21" ht="48" hidden="1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2" t="s">
        <v>8328</v>
      </c>
      <c r="R3300" t="s">
        <v>8331</v>
      </c>
      <c r="S3300" s="16">
        <f t="shared" si="257"/>
        <v>42239.957962962959</v>
      </c>
      <c r="T3300" s="9">
        <f t="shared" si="258"/>
        <v>42260</v>
      </c>
      <c r="U3300" s="15">
        <f t="shared" si="259"/>
        <v>2015</v>
      </c>
    </row>
    <row r="3301" spans="1:21" ht="48" hidden="1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2" t="s">
        <v>8328</v>
      </c>
      <c r="R3301" t="s">
        <v>8331</v>
      </c>
      <c r="S3301" s="16">
        <f t="shared" si="257"/>
        <v>42261.917395833334</v>
      </c>
      <c r="T3301" s="9">
        <f t="shared" si="258"/>
        <v>42291.917395833334</v>
      </c>
      <c r="U3301" s="15">
        <f t="shared" si="259"/>
        <v>2015</v>
      </c>
    </row>
    <row r="3302" spans="1:21" ht="48" hidden="1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2" t="s">
        <v>8328</v>
      </c>
      <c r="R3302" t="s">
        <v>8331</v>
      </c>
      <c r="S3302" s="16">
        <f t="shared" si="257"/>
        <v>42102.743773148148</v>
      </c>
      <c r="T3302" s="9">
        <f t="shared" si="258"/>
        <v>42123.743773148148</v>
      </c>
      <c r="U3302" s="15">
        <f t="shared" si="259"/>
        <v>2015</v>
      </c>
    </row>
    <row r="3303" spans="1:21" ht="48" hidden="1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2" t="s">
        <v>8328</v>
      </c>
      <c r="R3303" t="s">
        <v>8331</v>
      </c>
      <c r="S3303" s="16">
        <f t="shared" si="257"/>
        <v>42538.73583333334</v>
      </c>
      <c r="T3303" s="9">
        <f t="shared" si="258"/>
        <v>42583.290972222225</v>
      </c>
      <c r="U3303" s="15">
        <f t="shared" si="259"/>
        <v>2016</v>
      </c>
    </row>
    <row r="3304" spans="1:21" ht="16" hidden="1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2" t="s">
        <v>8328</v>
      </c>
      <c r="R3304" t="s">
        <v>8331</v>
      </c>
      <c r="S3304" s="16">
        <f t="shared" si="257"/>
        <v>42681.35157407407</v>
      </c>
      <c r="T3304" s="9">
        <f t="shared" si="258"/>
        <v>42711.35157407407</v>
      </c>
      <c r="U3304" s="15">
        <f t="shared" si="259"/>
        <v>2016</v>
      </c>
    </row>
    <row r="3305" spans="1:21" ht="48" hidden="1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2" t="s">
        <v>8328</v>
      </c>
      <c r="R3305" t="s">
        <v>8331</v>
      </c>
      <c r="S3305" s="16">
        <f t="shared" si="257"/>
        <v>42056.65143518518</v>
      </c>
      <c r="T3305" s="9">
        <f t="shared" si="258"/>
        <v>42091.609768518523</v>
      </c>
      <c r="U3305" s="15">
        <f t="shared" si="259"/>
        <v>2015</v>
      </c>
    </row>
    <row r="3306" spans="1:21" ht="48" hidden="1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2" t="s">
        <v>8328</v>
      </c>
      <c r="R3306" t="s">
        <v>8331</v>
      </c>
      <c r="S3306" s="16">
        <f t="shared" si="257"/>
        <v>42696.624444444446</v>
      </c>
      <c r="T3306" s="9">
        <f t="shared" si="258"/>
        <v>42726.624444444446</v>
      </c>
      <c r="U3306" s="15">
        <f t="shared" si="259"/>
        <v>2016</v>
      </c>
    </row>
    <row r="3307" spans="1:21" ht="48" hidden="1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2" t="s">
        <v>8328</v>
      </c>
      <c r="R3307" t="s">
        <v>8331</v>
      </c>
      <c r="S3307" s="16">
        <f t="shared" si="257"/>
        <v>42186.855879629627</v>
      </c>
      <c r="T3307" s="9">
        <f t="shared" si="258"/>
        <v>42216.855879629627</v>
      </c>
      <c r="U3307" s="15">
        <f t="shared" si="259"/>
        <v>2015</v>
      </c>
    </row>
    <row r="3308" spans="1:21" ht="48" hidden="1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2" t="s">
        <v>8328</v>
      </c>
      <c r="R3308" t="s">
        <v>8331</v>
      </c>
      <c r="S3308" s="16">
        <f t="shared" si="257"/>
        <v>42493.219236111108</v>
      </c>
      <c r="T3308" s="9">
        <f t="shared" si="258"/>
        <v>42531.125</v>
      </c>
      <c r="U3308" s="15">
        <f t="shared" si="259"/>
        <v>2016</v>
      </c>
    </row>
    <row r="3309" spans="1:21" ht="48" hidden="1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2" t="s">
        <v>8328</v>
      </c>
      <c r="R3309" t="s">
        <v>8331</v>
      </c>
      <c r="S3309" s="16">
        <f t="shared" si="257"/>
        <v>42475.057164351849</v>
      </c>
      <c r="T3309" s="9">
        <f t="shared" si="258"/>
        <v>42505.057164351849</v>
      </c>
      <c r="U3309" s="15">
        <f t="shared" si="259"/>
        <v>2016</v>
      </c>
    </row>
    <row r="3310" spans="1:21" ht="48" hidden="1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2" t="s">
        <v>8328</v>
      </c>
      <c r="R3310" t="s">
        <v>8331</v>
      </c>
      <c r="S3310" s="16">
        <f t="shared" si="257"/>
        <v>42452.876909722225</v>
      </c>
      <c r="T3310" s="9">
        <f t="shared" si="258"/>
        <v>42473.876909722225</v>
      </c>
      <c r="U3310" s="15">
        <f t="shared" si="259"/>
        <v>2016</v>
      </c>
    </row>
    <row r="3311" spans="1:21" ht="32" hidden="1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2" t="s">
        <v>8328</v>
      </c>
      <c r="R3311" t="s">
        <v>8331</v>
      </c>
      <c r="S3311" s="16">
        <f t="shared" si="257"/>
        <v>42628.650208333333</v>
      </c>
      <c r="T3311" s="9">
        <f t="shared" si="258"/>
        <v>42659.650208333333</v>
      </c>
      <c r="U3311" s="15">
        <f t="shared" si="259"/>
        <v>2016</v>
      </c>
    </row>
    <row r="3312" spans="1:21" ht="32" hidden="1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2" t="s">
        <v>8328</v>
      </c>
      <c r="R3312" t="s">
        <v>8331</v>
      </c>
      <c r="S3312" s="16">
        <f t="shared" si="257"/>
        <v>42253.928530092591</v>
      </c>
      <c r="T3312" s="9">
        <f t="shared" si="258"/>
        <v>42283.928530092591</v>
      </c>
      <c r="U3312" s="15">
        <f t="shared" si="259"/>
        <v>2015</v>
      </c>
    </row>
    <row r="3313" spans="1:21" ht="48" hidden="1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2" t="s">
        <v>8328</v>
      </c>
      <c r="R3313" t="s">
        <v>8331</v>
      </c>
      <c r="S3313" s="16">
        <f t="shared" si="257"/>
        <v>42264.29178240741</v>
      </c>
      <c r="T3313" s="9">
        <f t="shared" si="258"/>
        <v>42294.29178240741</v>
      </c>
      <c r="U3313" s="15">
        <f t="shared" si="259"/>
        <v>2015</v>
      </c>
    </row>
    <row r="3314" spans="1:21" ht="48" hidden="1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2" t="s">
        <v>8328</v>
      </c>
      <c r="R3314" t="s">
        <v>8331</v>
      </c>
      <c r="S3314" s="16">
        <f t="shared" si="257"/>
        <v>42664.809560185182</v>
      </c>
      <c r="T3314" s="9">
        <f t="shared" si="258"/>
        <v>42685.916666666672</v>
      </c>
      <c r="U3314" s="15">
        <f t="shared" si="259"/>
        <v>2016</v>
      </c>
    </row>
    <row r="3315" spans="1:21" ht="48" hidden="1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2" t="s">
        <v>8328</v>
      </c>
      <c r="R3315" t="s">
        <v>8331</v>
      </c>
      <c r="S3315" s="16">
        <f t="shared" si="257"/>
        <v>42382.244409722218</v>
      </c>
      <c r="T3315" s="9">
        <f t="shared" si="258"/>
        <v>42396.041666666672</v>
      </c>
      <c r="U3315" s="15">
        <f t="shared" si="259"/>
        <v>2016</v>
      </c>
    </row>
    <row r="3316" spans="1:21" ht="48" hidden="1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2" t="s">
        <v>8328</v>
      </c>
      <c r="R3316" t="s">
        <v>8331</v>
      </c>
      <c r="S3316" s="16">
        <f t="shared" si="257"/>
        <v>42105.267488425925</v>
      </c>
      <c r="T3316" s="9">
        <f t="shared" si="258"/>
        <v>42132.836805555555</v>
      </c>
      <c r="U3316" s="15">
        <f t="shared" si="259"/>
        <v>2015</v>
      </c>
    </row>
    <row r="3317" spans="1:21" ht="48" hidden="1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2" t="s">
        <v>8328</v>
      </c>
      <c r="R3317" t="s">
        <v>8331</v>
      </c>
      <c r="S3317" s="16">
        <f t="shared" si="257"/>
        <v>42466.303715277783</v>
      </c>
      <c r="T3317" s="9">
        <f t="shared" si="258"/>
        <v>42496.303715277783</v>
      </c>
      <c r="U3317" s="15">
        <f t="shared" si="259"/>
        <v>2016</v>
      </c>
    </row>
    <row r="3318" spans="1:21" ht="80" hidden="1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2" t="s">
        <v>8328</v>
      </c>
      <c r="R3318" t="s">
        <v>8331</v>
      </c>
      <c r="S3318" s="16">
        <f t="shared" si="257"/>
        <v>41826.871238425927</v>
      </c>
      <c r="T3318" s="9">
        <f t="shared" si="258"/>
        <v>41859.57916666667</v>
      </c>
      <c r="U3318" s="15">
        <f t="shared" si="259"/>
        <v>2014</v>
      </c>
    </row>
    <row r="3319" spans="1:21" ht="48" hidden="1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2" t="s">
        <v>8328</v>
      </c>
      <c r="R3319" t="s">
        <v>8331</v>
      </c>
      <c r="S3319" s="16">
        <f t="shared" si="257"/>
        <v>42499.039629629624</v>
      </c>
      <c r="T3319" s="9">
        <f t="shared" si="258"/>
        <v>42529.039629629624</v>
      </c>
      <c r="U3319" s="15">
        <f t="shared" si="259"/>
        <v>2016</v>
      </c>
    </row>
    <row r="3320" spans="1:21" ht="32" hidden="1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2" t="s">
        <v>8328</v>
      </c>
      <c r="R3320" t="s">
        <v>8331</v>
      </c>
      <c r="S3320" s="16">
        <f t="shared" si="257"/>
        <v>42431.302002314813</v>
      </c>
      <c r="T3320" s="9">
        <f t="shared" si="258"/>
        <v>42471.104166666672</v>
      </c>
      <c r="U3320" s="15">
        <f t="shared" si="259"/>
        <v>2016</v>
      </c>
    </row>
    <row r="3321" spans="1:21" ht="48" hidden="1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2" t="s">
        <v>8328</v>
      </c>
      <c r="R3321" t="s">
        <v>8331</v>
      </c>
      <c r="S3321" s="16">
        <f t="shared" si="257"/>
        <v>41990.585486111115</v>
      </c>
      <c r="T3321" s="9">
        <f t="shared" si="258"/>
        <v>42035.585486111115</v>
      </c>
      <c r="U3321" s="15">
        <f t="shared" si="259"/>
        <v>2014</v>
      </c>
    </row>
    <row r="3322" spans="1:21" ht="48" hidden="1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2" t="s">
        <v>8328</v>
      </c>
      <c r="R3322" t="s">
        <v>8331</v>
      </c>
      <c r="S3322" s="16">
        <f t="shared" si="257"/>
        <v>42513.045798611114</v>
      </c>
      <c r="T3322" s="9">
        <f t="shared" si="258"/>
        <v>42543.045798611114</v>
      </c>
      <c r="U3322" s="15">
        <f t="shared" si="259"/>
        <v>2016</v>
      </c>
    </row>
    <row r="3323" spans="1:21" ht="48" hidden="1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2" t="s">
        <v>8328</v>
      </c>
      <c r="R3323" t="s">
        <v>8331</v>
      </c>
      <c r="S3323" s="16">
        <f t="shared" si="257"/>
        <v>41914.100289351853</v>
      </c>
      <c r="T3323" s="9">
        <f t="shared" si="258"/>
        <v>41928.165972222225</v>
      </c>
      <c r="U3323" s="15">
        <f t="shared" si="259"/>
        <v>2014</v>
      </c>
    </row>
    <row r="3324" spans="1:21" ht="48" hidden="1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2" t="s">
        <v>8328</v>
      </c>
      <c r="R3324" t="s">
        <v>8331</v>
      </c>
      <c r="S3324" s="16">
        <f t="shared" si="257"/>
        <v>42521.010370370372</v>
      </c>
      <c r="T3324" s="9">
        <f t="shared" si="258"/>
        <v>42543.163194444445</v>
      </c>
      <c r="U3324" s="15">
        <f t="shared" si="259"/>
        <v>2016</v>
      </c>
    </row>
    <row r="3325" spans="1:21" ht="48" hidden="1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2" t="s">
        <v>8328</v>
      </c>
      <c r="R3325" t="s">
        <v>8331</v>
      </c>
      <c r="S3325" s="16">
        <f t="shared" si="257"/>
        <v>42608.36583333333</v>
      </c>
      <c r="T3325" s="9">
        <f t="shared" si="258"/>
        <v>42638.36583333333</v>
      </c>
      <c r="U3325" s="15">
        <f t="shared" si="259"/>
        <v>2016</v>
      </c>
    </row>
    <row r="3326" spans="1:21" ht="32" hidden="1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2" t="s">
        <v>8328</v>
      </c>
      <c r="R3326" t="s">
        <v>8331</v>
      </c>
      <c r="S3326" s="16">
        <f t="shared" si="257"/>
        <v>42512.58321759259</v>
      </c>
      <c r="T3326" s="9">
        <f t="shared" si="258"/>
        <v>42526.58321759259</v>
      </c>
      <c r="U3326" s="15">
        <f t="shared" si="259"/>
        <v>2016</v>
      </c>
    </row>
    <row r="3327" spans="1:21" ht="48" hidden="1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2" t="s">
        <v>8328</v>
      </c>
      <c r="R3327" t="s">
        <v>8331</v>
      </c>
      <c r="S3327" s="16">
        <f t="shared" si="257"/>
        <v>42064.785613425927</v>
      </c>
      <c r="T3327" s="9">
        <f t="shared" si="258"/>
        <v>42099.743946759263</v>
      </c>
      <c r="U3327" s="15">
        <f t="shared" si="259"/>
        <v>2015</v>
      </c>
    </row>
    <row r="3328" spans="1:21" ht="48" hidden="1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2" t="s">
        <v>8328</v>
      </c>
      <c r="R3328" t="s">
        <v>8331</v>
      </c>
      <c r="S3328" s="16">
        <f t="shared" si="257"/>
        <v>42041.714178240742</v>
      </c>
      <c r="T3328" s="9">
        <f t="shared" si="258"/>
        <v>42071.67251157407</v>
      </c>
      <c r="U3328" s="15">
        <f t="shared" si="259"/>
        <v>2015</v>
      </c>
    </row>
    <row r="3329" spans="1:21" ht="48" hidden="1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2" t="s">
        <v>8328</v>
      </c>
      <c r="R3329" t="s">
        <v>8331</v>
      </c>
      <c r="S3329" s="16">
        <f t="shared" si="257"/>
        <v>42468.374606481477</v>
      </c>
      <c r="T3329" s="9">
        <f t="shared" si="258"/>
        <v>42498.374606481477</v>
      </c>
      <c r="U3329" s="15">
        <f t="shared" si="259"/>
        <v>2016</v>
      </c>
    </row>
    <row r="3330" spans="1:21" ht="48" hidden="1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0">ROUND(E3330/D3330*100,0)</f>
        <v>146</v>
      </c>
      <c r="P3330">
        <f t="shared" ref="P3330:P3393" si="261">ROUND(E3330/L3330,2)</f>
        <v>292.77999999999997</v>
      </c>
      <c r="Q3330" s="12" t="s">
        <v>8328</v>
      </c>
      <c r="R3330" t="s">
        <v>8331</v>
      </c>
      <c r="S3330" s="16">
        <f t="shared" si="257"/>
        <v>41822.57503472222</v>
      </c>
      <c r="T3330" s="9">
        <f t="shared" si="258"/>
        <v>41825.041666666664</v>
      </c>
      <c r="U3330" s="15">
        <f t="shared" si="259"/>
        <v>2014</v>
      </c>
    </row>
    <row r="3331" spans="1:21" ht="48" hidden="1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0"/>
        <v>117</v>
      </c>
      <c r="P3331">
        <f t="shared" si="261"/>
        <v>44.92</v>
      </c>
      <c r="Q3331" s="12" t="s">
        <v>8328</v>
      </c>
      <c r="R3331" t="s">
        <v>8331</v>
      </c>
      <c r="S3331" s="16">
        <f t="shared" ref="S3331:S3394" si="262">(((J3331/60)/60)/24)+DATE(1970,1,1)</f>
        <v>41837.323009259257</v>
      </c>
      <c r="T3331" s="9">
        <f t="shared" ref="T3331:T3394" si="263">(((I3331/60)/60)/24)+DATE(1970,1,1)</f>
        <v>41847.958333333336</v>
      </c>
      <c r="U3331" s="15">
        <f t="shared" ref="U3331:U3394" si="264">YEAR(S3331)</f>
        <v>2014</v>
      </c>
    </row>
    <row r="3332" spans="1:21" ht="48" hidden="1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2" t="s">
        <v>8328</v>
      </c>
      <c r="R3332" t="s">
        <v>8331</v>
      </c>
      <c r="S3332" s="16">
        <f t="shared" si="262"/>
        <v>42065.887361111112</v>
      </c>
      <c r="T3332" s="9">
        <f t="shared" si="263"/>
        <v>42095.845694444448</v>
      </c>
      <c r="U3332" s="15">
        <f t="shared" si="264"/>
        <v>2015</v>
      </c>
    </row>
    <row r="3333" spans="1:21" ht="48" hidden="1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2" t="s">
        <v>8328</v>
      </c>
      <c r="R3333" t="s">
        <v>8331</v>
      </c>
      <c r="S3333" s="16">
        <f t="shared" si="262"/>
        <v>42248.697754629626</v>
      </c>
      <c r="T3333" s="9">
        <f t="shared" si="263"/>
        <v>42283.697754629626</v>
      </c>
      <c r="U3333" s="15">
        <f t="shared" si="264"/>
        <v>2015</v>
      </c>
    </row>
    <row r="3334" spans="1:21" ht="48" hidden="1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2" t="s">
        <v>8328</v>
      </c>
      <c r="R3334" t="s">
        <v>8331</v>
      </c>
      <c r="S3334" s="16">
        <f t="shared" si="262"/>
        <v>41809.860300925924</v>
      </c>
      <c r="T3334" s="9">
        <f t="shared" si="263"/>
        <v>41839.860300925924</v>
      </c>
      <c r="U3334" s="15">
        <f t="shared" si="264"/>
        <v>2014</v>
      </c>
    </row>
    <row r="3335" spans="1:21" ht="48" hidden="1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2" t="s">
        <v>8328</v>
      </c>
      <c r="R3335" t="s">
        <v>8331</v>
      </c>
      <c r="S3335" s="16">
        <f t="shared" si="262"/>
        <v>42148.676851851851</v>
      </c>
      <c r="T3335" s="9">
        <f t="shared" si="263"/>
        <v>42170.676851851851</v>
      </c>
      <c r="U3335" s="15">
        <f t="shared" si="264"/>
        <v>2015</v>
      </c>
    </row>
    <row r="3336" spans="1:21" ht="32" hidden="1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2" t="s">
        <v>8328</v>
      </c>
      <c r="R3336" t="s">
        <v>8331</v>
      </c>
      <c r="S3336" s="16">
        <f t="shared" si="262"/>
        <v>42185.521087962959</v>
      </c>
      <c r="T3336" s="9">
        <f t="shared" si="263"/>
        <v>42215.521087962959</v>
      </c>
      <c r="U3336" s="15">
        <f t="shared" si="264"/>
        <v>2015</v>
      </c>
    </row>
    <row r="3337" spans="1:21" ht="48" hidden="1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2" t="s">
        <v>8328</v>
      </c>
      <c r="R3337" t="s">
        <v>8331</v>
      </c>
      <c r="S3337" s="16">
        <f t="shared" si="262"/>
        <v>41827.674143518518</v>
      </c>
      <c r="T3337" s="9">
        <f t="shared" si="263"/>
        <v>41854.958333333336</v>
      </c>
      <c r="U3337" s="15">
        <f t="shared" si="264"/>
        <v>2014</v>
      </c>
    </row>
    <row r="3338" spans="1:21" ht="48" hidden="1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2" t="s">
        <v>8328</v>
      </c>
      <c r="R3338" t="s">
        <v>8331</v>
      </c>
      <c r="S3338" s="16">
        <f t="shared" si="262"/>
        <v>42437.398680555561</v>
      </c>
      <c r="T3338" s="9">
        <f t="shared" si="263"/>
        <v>42465.35701388889</v>
      </c>
      <c r="U3338" s="15">
        <f t="shared" si="264"/>
        <v>2016</v>
      </c>
    </row>
    <row r="3339" spans="1:21" ht="48" hidden="1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2" t="s">
        <v>8328</v>
      </c>
      <c r="R3339" t="s">
        <v>8331</v>
      </c>
      <c r="S3339" s="16">
        <f t="shared" si="262"/>
        <v>41901.282025462962</v>
      </c>
      <c r="T3339" s="9">
        <f t="shared" si="263"/>
        <v>41922.875</v>
      </c>
      <c r="U3339" s="15">
        <f t="shared" si="264"/>
        <v>2014</v>
      </c>
    </row>
    <row r="3340" spans="1:21" ht="32" hidden="1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2" t="s">
        <v>8328</v>
      </c>
      <c r="R3340" t="s">
        <v>8331</v>
      </c>
      <c r="S3340" s="16">
        <f t="shared" si="262"/>
        <v>42769.574999999997</v>
      </c>
      <c r="T3340" s="9">
        <f t="shared" si="263"/>
        <v>42790.574999999997</v>
      </c>
      <c r="U3340" s="15">
        <f t="shared" si="264"/>
        <v>2017</v>
      </c>
    </row>
    <row r="3341" spans="1:21" ht="32" hidden="1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2" t="s">
        <v>8328</v>
      </c>
      <c r="R3341" t="s">
        <v>8331</v>
      </c>
      <c r="S3341" s="16">
        <f t="shared" si="262"/>
        <v>42549.665717592594</v>
      </c>
      <c r="T3341" s="9">
        <f t="shared" si="263"/>
        <v>42579.665717592594</v>
      </c>
      <c r="U3341" s="15">
        <f t="shared" si="264"/>
        <v>2016</v>
      </c>
    </row>
    <row r="3342" spans="1:21" ht="48" hidden="1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2" t="s">
        <v>8328</v>
      </c>
      <c r="R3342" t="s">
        <v>8331</v>
      </c>
      <c r="S3342" s="16">
        <f t="shared" si="262"/>
        <v>42685.974004629628</v>
      </c>
      <c r="T3342" s="9">
        <f t="shared" si="263"/>
        <v>42710.974004629628</v>
      </c>
      <c r="U3342" s="15">
        <f t="shared" si="264"/>
        <v>2016</v>
      </c>
    </row>
    <row r="3343" spans="1:21" ht="48" hidden="1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2" t="s">
        <v>8328</v>
      </c>
      <c r="R3343" t="s">
        <v>8331</v>
      </c>
      <c r="S3343" s="16">
        <f t="shared" si="262"/>
        <v>42510.798854166671</v>
      </c>
      <c r="T3343" s="9">
        <f t="shared" si="263"/>
        <v>42533.708333333328</v>
      </c>
      <c r="U3343" s="15">
        <f t="shared" si="264"/>
        <v>2016</v>
      </c>
    </row>
    <row r="3344" spans="1:21" ht="32" hidden="1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2" t="s">
        <v>8328</v>
      </c>
      <c r="R3344" t="s">
        <v>8331</v>
      </c>
      <c r="S3344" s="16">
        <f t="shared" si="262"/>
        <v>42062.296412037031</v>
      </c>
      <c r="T3344" s="9">
        <f t="shared" si="263"/>
        <v>42095.207638888889</v>
      </c>
      <c r="U3344" s="15">
        <f t="shared" si="264"/>
        <v>2015</v>
      </c>
    </row>
    <row r="3345" spans="1:21" ht="48" hidden="1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2" t="s">
        <v>8328</v>
      </c>
      <c r="R3345" t="s">
        <v>8331</v>
      </c>
      <c r="S3345" s="16">
        <f t="shared" si="262"/>
        <v>42452.916481481487</v>
      </c>
      <c r="T3345" s="9">
        <f t="shared" si="263"/>
        <v>42473.554166666669</v>
      </c>
      <c r="U3345" s="15">
        <f t="shared" si="264"/>
        <v>2016</v>
      </c>
    </row>
    <row r="3346" spans="1:21" ht="48" hidden="1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2" t="s">
        <v>8328</v>
      </c>
      <c r="R3346" t="s">
        <v>8331</v>
      </c>
      <c r="S3346" s="16">
        <f t="shared" si="262"/>
        <v>41851.200150462959</v>
      </c>
      <c r="T3346" s="9">
        <f t="shared" si="263"/>
        <v>41881.200150462959</v>
      </c>
      <c r="U3346" s="15">
        <f t="shared" si="264"/>
        <v>2014</v>
      </c>
    </row>
    <row r="3347" spans="1:21" ht="48" hidden="1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2" t="s">
        <v>8328</v>
      </c>
      <c r="R3347" t="s">
        <v>8331</v>
      </c>
      <c r="S3347" s="16">
        <f t="shared" si="262"/>
        <v>42053.106111111112</v>
      </c>
      <c r="T3347" s="9">
        <f t="shared" si="263"/>
        <v>42112.025694444441</v>
      </c>
      <c r="U3347" s="15">
        <f t="shared" si="264"/>
        <v>2015</v>
      </c>
    </row>
    <row r="3348" spans="1:21" ht="48" hidden="1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2" t="s">
        <v>8328</v>
      </c>
      <c r="R3348" t="s">
        <v>8331</v>
      </c>
      <c r="S3348" s="16">
        <f t="shared" si="262"/>
        <v>42054.024421296301</v>
      </c>
      <c r="T3348" s="9">
        <f t="shared" si="263"/>
        <v>42061.024421296301</v>
      </c>
      <c r="U3348" s="15">
        <f t="shared" si="264"/>
        <v>2015</v>
      </c>
    </row>
    <row r="3349" spans="1:21" ht="48" hidden="1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2" t="s">
        <v>8328</v>
      </c>
      <c r="R3349" t="s">
        <v>8331</v>
      </c>
      <c r="S3349" s="16">
        <f t="shared" si="262"/>
        <v>42484.551550925928</v>
      </c>
      <c r="T3349" s="9">
        <f t="shared" si="263"/>
        <v>42498.875</v>
      </c>
      <c r="U3349" s="15">
        <f t="shared" si="264"/>
        <v>2016</v>
      </c>
    </row>
    <row r="3350" spans="1:21" ht="48" hidden="1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2" t="s">
        <v>8328</v>
      </c>
      <c r="R3350" t="s">
        <v>8331</v>
      </c>
      <c r="S3350" s="16">
        <f t="shared" si="262"/>
        <v>42466.558796296296</v>
      </c>
      <c r="T3350" s="9">
        <f t="shared" si="263"/>
        <v>42490.165972222225</v>
      </c>
      <c r="U3350" s="15">
        <f t="shared" si="264"/>
        <v>2016</v>
      </c>
    </row>
    <row r="3351" spans="1:21" ht="48" hidden="1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2" t="s">
        <v>8328</v>
      </c>
      <c r="R3351" t="s">
        <v>8331</v>
      </c>
      <c r="S3351" s="16">
        <f t="shared" si="262"/>
        <v>42513.110787037032</v>
      </c>
      <c r="T3351" s="9">
        <f t="shared" si="263"/>
        <v>42534.708333333328</v>
      </c>
      <c r="U3351" s="15">
        <f t="shared" si="264"/>
        <v>2016</v>
      </c>
    </row>
    <row r="3352" spans="1:21" ht="48" hidden="1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2" t="s">
        <v>8328</v>
      </c>
      <c r="R3352" t="s">
        <v>8331</v>
      </c>
      <c r="S3352" s="16">
        <f t="shared" si="262"/>
        <v>42302.701516203699</v>
      </c>
      <c r="T3352" s="9">
        <f t="shared" si="263"/>
        <v>42337.958333333328</v>
      </c>
      <c r="U3352" s="15">
        <f t="shared" si="264"/>
        <v>2015</v>
      </c>
    </row>
    <row r="3353" spans="1:21" ht="48" hidden="1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2" t="s">
        <v>8328</v>
      </c>
      <c r="R3353" t="s">
        <v>8331</v>
      </c>
      <c r="S3353" s="16">
        <f t="shared" si="262"/>
        <v>41806.395428240743</v>
      </c>
      <c r="T3353" s="9">
        <f t="shared" si="263"/>
        <v>41843.458333333336</v>
      </c>
      <c r="U3353" s="15">
        <f t="shared" si="264"/>
        <v>2014</v>
      </c>
    </row>
    <row r="3354" spans="1:21" ht="48" hidden="1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2" t="s">
        <v>8328</v>
      </c>
      <c r="R3354" t="s">
        <v>8331</v>
      </c>
      <c r="S3354" s="16">
        <f t="shared" si="262"/>
        <v>42495.992800925931</v>
      </c>
      <c r="T3354" s="9">
        <f t="shared" si="263"/>
        <v>42552.958333333328</v>
      </c>
      <c r="U3354" s="15">
        <f t="shared" si="264"/>
        <v>2016</v>
      </c>
    </row>
    <row r="3355" spans="1:21" ht="48" hidden="1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2" t="s">
        <v>8328</v>
      </c>
      <c r="R3355" t="s">
        <v>8331</v>
      </c>
      <c r="S3355" s="16">
        <f t="shared" si="262"/>
        <v>42479.432291666672</v>
      </c>
      <c r="T3355" s="9">
        <f t="shared" si="263"/>
        <v>42492.958333333328</v>
      </c>
      <c r="U3355" s="15">
        <f t="shared" si="264"/>
        <v>2016</v>
      </c>
    </row>
    <row r="3356" spans="1:21" ht="32" hidden="1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2" t="s">
        <v>8328</v>
      </c>
      <c r="R3356" t="s">
        <v>8331</v>
      </c>
      <c r="S3356" s="16">
        <f t="shared" si="262"/>
        <v>42270.7269212963</v>
      </c>
      <c r="T3356" s="9">
        <f t="shared" si="263"/>
        <v>42306.167361111111</v>
      </c>
      <c r="U3356" s="15">
        <f t="shared" si="264"/>
        <v>2015</v>
      </c>
    </row>
    <row r="3357" spans="1:21" ht="48" hidden="1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2" t="s">
        <v>8328</v>
      </c>
      <c r="R3357" t="s">
        <v>8331</v>
      </c>
      <c r="S3357" s="16">
        <f t="shared" si="262"/>
        <v>42489.619525462964</v>
      </c>
      <c r="T3357" s="9">
        <f t="shared" si="263"/>
        <v>42500.470138888893</v>
      </c>
      <c r="U3357" s="15">
        <f t="shared" si="264"/>
        <v>2016</v>
      </c>
    </row>
    <row r="3358" spans="1:21" ht="48" hidden="1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2" t="s">
        <v>8328</v>
      </c>
      <c r="R3358" t="s">
        <v>8331</v>
      </c>
      <c r="S3358" s="16">
        <f t="shared" si="262"/>
        <v>42536.815648148149</v>
      </c>
      <c r="T3358" s="9">
        <f t="shared" si="263"/>
        <v>42566.815648148149</v>
      </c>
      <c r="U3358" s="15">
        <f t="shared" si="264"/>
        <v>2016</v>
      </c>
    </row>
    <row r="3359" spans="1:21" ht="48" hidden="1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2" t="s">
        <v>8328</v>
      </c>
      <c r="R3359" t="s">
        <v>8331</v>
      </c>
      <c r="S3359" s="16">
        <f t="shared" si="262"/>
        <v>41822.417939814812</v>
      </c>
      <c r="T3359" s="9">
        <f t="shared" si="263"/>
        <v>41852.417939814812</v>
      </c>
      <c r="U3359" s="15">
        <f t="shared" si="264"/>
        <v>2014</v>
      </c>
    </row>
    <row r="3360" spans="1:21" ht="48" hidden="1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2" t="s">
        <v>8328</v>
      </c>
      <c r="R3360" t="s">
        <v>8331</v>
      </c>
      <c r="S3360" s="16">
        <f t="shared" si="262"/>
        <v>41932.311099537037</v>
      </c>
      <c r="T3360" s="9">
        <f t="shared" si="263"/>
        <v>41962.352766203709</v>
      </c>
      <c r="U3360" s="15">
        <f t="shared" si="264"/>
        <v>2014</v>
      </c>
    </row>
    <row r="3361" spans="1:21" ht="32" hidden="1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2" t="s">
        <v>8328</v>
      </c>
      <c r="R3361" t="s">
        <v>8331</v>
      </c>
      <c r="S3361" s="16">
        <f t="shared" si="262"/>
        <v>42746.057106481487</v>
      </c>
      <c r="T3361" s="9">
        <f t="shared" si="263"/>
        <v>42791.057106481487</v>
      </c>
      <c r="U3361" s="15">
        <f t="shared" si="264"/>
        <v>2017</v>
      </c>
    </row>
    <row r="3362" spans="1:21" ht="32" hidden="1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2" t="s">
        <v>8328</v>
      </c>
      <c r="R3362" t="s">
        <v>8331</v>
      </c>
      <c r="S3362" s="16">
        <f t="shared" si="262"/>
        <v>42697.082673611112</v>
      </c>
      <c r="T3362" s="9">
        <f t="shared" si="263"/>
        <v>42718.665972222225</v>
      </c>
      <c r="U3362" s="15">
        <f t="shared" si="264"/>
        <v>2016</v>
      </c>
    </row>
    <row r="3363" spans="1:21" ht="48" hidden="1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2" t="s">
        <v>8328</v>
      </c>
      <c r="R3363" t="s">
        <v>8331</v>
      </c>
      <c r="S3363" s="16">
        <f t="shared" si="262"/>
        <v>41866.025347222225</v>
      </c>
      <c r="T3363" s="9">
        <f t="shared" si="263"/>
        <v>41883.665972222225</v>
      </c>
      <c r="U3363" s="15">
        <f t="shared" si="264"/>
        <v>2014</v>
      </c>
    </row>
    <row r="3364" spans="1:21" ht="48" hidden="1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2" t="s">
        <v>8328</v>
      </c>
      <c r="R3364" t="s">
        <v>8331</v>
      </c>
      <c r="S3364" s="16">
        <f t="shared" si="262"/>
        <v>42056.091631944444</v>
      </c>
      <c r="T3364" s="9">
        <f t="shared" si="263"/>
        <v>42070.204861111109</v>
      </c>
      <c r="U3364" s="15">
        <f t="shared" si="264"/>
        <v>2015</v>
      </c>
    </row>
    <row r="3365" spans="1:21" ht="48" hidden="1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2" t="s">
        <v>8328</v>
      </c>
      <c r="R3365" t="s">
        <v>8331</v>
      </c>
      <c r="S3365" s="16">
        <f t="shared" si="262"/>
        <v>41851.771354166667</v>
      </c>
      <c r="T3365" s="9">
        <f t="shared" si="263"/>
        <v>41870.666666666664</v>
      </c>
      <c r="U3365" s="15">
        <f t="shared" si="264"/>
        <v>2014</v>
      </c>
    </row>
    <row r="3366" spans="1:21" ht="48" hidden="1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2" t="s">
        <v>8328</v>
      </c>
      <c r="R3366" t="s">
        <v>8331</v>
      </c>
      <c r="S3366" s="16">
        <f t="shared" si="262"/>
        <v>42422.977418981478</v>
      </c>
      <c r="T3366" s="9">
        <f t="shared" si="263"/>
        <v>42444.875</v>
      </c>
      <c r="U3366" s="15">
        <f t="shared" si="264"/>
        <v>2016</v>
      </c>
    </row>
    <row r="3367" spans="1:21" ht="48" hidden="1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2" t="s">
        <v>8328</v>
      </c>
      <c r="R3367" t="s">
        <v>8331</v>
      </c>
      <c r="S3367" s="16">
        <f t="shared" si="262"/>
        <v>42321.101759259262</v>
      </c>
      <c r="T3367" s="9">
        <f t="shared" si="263"/>
        <v>42351.101759259262</v>
      </c>
      <c r="U3367" s="15">
        <f t="shared" si="264"/>
        <v>2015</v>
      </c>
    </row>
    <row r="3368" spans="1:21" ht="48" hidden="1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2" t="s">
        <v>8328</v>
      </c>
      <c r="R3368" t="s">
        <v>8331</v>
      </c>
      <c r="S3368" s="16">
        <f t="shared" si="262"/>
        <v>42107.067557870367</v>
      </c>
      <c r="T3368" s="9">
        <f t="shared" si="263"/>
        <v>42137.067557870367</v>
      </c>
      <c r="U3368" s="15">
        <f t="shared" si="264"/>
        <v>2015</v>
      </c>
    </row>
    <row r="3369" spans="1:21" ht="48" hidden="1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2" t="s">
        <v>8328</v>
      </c>
      <c r="R3369" t="s">
        <v>8331</v>
      </c>
      <c r="S3369" s="16">
        <f t="shared" si="262"/>
        <v>42192.933958333335</v>
      </c>
      <c r="T3369" s="9">
        <f t="shared" si="263"/>
        <v>42217.933958333335</v>
      </c>
      <c r="U3369" s="15">
        <f t="shared" si="264"/>
        <v>2015</v>
      </c>
    </row>
    <row r="3370" spans="1:21" ht="48" hidden="1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2" t="s">
        <v>8328</v>
      </c>
      <c r="R3370" t="s">
        <v>8331</v>
      </c>
      <c r="S3370" s="16">
        <f t="shared" si="262"/>
        <v>41969.199756944443</v>
      </c>
      <c r="T3370" s="9">
        <f t="shared" si="263"/>
        <v>42005.208333333328</v>
      </c>
      <c r="U3370" s="15">
        <f t="shared" si="264"/>
        <v>2014</v>
      </c>
    </row>
    <row r="3371" spans="1:21" ht="48" hidden="1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2" t="s">
        <v>8328</v>
      </c>
      <c r="R3371" t="s">
        <v>8331</v>
      </c>
      <c r="S3371" s="16">
        <f t="shared" si="262"/>
        <v>42690.041435185187</v>
      </c>
      <c r="T3371" s="9">
        <f t="shared" si="263"/>
        <v>42750.041435185187</v>
      </c>
      <c r="U3371" s="15">
        <f t="shared" si="264"/>
        <v>2016</v>
      </c>
    </row>
    <row r="3372" spans="1:21" ht="32" hidden="1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2" t="s">
        <v>8328</v>
      </c>
      <c r="R3372" t="s">
        <v>8331</v>
      </c>
      <c r="S3372" s="16">
        <f t="shared" si="262"/>
        <v>42690.334317129629</v>
      </c>
      <c r="T3372" s="9">
        <f t="shared" si="263"/>
        <v>42721.333333333328</v>
      </c>
      <c r="U3372" s="15">
        <f t="shared" si="264"/>
        <v>2016</v>
      </c>
    </row>
    <row r="3373" spans="1:21" ht="32" hidden="1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2" t="s">
        <v>8328</v>
      </c>
      <c r="R3373" t="s">
        <v>8331</v>
      </c>
      <c r="S3373" s="16">
        <f t="shared" si="262"/>
        <v>42312.874594907407</v>
      </c>
      <c r="T3373" s="9">
        <f t="shared" si="263"/>
        <v>42340.874594907407</v>
      </c>
      <c r="U3373" s="15">
        <f t="shared" si="264"/>
        <v>2015</v>
      </c>
    </row>
    <row r="3374" spans="1:21" ht="48" hidden="1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2" t="s">
        <v>8328</v>
      </c>
      <c r="R3374" t="s">
        <v>8331</v>
      </c>
      <c r="S3374" s="16">
        <f t="shared" si="262"/>
        <v>41855.548101851848</v>
      </c>
      <c r="T3374" s="9">
        <f t="shared" si="263"/>
        <v>41876.207638888889</v>
      </c>
      <c r="U3374" s="15">
        <f t="shared" si="264"/>
        <v>2014</v>
      </c>
    </row>
    <row r="3375" spans="1:21" ht="48" hidden="1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2" t="s">
        <v>8328</v>
      </c>
      <c r="R3375" t="s">
        <v>8331</v>
      </c>
      <c r="S3375" s="16">
        <f t="shared" si="262"/>
        <v>42179.854629629626</v>
      </c>
      <c r="T3375" s="9">
        <f t="shared" si="263"/>
        <v>42203.666666666672</v>
      </c>
      <c r="U3375" s="15">
        <f t="shared" si="264"/>
        <v>2015</v>
      </c>
    </row>
    <row r="3376" spans="1:21" ht="48" hidden="1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2" t="s">
        <v>8328</v>
      </c>
      <c r="R3376" t="s">
        <v>8331</v>
      </c>
      <c r="S3376" s="16">
        <f t="shared" si="262"/>
        <v>42275.731666666667</v>
      </c>
      <c r="T3376" s="9">
        <f t="shared" si="263"/>
        <v>42305.731666666667</v>
      </c>
      <c r="U3376" s="15">
        <f t="shared" si="264"/>
        <v>2015</v>
      </c>
    </row>
    <row r="3377" spans="1:21" ht="48" hidden="1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2" t="s">
        <v>8328</v>
      </c>
      <c r="R3377" t="s">
        <v>8331</v>
      </c>
      <c r="S3377" s="16">
        <f t="shared" si="262"/>
        <v>41765.610798611109</v>
      </c>
      <c r="T3377" s="9">
        <f t="shared" si="263"/>
        <v>41777.610798611109</v>
      </c>
      <c r="U3377" s="15">
        <f t="shared" si="264"/>
        <v>2014</v>
      </c>
    </row>
    <row r="3378" spans="1:21" ht="48" hidden="1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2" t="s">
        <v>8328</v>
      </c>
      <c r="R3378" t="s">
        <v>8331</v>
      </c>
      <c r="S3378" s="16">
        <f t="shared" si="262"/>
        <v>42059.701319444444</v>
      </c>
      <c r="T3378" s="9">
        <f t="shared" si="263"/>
        <v>42119.659652777773</v>
      </c>
      <c r="U3378" s="15">
        <f t="shared" si="264"/>
        <v>2015</v>
      </c>
    </row>
    <row r="3379" spans="1:21" ht="48" hidden="1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2" t="s">
        <v>8328</v>
      </c>
      <c r="R3379" t="s">
        <v>8331</v>
      </c>
      <c r="S3379" s="16">
        <f t="shared" si="262"/>
        <v>42053.732627314821</v>
      </c>
      <c r="T3379" s="9">
        <f t="shared" si="263"/>
        <v>42083.705555555556</v>
      </c>
      <c r="U3379" s="15">
        <f t="shared" si="264"/>
        <v>2015</v>
      </c>
    </row>
    <row r="3380" spans="1:21" ht="48" hidden="1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2" t="s">
        <v>8328</v>
      </c>
      <c r="R3380" t="s">
        <v>8331</v>
      </c>
      <c r="S3380" s="16">
        <f t="shared" si="262"/>
        <v>41858.355393518519</v>
      </c>
      <c r="T3380" s="9">
        <f t="shared" si="263"/>
        <v>41882.547222222223</v>
      </c>
      <c r="U3380" s="15">
        <f t="shared" si="264"/>
        <v>2014</v>
      </c>
    </row>
    <row r="3381" spans="1:21" ht="48" hidden="1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2" t="s">
        <v>8328</v>
      </c>
      <c r="R3381" t="s">
        <v>8331</v>
      </c>
      <c r="S3381" s="16">
        <f t="shared" si="262"/>
        <v>42225.513888888891</v>
      </c>
      <c r="T3381" s="9">
        <f t="shared" si="263"/>
        <v>42242.958333333328</v>
      </c>
      <c r="U3381" s="15">
        <f t="shared" si="264"/>
        <v>2015</v>
      </c>
    </row>
    <row r="3382" spans="1:21" ht="48" hidden="1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2" t="s">
        <v>8328</v>
      </c>
      <c r="R3382" t="s">
        <v>8331</v>
      </c>
      <c r="S3382" s="16">
        <f t="shared" si="262"/>
        <v>41937.95344907407</v>
      </c>
      <c r="T3382" s="9">
        <f t="shared" si="263"/>
        <v>41972.995115740734</v>
      </c>
      <c r="U3382" s="15">
        <f t="shared" si="264"/>
        <v>2014</v>
      </c>
    </row>
    <row r="3383" spans="1:21" ht="48" hidden="1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2" t="s">
        <v>8328</v>
      </c>
      <c r="R3383" t="s">
        <v>8331</v>
      </c>
      <c r="S3383" s="16">
        <f t="shared" si="262"/>
        <v>42044.184988425928</v>
      </c>
      <c r="T3383" s="9">
        <f t="shared" si="263"/>
        <v>42074.143321759257</v>
      </c>
      <c r="U3383" s="15">
        <f t="shared" si="264"/>
        <v>2015</v>
      </c>
    </row>
    <row r="3384" spans="1:21" ht="48" hidden="1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2" t="s">
        <v>8328</v>
      </c>
      <c r="R3384" t="s">
        <v>8331</v>
      </c>
      <c r="S3384" s="16">
        <f t="shared" si="262"/>
        <v>42559.431203703702</v>
      </c>
      <c r="T3384" s="9">
        <f t="shared" si="263"/>
        <v>42583.957638888889</v>
      </c>
      <c r="U3384" s="15">
        <f t="shared" si="264"/>
        <v>2016</v>
      </c>
    </row>
    <row r="3385" spans="1:21" ht="48" hidden="1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2" t="s">
        <v>8328</v>
      </c>
      <c r="R3385" t="s">
        <v>8331</v>
      </c>
      <c r="S3385" s="16">
        <f t="shared" si="262"/>
        <v>42524.782638888893</v>
      </c>
      <c r="T3385" s="9">
        <f t="shared" si="263"/>
        <v>42544.782638888893</v>
      </c>
      <c r="U3385" s="15">
        <f t="shared" si="264"/>
        <v>2016</v>
      </c>
    </row>
    <row r="3386" spans="1:21" ht="48" hidden="1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2" t="s">
        <v>8328</v>
      </c>
      <c r="R3386" t="s">
        <v>8331</v>
      </c>
      <c r="S3386" s="16">
        <f t="shared" si="262"/>
        <v>42292.087592592594</v>
      </c>
      <c r="T3386" s="9">
        <f t="shared" si="263"/>
        <v>42329.125</v>
      </c>
      <c r="U3386" s="15">
        <f t="shared" si="264"/>
        <v>2015</v>
      </c>
    </row>
    <row r="3387" spans="1:21" ht="48" hidden="1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2" t="s">
        <v>8328</v>
      </c>
      <c r="R3387" t="s">
        <v>8331</v>
      </c>
      <c r="S3387" s="16">
        <f t="shared" si="262"/>
        <v>41953.8675</v>
      </c>
      <c r="T3387" s="9">
        <f t="shared" si="263"/>
        <v>41983.8675</v>
      </c>
      <c r="U3387" s="15">
        <f t="shared" si="264"/>
        <v>2014</v>
      </c>
    </row>
    <row r="3388" spans="1:21" ht="48" hidden="1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2" t="s">
        <v>8328</v>
      </c>
      <c r="R3388" t="s">
        <v>8331</v>
      </c>
      <c r="S3388" s="16">
        <f t="shared" si="262"/>
        <v>41946.644745370373</v>
      </c>
      <c r="T3388" s="9">
        <f t="shared" si="263"/>
        <v>41976.644745370373</v>
      </c>
      <c r="U3388" s="15">
        <f t="shared" si="264"/>
        <v>2014</v>
      </c>
    </row>
    <row r="3389" spans="1:21" ht="48" hidden="1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2" t="s">
        <v>8328</v>
      </c>
      <c r="R3389" t="s">
        <v>8331</v>
      </c>
      <c r="S3389" s="16">
        <f t="shared" si="262"/>
        <v>41947.762592592589</v>
      </c>
      <c r="T3389" s="9">
        <f t="shared" si="263"/>
        <v>41987.762592592597</v>
      </c>
      <c r="U3389" s="15">
        <f t="shared" si="264"/>
        <v>2014</v>
      </c>
    </row>
    <row r="3390" spans="1:21" ht="48" hidden="1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2" t="s">
        <v>8328</v>
      </c>
      <c r="R3390" t="s">
        <v>8331</v>
      </c>
      <c r="S3390" s="16">
        <f t="shared" si="262"/>
        <v>42143.461122685185</v>
      </c>
      <c r="T3390" s="9">
        <f t="shared" si="263"/>
        <v>42173.461122685185</v>
      </c>
      <c r="U3390" s="15">
        <f t="shared" si="264"/>
        <v>2015</v>
      </c>
    </row>
    <row r="3391" spans="1:21" ht="48" hidden="1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2" t="s">
        <v>8328</v>
      </c>
      <c r="R3391" t="s">
        <v>8331</v>
      </c>
      <c r="S3391" s="16">
        <f t="shared" si="262"/>
        <v>42494.563449074078</v>
      </c>
      <c r="T3391" s="9">
        <f t="shared" si="263"/>
        <v>42524.563449074078</v>
      </c>
      <c r="U3391" s="15">
        <f t="shared" si="264"/>
        <v>2016</v>
      </c>
    </row>
    <row r="3392" spans="1:21" ht="48" hidden="1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2" t="s">
        <v>8328</v>
      </c>
      <c r="R3392" t="s">
        <v>8331</v>
      </c>
      <c r="S3392" s="16">
        <f t="shared" si="262"/>
        <v>41815.774826388886</v>
      </c>
      <c r="T3392" s="9">
        <f t="shared" si="263"/>
        <v>41830.774826388886</v>
      </c>
      <c r="U3392" s="15">
        <f t="shared" si="264"/>
        <v>2014</v>
      </c>
    </row>
    <row r="3393" spans="1:21" ht="48" hidden="1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2" t="s">
        <v>8328</v>
      </c>
      <c r="R3393" t="s">
        <v>8331</v>
      </c>
      <c r="S3393" s="16">
        <f t="shared" si="262"/>
        <v>41830.545694444445</v>
      </c>
      <c r="T3393" s="9">
        <f t="shared" si="263"/>
        <v>41859.936111111114</v>
      </c>
      <c r="U3393" s="15">
        <f t="shared" si="264"/>
        <v>2014</v>
      </c>
    </row>
    <row r="3394" spans="1:21" ht="48" hidden="1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5">ROUND(E3394/D3394*100,0)</f>
        <v>100</v>
      </c>
      <c r="P3394">
        <f t="shared" ref="P3394:P3457" si="266">ROUND(E3394/L3394,2)</f>
        <v>41.67</v>
      </c>
      <c r="Q3394" s="12" t="s">
        <v>8328</v>
      </c>
      <c r="R3394" t="s">
        <v>8331</v>
      </c>
      <c r="S3394" s="16">
        <f t="shared" si="262"/>
        <v>42446.845543981486</v>
      </c>
      <c r="T3394" s="9">
        <f t="shared" si="263"/>
        <v>42496.845543981486</v>
      </c>
      <c r="U3394" s="15">
        <f t="shared" si="264"/>
        <v>2016</v>
      </c>
    </row>
    <row r="3395" spans="1:21" ht="48" hidden="1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5"/>
        <v>106</v>
      </c>
      <c r="P3395">
        <f t="shared" si="266"/>
        <v>36.07</v>
      </c>
      <c r="Q3395" s="12" t="s">
        <v>8328</v>
      </c>
      <c r="R3395" t="s">
        <v>8331</v>
      </c>
      <c r="S3395" s="16">
        <f t="shared" ref="S3395:S3458" si="267">(((J3395/60)/60)/24)+DATE(1970,1,1)</f>
        <v>41923.921643518523</v>
      </c>
      <c r="T3395" s="9">
        <f t="shared" ref="T3395:T3458" si="268">(((I3395/60)/60)/24)+DATE(1970,1,1)</f>
        <v>41949.031944444447</v>
      </c>
      <c r="U3395" s="15">
        <f t="shared" ref="U3395:U3458" si="269">YEAR(S3395)</f>
        <v>2014</v>
      </c>
    </row>
    <row r="3396" spans="1:21" ht="48" hidden="1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2" t="s">
        <v>8328</v>
      </c>
      <c r="R3396" t="s">
        <v>8331</v>
      </c>
      <c r="S3396" s="16">
        <f t="shared" si="267"/>
        <v>41817.59542824074</v>
      </c>
      <c r="T3396" s="9">
        <f t="shared" si="268"/>
        <v>41847.59542824074</v>
      </c>
      <c r="U3396" s="15">
        <f t="shared" si="269"/>
        <v>2014</v>
      </c>
    </row>
    <row r="3397" spans="1:21" ht="32" hidden="1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2" t="s">
        <v>8328</v>
      </c>
      <c r="R3397" t="s">
        <v>8331</v>
      </c>
      <c r="S3397" s="16">
        <f t="shared" si="267"/>
        <v>42140.712314814817</v>
      </c>
      <c r="T3397" s="9">
        <f t="shared" si="268"/>
        <v>42154.756944444445</v>
      </c>
      <c r="U3397" s="15">
        <f t="shared" si="269"/>
        <v>2015</v>
      </c>
    </row>
    <row r="3398" spans="1:21" ht="48" hidden="1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2" t="s">
        <v>8328</v>
      </c>
      <c r="R3398" t="s">
        <v>8331</v>
      </c>
      <c r="S3398" s="16">
        <f t="shared" si="267"/>
        <v>41764.44663194444</v>
      </c>
      <c r="T3398" s="9">
        <f t="shared" si="268"/>
        <v>41791.165972222225</v>
      </c>
      <c r="U3398" s="15">
        <f t="shared" si="269"/>
        <v>2014</v>
      </c>
    </row>
    <row r="3399" spans="1:21" ht="32" hidden="1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2" t="s">
        <v>8328</v>
      </c>
      <c r="R3399" t="s">
        <v>8331</v>
      </c>
      <c r="S3399" s="16">
        <f t="shared" si="267"/>
        <v>42378.478344907402</v>
      </c>
      <c r="T3399" s="9">
        <f t="shared" si="268"/>
        <v>42418.916666666672</v>
      </c>
      <c r="U3399" s="15">
        <f t="shared" si="269"/>
        <v>2016</v>
      </c>
    </row>
    <row r="3400" spans="1:21" ht="48" hidden="1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2" t="s">
        <v>8328</v>
      </c>
      <c r="R3400" t="s">
        <v>8331</v>
      </c>
      <c r="S3400" s="16">
        <f t="shared" si="267"/>
        <v>41941.75203703704</v>
      </c>
      <c r="T3400" s="9">
        <f t="shared" si="268"/>
        <v>41964.708333333328</v>
      </c>
      <c r="U3400" s="15">
        <f t="shared" si="269"/>
        <v>2014</v>
      </c>
    </row>
    <row r="3401" spans="1:21" ht="48" hidden="1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2" t="s">
        <v>8328</v>
      </c>
      <c r="R3401" t="s">
        <v>8331</v>
      </c>
      <c r="S3401" s="16">
        <f t="shared" si="267"/>
        <v>42026.920428240745</v>
      </c>
      <c r="T3401" s="9">
        <f t="shared" si="268"/>
        <v>42056.920428240745</v>
      </c>
      <c r="U3401" s="15">
        <f t="shared" si="269"/>
        <v>2015</v>
      </c>
    </row>
    <row r="3402" spans="1:21" ht="48" hidden="1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2" t="s">
        <v>8328</v>
      </c>
      <c r="R3402" t="s">
        <v>8331</v>
      </c>
      <c r="S3402" s="16">
        <f t="shared" si="267"/>
        <v>41834.953865740739</v>
      </c>
      <c r="T3402" s="9">
        <f t="shared" si="268"/>
        <v>41879.953865740739</v>
      </c>
      <c r="U3402" s="15">
        <f t="shared" si="269"/>
        <v>2014</v>
      </c>
    </row>
    <row r="3403" spans="1:21" ht="48" hidden="1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2" t="s">
        <v>8328</v>
      </c>
      <c r="R3403" t="s">
        <v>8331</v>
      </c>
      <c r="S3403" s="16">
        <f t="shared" si="267"/>
        <v>42193.723912037036</v>
      </c>
      <c r="T3403" s="9">
        <f t="shared" si="268"/>
        <v>42223.723912037036</v>
      </c>
      <c r="U3403" s="15">
        <f t="shared" si="269"/>
        <v>2015</v>
      </c>
    </row>
    <row r="3404" spans="1:21" ht="48" hidden="1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2" t="s">
        <v>8328</v>
      </c>
      <c r="R3404" t="s">
        <v>8331</v>
      </c>
      <c r="S3404" s="16">
        <f t="shared" si="267"/>
        <v>42290.61855324074</v>
      </c>
      <c r="T3404" s="9">
        <f t="shared" si="268"/>
        <v>42320.104861111111</v>
      </c>
      <c r="U3404" s="15">
        <f t="shared" si="269"/>
        <v>2015</v>
      </c>
    </row>
    <row r="3405" spans="1:21" ht="48" hidden="1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2" t="s">
        <v>8328</v>
      </c>
      <c r="R3405" t="s">
        <v>8331</v>
      </c>
      <c r="S3405" s="16">
        <f t="shared" si="267"/>
        <v>42150.462083333332</v>
      </c>
      <c r="T3405" s="9">
        <f t="shared" si="268"/>
        <v>42180.462083333332</v>
      </c>
      <c r="U3405" s="15">
        <f t="shared" si="269"/>
        <v>2015</v>
      </c>
    </row>
    <row r="3406" spans="1:21" ht="48" hidden="1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2" t="s">
        <v>8328</v>
      </c>
      <c r="R3406" t="s">
        <v>8331</v>
      </c>
      <c r="S3406" s="16">
        <f t="shared" si="267"/>
        <v>42152.503495370373</v>
      </c>
      <c r="T3406" s="9">
        <f t="shared" si="268"/>
        <v>42172.503495370373</v>
      </c>
      <c r="U3406" s="15">
        <f t="shared" si="269"/>
        <v>2015</v>
      </c>
    </row>
    <row r="3407" spans="1:21" ht="48" hidden="1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2" t="s">
        <v>8328</v>
      </c>
      <c r="R3407" t="s">
        <v>8331</v>
      </c>
      <c r="S3407" s="16">
        <f t="shared" si="267"/>
        <v>42410.017199074078</v>
      </c>
      <c r="T3407" s="9">
        <f t="shared" si="268"/>
        <v>42430.999305555553</v>
      </c>
      <c r="U3407" s="15">
        <f t="shared" si="269"/>
        <v>2016</v>
      </c>
    </row>
    <row r="3408" spans="1:21" ht="32" hidden="1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2" t="s">
        <v>8328</v>
      </c>
      <c r="R3408" t="s">
        <v>8331</v>
      </c>
      <c r="S3408" s="16">
        <f t="shared" si="267"/>
        <v>41791.492777777778</v>
      </c>
      <c r="T3408" s="9">
        <f t="shared" si="268"/>
        <v>41836.492777777778</v>
      </c>
      <c r="U3408" s="15">
        <f t="shared" si="269"/>
        <v>2014</v>
      </c>
    </row>
    <row r="3409" spans="1:21" ht="64" hidden="1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2" t="s">
        <v>8328</v>
      </c>
      <c r="R3409" t="s">
        <v>8331</v>
      </c>
      <c r="S3409" s="16">
        <f t="shared" si="267"/>
        <v>41796.422326388885</v>
      </c>
      <c r="T3409" s="9">
        <f t="shared" si="268"/>
        <v>41826.422326388885</v>
      </c>
      <c r="U3409" s="15">
        <f t="shared" si="269"/>
        <v>2014</v>
      </c>
    </row>
    <row r="3410" spans="1:21" ht="48" hidden="1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2" t="s">
        <v>8328</v>
      </c>
      <c r="R3410" t="s">
        <v>8331</v>
      </c>
      <c r="S3410" s="16">
        <f t="shared" si="267"/>
        <v>41808.991944444446</v>
      </c>
      <c r="T3410" s="9">
        <f t="shared" si="268"/>
        <v>41838.991944444446</v>
      </c>
      <c r="U3410" s="15">
        <f t="shared" si="269"/>
        <v>2014</v>
      </c>
    </row>
    <row r="3411" spans="1:21" ht="48" hidden="1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2" t="s">
        <v>8328</v>
      </c>
      <c r="R3411" t="s">
        <v>8331</v>
      </c>
      <c r="S3411" s="16">
        <f t="shared" si="267"/>
        <v>42544.814328703709</v>
      </c>
      <c r="T3411" s="9">
        <f t="shared" si="268"/>
        <v>42582.873611111107</v>
      </c>
      <c r="U3411" s="15">
        <f t="shared" si="269"/>
        <v>2016</v>
      </c>
    </row>
    <row r="3412" spans="1:21" ht="48" hidden="1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2" t="s">
        <v>8328</v>
      </c>
      <c r="R3412" t="s">
        <v>8331</v>
      </c>
      <c r="S3412" s="16">
        <f t="shared" si="267"/>
        <v>42500.041550925926</v>
      </c>
      <c r="T3412" s="9">
        <f t="shared" si="268"/>
        <v>42527.291666666672</v>
      </c>
      <c r="U3412" s="15">
        <f t="shared" si="269"/>
        <v>2016</v>
      </c>
    </row>
    <row r="3413" spans="1:21" ht="48" hidden="1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2" t="s">
        <v>8328</v>
      </c>
      <c r="R3413" t="s">
        <v>8331</v>
      </c>
      <c r="S3413" s="16">
        <f t="shared" si="267"/>
        <v>42265.022824074069</v>
      </c>
      <c r="T3413" s="9">
        <f t="shared" si="268"/>
        <v>42285.022824074069</v>
      </c>
      <c r="U3413" s="15">
        <f t="shared" si="269"/>
        <v>2015</v>
      </c>
    </row>
    <row r="3414" spans="1:21" ht="48" hidden="1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2" t="s">
        <v>8328</v>
      </c>
      <c r="R3414" t="s">
        <v>8331</v>
      </c>
      <c r="S3414" s="16">
        <f t="shared" si="267"/>
        <v>41879.959050925929</v>
      </c>
      <c r="T3414" s="9">
        <f t="shared" si="268"/>
        <v>41909.959050925929</v>
      </c>
      <c r="U3414" s="15">
        <f t="shared" si="269"/>
        <v>2014</v>
      </c>
    </row>
    <row r="3415" spans="1:21" ht="48" hidden="1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2" t="s">
        <v>8328</v>
      </c>
      <c r="R3415" t="s">
        <v>8331</v>
      </c>
      <c r="S3415" s="16">
        <f t="shared" si="267"/>
        <v>42053.733078703706</v>
      </c>
      <c r="T3415" s="9">
        <f t="shared" si="268"/>
        <v>42063.207638888889</v>
      </c>
      <c r="U3415" s="15">
        <f t="shared" si="269"/>
        <v>2015</v>
      </c>
    </row>
    <row r="3416" spans="1:21" ht="48" hidden="1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2" t="s">
        <v>8328</v>
      </c>
      <c r="R3416" t="s">
        <v>8331</v>
      </c>
      <c r="S3416" s="16">
        <f t="shared" si="267"/>
        <v>42675.832465277781</v>
      </c>
      <c r="T3416" s="9">
        <f t="shared" si="268"/>
        <v>42705.332638888889</v>
      </c>
      <c r="U3416" s="15">
        <f t="shared" si="269"/>
        <v>2016</v>
      </c>
    </row>
    <row r="3417" spans="1:21" ht="32" hidden="1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2" t="s">
        <v>8328</v>
      </c>
      <c r="R3417" t="s">
        <v>8331</v>
      </c>
      <c r="S3417" s="16">
        <f t="shared" si="267"/>
        <v>42467.144166666665</v>
      </c>
      <c r="T3417" s="9">
        <f t="shared" si="268"/>
        <v>42477.979166666672</v>
      </c>
      <c r="U3417" s="15">
        <f t="shared" si="269"/>
        <v>2016</v>
      </c>
    </row>
    <row r="3418" spans="1:21" ht="48" hidden="1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2" t="s">
        <v>8328</v>
      </c>
      <c r="R3418" t="s">
        <v>8331</v>
      </c>
      <c r="S3418" s="16">
        <f t="shared" si="267"/>
        <v>42089.412557870368</v>
      </c>
      <c r="T3418" s="9">
        <f t="shared" si="268"/>
        <v>42117.770833333328</v>
      </c>
      <c r="U3418" s="15">
        <f t="shared" si="269"/>
        <v>2015</v>
      </c>
    </row>
    <row r="3419" spans="1:21" ht="48" hidden="1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2" t="s">
        <v>8328</v>
      </c>
      <c r="R3419" t="s">
        <v>8331</v>
      </c>
      <c r="S3419" s="16">
        <f t="shared" si="267"/>
        <v>41894.91375</v>
      </c>
      <c r="T3419" s="9">
        <f t="shared" si="268"/>
        <v>41938.029861111114</v>
      </c>
      <c r="U3419" s="15">
        <f t="shared" si="269"/>
        <v>2014</v>
      </c>
    </row>
    <row r="3420" spans="1:21" ht="48" hidden="1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2" t="s">
        <v>8328</v>
      </c>
      <c r="R3420" t="s">
        <v>8331</v>
      </c>
      <c r="S3420" s="16">
        <f t="shared" si="267"/>
        <v>41752.83457175926</v>
      </c>
      <c r="T3420" s="9">
        <f t="shared" si="268"/>
        <v>41782.83457175926</v>
      </c>
      <c r="U3420" s="15">
        <f t="shared" si="269"/>
        <v>2014</v>
      </c>
    </row>
    <row r="3421" spans="1:21" ht="64" hidden="1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2" t="s">
        <v>8328</v>
      </c>
      <c r="R3421" t="s">
        <v>8331</v>
      </c>
      <c r="S3421" s="16">
        <f t="shared" si="267"/>
        <v>42448.821585648147</v>
      </c>
      <c r="T3421" s="9">
        <f t="shared" si="268"/>
        <v>42466.895833333328</v>
      </c>
      <c r="U3421" s="15">
        <f t="shared" si="269"/>
        <v>2016</v>
      </c>
    </row>
    <row r="3422" spans="1:21" ht="48" hidden="1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2" t="s">
        <v>8328</v>
      </c>
      <c r="R3422" t="s">
        <v>8331</v>
      </c>
      <c r="S3422" s="16">
        <f t="shared" si="267"/>
        <v>42405.090300925927</v>
      </c>
      <c r="T3422" s="9">
        <f t="shared" si="268"/>
        <v>42414</v>
      </c>
      <c r="U3422" s="15">
        <f t="shared" si="269"/>
        <v>2016</v>
      </c>
    </row>
    <row r="3423" spans="1:21" ht="48" hidden="1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2" t="s">
        <v>8328</v>
      </c>
      <c r="R3423" t="s">
        <v>8331</v>
      </c>
      <c r="S3423" s="16">
        <f t="shared" si="267"/>
        <v>42037.791238425925</v>
      </c>
      <c r="T3423" s="9">
        <f t="shared" si="268"/>
        <v>42067.791238425925</v>
      </c>
      <c r="U3423" s="15">
        <f t="shared" si="269"/>
        <v>2015</v>
      </c>
    </row>
    <row r="3424" spans="1:21" ht="48" hidden="1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2" t="s">
        <v>8328</v>
      </c>
      <c r="R3424" t="s">
        <v>8331</v>
      </c>
      <c r="S3424" s="16">
        <f t="shared" si="267"/>
        <v>42323.562222222223</v>
      </c>
      <c r="T3424" s="9">
        <f t="shared" si="268"/>
        <v>42352</v>
      </c>
      <c r="U3424" s="15">
        <f t="shared" si="269"/>
        <v>2015</v>
      </c>
    </row>
    <row r="3425" spans="1:21" ht="48" hidden="1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2" t="s">
        <v>8328</v>
      </c>
      <c r="R3425" t="s">
        <v>8331</v>
      </c>
      <c r="S3425" s="16">
        <f t="shared" si="267"/>
        <v>42088.911354166667</v>
      </c>
      <c r="T3425" s="9">
        <f t="shared" si="268"/>
        <v>42118.911354166667</v>
      </c>
      <c r="U3425" s="15">
        <f t="shared" si="269"/>
        <v>2015</v>
      </c>
    </row>
    <row r="3426" spans="1:21" ht="48" hidden="1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2" t="s">
        <v>8328</v>
      </c>
      <c r="R3426" t="s">
        <v>8331</v>
      </c>
      <c r="S3426" s="16">
        <f t="shared" si="267"/>
        <v>42018.676898148144</v>
      </c>
      <c r="T3426" s="9">
        <f t="shared" si="268"/>
        <v>42040.290972222225</v>
      </c>
      <c r="U3426" s="15">
        <f t="shared" si="269"/>
        <v>2015</v>
      </c>
    </row>
    <row r="3427" spans="1:21" ht="48" hidden="1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2" t="s">
        <v>8328</v>
      </c>
      <c r="R3427" t="s">
        <v>8331</v>
      </c>
      <c r="S3427" s="16">
        <f t="shared" si="267"/>
        <v>41884.617314814815</v>
      </c>
      <c r="T3427" s="9">
        <f t="shared" si="268"/>
        <v>41916.617314814815</v>
      </c>
      <c r="U3427" s="15">
        <f t="shared" si="269"/>
        <v>2014</v>
      </c>
    </row>
    <row r="3428" spans="1:21" ht="48" hidden="1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2" t="s">
        <v>8328</v>
      </c>
      <c r="R3428" t="s">
        <v>8331</v>
      </c>
      <c r="S3428" s="16">
        <f t="shared" si="267"/>
        <v>41884.056747685187</v>
      </c>
      <c r="T3428" s="9">
        <f t="shared" si="268"/>
        <v>41903.083333333336</v>
      </c>
      <c r="U3428" s="15">
        <f t="shared" si="269"/>
        <v>2014</v>
      </c>
    </row>
    <row r="3429" spans="1:21" ht="48" hidden="1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2" t="s">
        <v>8328</v>
      </c>
      <c r="R3429" t="s">
        <v>8331</v>
      </c>
      <c r="S3429" s="16">
        <f t="shared" si="267"/>
        <v>41792.645277777774</v>
      </c>
      <c r="T3429" s="9">
        <f t="shared" si="268"/>
        <v>41822.645277777774</v>
      </c>
      <c r="U3429" s="15">
        <f t="shared" si="269"/>
        <v>2014</v>
      </c>
    </row>
    <row r="3430" spans="1:21" ht="48" hidden="1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2" t="s">
        <v>8328</v>
      </c>
      <c r="R3430" t="s">
        <v>8331</v>
      </c>
      <c r="S3430" s="16">
        <f t="shared" si="267"/>
        <v>42038.720451388886</v>
      </c>
      <c r="T3430" s="9">
        <f t="shared" si="268"/>
        <v>42063.708333333328</v>
      </c>
      <c r="U3430" s="15">
        <f t="shared" si="269"/>
        <v>2015</v>
      </c>
    </row>
    <row r="3431" spans="1:21" ht="48" hidden="1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2" t="s">
        <v>8328</v>
      </c>
      <c r="R3431" t="s">
        <v>8331</v>
      </c>
      <c r="S3431" s="16">
        <f t="shared" si="267"/>
        <v>42662.021539351852</v>
      </c>
      <c r="T3431" s="9">
        <f t="shared" si="268"/>
        <v>42676.021539351852</v>
      </c>
      <c r="U3431" s="15">
        <f t="shared" si="269"/>
        <v>2016</v>
      </c>
    </row>
    <row r="3432" spans="1:21" ht="48" hidden="1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2" t="s">
        <v>8328</v>
      </c>
      <c r="R3432" t="s">
        <v>8331</v>
      </c>
      <c r="S3432" s="16">
        <f t="shared" si="267"/>
        <v>41820.945613425924</v>
      </c>
      <c r="T3432" s="9">
        <f t="shared" si="268"/>
        <v>41850.945613425924</v>
      </c>
      <c r="U3432" s="15">
        <f t="shared" si="269"/>
        <v>2014</v>
      </c>
    </row>
    <row r="3433" spans="1:21" ht="48" hidden="1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2" t="s">
        <v>8328</v>
      </c>
      <c r="R3433" t="s">
        <v>8331</v>
      </c>
      <c r="S3433" s="16">
        <f t="shared" si="267"/>
        <v>41839.730937500004</v>
      </c>
      <c r="T3433" s="9">
        <f t="shared" si="268"/>
        <v>41869.730937500004</v>
      </c>
      <c r="U3433" s="15">
        <f t="shared" si="269"/>
        <v>2014</v>
      </c>
    </row>
    <row r="3434" spans="1:21" ht="48" hidden="1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2" t="s">
        <v>8328</v>
      </c>
      <c r="R3434" t="s">
        <v>8331</v>
      </c>
      <c r="S3434" s="16">
        <f t="shared" si="267"/>
        <v>42380.581180555557</v>
      </c>
      <c r="T3434" s="9">
        <f t="shared" si="268"/>
        <v>42405.916666666672</v>
      </c>
      <c r="U3434" s="15">
        <f t="shared" si="269"/>
        <v>2016</v>
      </c>
    </row>
    <row r="3435" spans="1:21" ht="48" hidden="1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2" t="s">
        <v>8328</v>
      </c>
      <c r="R3435" t="s">
        <v>8331</v>
      </c>
      <c r="S3435" s="16">
        <f t="shared" si="267"/>
        <v>41776.063136574077</v>
      </c>
      <c r="T3435" s="9">
        <f t="shared" si="268"/>
        <v>41807.125</v>
      </c>
      <c r="U3435" s="15">
        <f t="shared" si="269"/>
        <v>2014</v>
      </c>
    </row>
    <row r="3436" spans="1:21" ht="48" hidden="1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2" t="s">
        <v>8328</v>
      </c>
      <c r="R3436" t="s">
        <v>8331</v>
      </c>
      <c r="S3436" s="16">
        <f t="shared" si="267"/>
        <v>41800.380428240744</v>
      </c>
      <c r="T3436" s="9">
        <f t="shared" si="268"/>
        <v>41830.380428240744</v>
      </c>
      <c r="U3436" s="15">
        <f t="shared" si="269"/>
        <v>2014</v>
      </c>
    </row>
    <row r="3437" spans="1:21" ht="48" hidden="1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2" t="s">
        <v>8328</v>
      </c>
      <c r="R3437" t="s">
        <v>8331</v>
      </c>
      <c r="S3437" s="16">
        <f t="shared" si="267"/>
        <v>42572.61681712963</v>
      </c>
      <c r="T3437" s="9">
        <f t="shared" si="268"/>
        <v>42589.125</v>
      </c>
      <c r="U3437" s="15">
        <f t="shared" si="269"/>
        <v>2016</v>
      </c>
    </row>
    <row r="3438" spans="1:21" ht="48" hidden="1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2" t="s">
        <v>8328</v>
      </c>
      <c r="R3438" t="s">
        <v>8331</v>
      </c>
      <c r="S3438" s="16">
        <f t="shared" si="267"/>
        <v>41851.541585648149</v>
      </c>
      <c r="T3438" s="9">
        <f t="shared" si="268"/>
        <v>41872.686111111114</v>
      </c>
      <c r="U3438" s="15">
        <f t="shared" si="269"/>
        <v>2014</v>
      </c>
    </row>
    <row r="3439" spans="1:21" ht="48" hidden="1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2" t="s">
        <v>8328</v>
      </c>
      <c r="R3439" t="s">
        <v>8331</v>
      </c>
      <c r="S3439" s="16">
        <f t="shared" si="267"/>
        <v>42205.710879629631</v>
      </c>
      <c r="T3439" s="9">
        <f t="shared" si="268"/>
        <v>42235.710879629631</v>
      </c>
      <c r="U3439" s="15">
        <f t="shared" si="269"/>
        <v>2015</v>
      </c>
    </row>
    <row r="3440" spans="1:21" ht="48" hidden="1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2" t="s">
        <v>8328</v>
      </c>
      <c r="R3440" t="s">
        <v>8331</v>
      </c>
      <c r="S3440" s="16">
        <f t="shared" si="267"/>
        <v>42100.927858796291</v>
      </c>
      <c r="T3440" s="9">
        <f t="shared" si="268"/>
        <v>42126.875</v>
      </c>
      <c r="U3440" s="15">
        <f t="shared" si="269"/>
        <v>2015</v>
      </c>
    </row>
    <row r="3441" spans="1:21" ht="32" hidden="1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2" t="s">
        <v>8328</v>
      </c>
      <c r="R3441" t="s">
        <v>8331</v>
      </c>
      <c r="S3441" s="16">
        <f t="shared" si="267"/>
        <v>42374.911226851851</v>
      </c>
      <c r="T3441" s="9">
        <f t="shared" si="268"/>
        <v>42388.207638888889</v>
      </c>
      <c r="U3441" s="15">
        <f t="shared" si="269"/>
        <v>2016</v>
      </c>
    </row>
    <row r="3442" spans="1:21" ht="48" hidden="1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2" t="s">
        <v>8328</v>
      </c>
      <c r="R3442" t="s">
        <v>8331</v>
      </c>
      <c r="S3442" s="16">
        <f t="shared" si="267"/>
        <v>41809.12300925926</v>
      </c>
      <c r="T3442" s="9">
        <f t="shared" si="268"/>
        <v>41831.677083333336</v>
      </c>
      <c r="U3442" s="15">
        <f t="shared" si="269"/>
        <v>2014</v>
      </c>
    </row>
    <row r="3443" spans="1:21" ht="48" hidden="1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2" t="s">
        <v>8328</v>
      </c>
      <c r="R3443" t="s">
        <v>8331</v>
      </c>
      <c r="S3443" s="16">
        <f t="shared" si="267"/>
        <v>42294.429641203707</v>
      </c>
      <c r="T3443" s="9">
        <f t="shared" si="268"/>
        <v>42321.845138888893</v>
      </c>
      <c r="U3443" s="15">
        <f t="shared" si="269"/>
        <v>2015</v>
      </c>
    </row>
    <row r="3444" spans="1:21" ht="48" hidden="1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2" t="s">
        <v>8328</v>
      </c>
      <c r="R3444" t="s">
        <v>8331</v>
      </c>
      <c r="S3444" s="16">
        <f t="shared" si="267"/>
        <v>42124.841111111105</v>
      </c>
      <c r="T3444" s="9">
        <f t="shared" si="268"/>
        <v>42154.841111111105</v>
      </c>
      <c r="U3444" s="15">
        <f t="shared" si="269"/>
        <v>2015</v>
      </c>
    </row>
    <row r="3445" spans="1:21" ht="48" hidden="1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2" t="s">
        <v>8328</v>
      </c>
      <c r="R3445" t="s">
        <v>8331</v>
      </c>
      <c r="S3445" s="16">
        <f t="shared" si="267"/>
        <v>41861.524837962963</v>
      </c>
      <c r="T3445" s="9">
        <f t="shared" si="268"/>
        <v>41891.524837962963</v>
      </c>
      <c r="U3445" s="15">
        <f t="shared" si="269"/>
        <v>2014</v>
      </c>
    </row>
    <row r="3446" spans="1:21" ht="48" hidden="1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2" t="s">
        <v>8328</v>
      </c>
      <c r="R3446" t="s">
        <v>8331</v>
      </c>
      <c r="S3446" s="16">
        <f t="shared" si="267"/>
        <v>42521.291504629626</v>
      </c>
      <c r="T3446" s="9">
        <f t="shared" si="268"/>
        <v>42529.582638888889</v>
      </c>
      <c r="U3446" s="15">
        <f t="shared" si="269"/>
        <v>2016</v>
      </c>
    </row>
    <row r="3447" spans="1:21" ht="48" hidden="1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2" t="s">
        <v>8328</v>
      </c>
      <c r="R3447" t="s">
        <v>8331</v>
      </c>
      <c r="S3447" s="16">
        <f t="shared" si="267"/>
        <v>42272.530509259261</v>
      </c>
      <c r="T3447" s="9">
        <f t="shared" si="268"/>
        <v>42300.530509259261</v>
      </c>
      <c r="U3447" s="15">
        <f t="shared" si="269"/>
        <v>2015</v>
      </c>
    </row>
    <row r="3448" spans="1:21" ht="48" hidden="1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2" t="s">
        <v>8328</v>
      </c>
      <c r="R3448" t="s">
        <v>8331</v>
      </c>
      <c r="S3448" s="16">
        <f t="shared" si="267"/>
        <v>42016.832465277781</v>
      </c>
      <c r="T3448" s="9">
        <f t="shared" si="268"/>
        <v>42040.513888888891</v>
      </c>
      <c r="U3448" s="15">
        <f t="shared" si="269"/>
        <v>2015</v>
      </c>
    </row>
    <row r="3449" spans="1:21" ht="32" hidden="1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2" t="s">
        <v>8328</v>
      </c>
      <c r="R3449" t="s">
        <v>8331</v>
      </c>
      <c r="S3449" s="16">
        <f t="shared" si="267"/>
        <v>42402.889027777783</v>
      </c>
      <c r="T3449" s="9">
        <f t="shared" si="268"/>
        <v>42447.847361111111</v>
      </c>
      <c r="U3449" s="15">
        <f t="shared" si="269"/>
        <v>2016</v>
      </c>
    </row>
    <row r="3450" spans="1:21" ht="48" hidden="1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2" t="s">
        <v>8328</v>
      </c>
      <c r="R3450" t="s">
        <v>8331</v>
      </c>
      <c r="S3450" s="16">
        <f t="shared" si="267"/>
        <v>41960.119085648148</v>
      </c>
      <c r="T3450" s="9">
        <f t="shared" si="268"/>
        <v>41990.119085648148</v>
      </c>
      <c r="U3450" s="15">
        <f t="shared" si="269"/>
        <v>2014</v>
      </c>
    </row>
    <row r="3451" spans="1:21" ht="48" hidden="1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2" t="s">
        <v>8328</v>
      </c>
      <c r="R3451" t="s">
        <v>8331</v>
      </c>
      <c r="S3451" s="16">
        <f t="shared" si="267"/>
        <v>42532.052523148144</v>
      </c>
      <c r="T3451" s="9">
        <f t="shared" si="268"/>
        <v>42560.166666666672</v>
      </c>
      <c r="U3451" s="15">
        <f t="shared" si="269"/>
        <v>2016</v>
      </c>
    </row>
    <row r="3452" spans="1:21" ht="48" hidden="1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2" t="s">
        <v>8328</v>
      </c>
      <c r="R3452" t="s">
        <v>8331</v>
      </c>
      <c r="S3452" s="16">
        <f t="shared" si="267"/>
        <v>42036.704525462963</v>
      </c>
      <c r="T3452" s="9">
        <f t="shared" si="268"/>
        <v>42096.662858796291</v>
      </c>
      <c r="U3452" s="15">
        <f t="shared" si="269"/>
        <v>2015</v>
      </c>
    </row>
    <row r="3453" spans="1:21" ht="48" hidden="1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2" t="s">
        <v>8328</v>
      </c>
      <c r="R3453" t="s">
        <v>8331</v>
      </c>
      <c r="S3453" s="16">
        <f t="shared" si="267"/>
        <v>42088.723692129628</v>
      </c>
      <c r="T3453" s="9">
        <f t="shared" si="268"/>
        <v>42115.723692129628</v>
      </c>
      <c r="U3453" s="15">
        <f t="shared" si="269"/>
        <v>2015</v>
      </c>
    </row>
    <row r="3454" spans="1:21" ht="48" hidden="1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2" t="s">
        <v>8328</v>
      </c>
      <c r="R3454" t="s">
        <v>8331</v>
      </c>
      <c r="S3454" s="16">
        <f t="shared" si="267"/>
        <v>41820.639189814814</v>
      </c>
      <c r="T3454" s="9">
        <f t="shared" si="268"/>
        <v>41843.165972222225</v>
      </c>
      <c r="U3454" s="15">
        <f t="shared" si="269"/>
        <v>2014</v>
      </c>
    </row>
    <row r="3455" spans="1:21" ht="48" hidden="1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2" t="s">
        <v>8328</v>
      </c>
      <c r="R3455" t="s">
        <v>8331</v>
      </c>
      <c r="S3455" s="16">
        <f t="shared" si="267"/>
        <v>42535.97865740741</v>
      </c>
      <c r="T3455" s="9">
        <f t="shared" si="268"/>
        <v>42595.97865740741</v>
      </c>
      <c r="U3455" s="15">
        <f t="shared" si="269"/>
        <v>2016</v>
      </c>
    </row>
    <row r="3456" spans="1:21" ht="48" hidden="1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2" t="s">
        <v>8328</v>
      </c>
      <c r="R3456" t="s">
        <v>8331</v>
      </c>
      <c r="S3456" s="16">
        <f t="shared" si="267"/>
        <v>41821.698599537034</v>
      </c>
      <c r="T3456" s="9">
        <f t="shared" si="268"/>
        <v>41851.698599537034</v>
      </c>
      <c r="U3456" s="15">
        <f t="shared" si="269"/>
        <v>2014</v>
      </c>
    </row>
    <row r="3457" spans="1:21" ht="48" hidden="1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2" t="s">
        <v>8328</v>
      </c>
      <c r="R3457" t="s">
        <v>8331</v>
      </c>
      <c r="S3457" s="16">
        <f t="shared" si="267"/>
        <v>42626.7503125</v>
      </c>
      <c r="T3457" s="9">
        <f t="shared" si="268"/>
        <v>42656.7503125</v>
      </c>
      <c r="U3457" s="15">
        <f t="shared" si="269"/>
        <v>2016</v>
      </c>
    </row>
    <row r="3458" spans="1:21" ht="48" hidden="1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0">ROUND(E3458/D3458*100,0)</f>
        <v>191</v>
      </c>
      <c r="P3458">
        <f t="shared" ref="P3458:P3521" si="271">ROUND(E3458/L3458,2)</f>
        <v>358.69</v>
      </c>
      <c r="Q3458" s="12" t="s">
        <v>8328</v>
      </c>
      <c r="R3458" t="s">
        <v>8331</v>
      </c>
      <c r="S3458" s="16">
        <f t="shared" si="267"/>
        <v>41821.205636574072</v>
      </c>
      <c r="T3458" s="9">
        <f t="shared" si="268"/>
        <v>41852.290972222225</v>
      </c>
      <c r="U3458" s="15">
        <f t="shared" si="269"/>
        <v>2014</v>
      </c>
    </row>
    <row r="3459" spans="1:21" ht="32" hidden="1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0"/>
        <v>140</v>
      </c>
      <c r="P3459">
        <f t="shared" si="271"/>
        <v>50.98</v>
      </c>
      <c r="Q3459" s="12" t="s">
        <v>8328</v>
      </c>
      <c r="R3459" t="s">
        <v>8331</v>
      </c>
      <c r="S3459" s="16">
        <f t="shared" ref="S3459:S3522" si="272">(((J3459/60)/60)/24)+DATE(1970,1,1)</f>
        <v>42016.706678240742</v>
      </c>
      <c r="T3459" s="9">
        <f t="shared" ref="T3459:T3522" si="273">(((I3459/60)/60)/24)+DATE(1970,1,1)</f>
        <v>42047.249305555553</v>
      </c>
      <c r="U3459" s="15">
        <f t="shared" ref="U3459:U3522" si="274">YEAR(S3459)</f>
        <v>2015</v>
      </c>
    </row>
    <row r="3460" spans="1:21" ht="48" hidden="1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2" t="s">
        <v>8328</v>
      </c>
      <c r="R3460" t="s">
        <v>8331</v>
      </c>
      <c r="S3460" s="16">
        <f t="shared" si="272"/>
        <v>42011.202581018515</v>
      </c>
      <c r="T3460" s="9">
        <f t="shared" si="273"/>
        <v>42038.185416666667</v>
      </c>
      <c r="U3460" s="15">
        <f t="shared" si="274"/>
        <v>2015</v>
      </c>
    </row>
    <row r="3461" spans="1:21" ht="48" hidden="1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2" t="s">
        <v>8328</v>
      </c>
      <c r="R3461" t="s">
        <v>8331</v>
      </c>
      <c r="S3461" s="16">
        <f t="shared" si="272"/>
        <v>42480.479861111111</v>
      </c>
      <c r="T3461" s="9">
        <f t="shared" si="273"/>
        <v>42510.479861111111</v>
      </c>
      <c r="U3461" s="15">
        <f t="shared" si="274"/>
        <v>2016</v>
      </c>
    </row>
    <row r="3462" spans="1:21" ht="48" hidden="1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2" t="s">
        <v>8328</v>
      </c>
      <c r="R3462" t="s">
        <v>8331</v>
      </c>
      <c r="S3462" s="16">
        <f t="shared" si="272"/>
        <v>41852.527222222219</v>
      </c>
      <c r="T3462" s="9">
        <f t="shared" si="273"/>
        <v>41866.527222222219</v>
      </c>
      <c r="U3462" s="15">
        <f t="shared" si="274"/>
        <v>2014</v>
      </c>
    </row>
    <row r="3463" spans="1:21" ht="48" hidden="1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2" t="s">
        <v>8328</v>
      </c>
      <c r="R3463" t="s">
        <v>8331</v>
      </c>
      <c r="S3463" s="16">
        <f t="shared" si="272"/>
        <v>42643.632858796293</v>
      </c>
      <c r="T3463" s="9">
        <f t="shared" si="273"/>
        <v>42672.125</v>
      </c>
      <c r="U3463" s="15">
        <f t="shared" si="274"/>
        <v>2016</v>
      </c>
    </row>
    <row r="3464" spans="1:21" ht="48" hidden="1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2" t="s">
        <v>8328</v>
      </c>
      <c r="R3464" t="s">
        <v>8331</v>
      </c>
      <c r="S3464" s="16">
        <f t="shared" si="272"/>
        <v>42179.898472222223</v>
      </c>
      <c r="T3464" s="9">
        <f t="shared" si="273"/>
        <v>42195.75</v>
      </c>
      <c r="U3464" s="15">
        <f t="shared" si="274"/>
        <v>2015</v>
      </c>
    </row>
    <row r="3465" spans="1:21" ht="48" hidden="1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2" t="s">
        <v>8328</v>
      </c>
      <c r="R3465" t="s">
        <v>8331</v>
      </c>
      <c r="S3465" s="16">
        <f t="shared" si="272"/>
        <v>42612.918807870374</v>
      </c>
      <c r="T3465" s="9">
        <f t="shared" si="273"/>
        <v>42654.165972222225</v>
      </c>
      <c r="U3465" s="15">
        <f t="shared" si="274"/>
        <v>2016</v>
      </c>
    </row>
    <row r="3466" spans="1:21" ht="48" hidden="1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2" t="s">
        <v>8328</v>
      </c>
      <c r="R3466" t="s">
        <v>8331</v>
      </c>
      <c r="S3466" s="16">
        <f t="shared" si="272"/>
        <v>42575.130057870367</v>
      </c>
      <c r="T3466" s="9">
        <f t="shared" si="273"/>
        <v>42605.130057870367</v>
      </c>
      <c r="U3466" s="15">
        <f t="shared" si="274"/>
        <v>2016</v>
      </c>
    </row>
    <row r="3467" spans="1:21" ht="48" hidden="1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2" t="s">
        <v>8328</v>
      </c>
      <c r="R3467" t="s">
        <v>8331</v>
      </c>
      <c r="S3467" s="16">
        <f t="shared" si="272"/>
        <v>42200.625833333332</v>
      </c>
      <c r="T3467" s="9">
        <f t="shared" si="273"/>
        <v>42225.666666666672</v>
      </c>
      <c r="U3467" s="15">
        <f t="shared" si="274"/>
        <v>2015</v>
      </c>
    </row>
    <row r="3468" spans="1:21" ht="32" hidden="1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2" t="s">
        <v>8328</v>
      </c>
      <c r="R3468" t="s">
        <v>8331</v>
      </c>
      <c r="S3468" s="16">
        <f t="shared" si="272"/>
        <v>42420.019097222219</v>
      </c>
      <c r="T3468" s="9">
        <f t="shared" si="273"/>
        <v>42479.977430555555</v>
      </c>
      <c r="U3468" s="15">
        <f t="shared" si="274"/>
        <v>2016</v>
      </c>
    </row>
    <row r="3469" spans="1:21" ht="16" hidden="1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2" t="s">
        <v>8328</v>
      </c>
      <c r="R3469" t="s">
        <v>8331</v>
      </c>
      <c r="S3469" s="16">
        <f t="shared" si="272"/>
        <v>42053.671666666662</v>
      </c>
      <c r="T3469" s="9">
        <f t="shared" si="273"/>
        <v>42083.630000000005</v>
      </c>
      <c r="U3469" s="15">
        <f t="shared" si="274"/>
        <v>2015</v>
      </c>
    </row>
    <row r="3470" spans="1:21" ht="48" hidden="1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2" t="s">
        <v>8328</v>
      </c>
      <c r="R3470" t="s">
        <v>8331</v>
      </c>
      <c r="S3470" s="16">
        <f t="shared" si="272"/>
        <v>42605.765381944439</v>
      </c>
      <c r="T3470" s="9">
        <f t="shared" si="273"/>
        <v>42634.125</v>
      </c>
      <c r="U3470" s="15">
        <f t="shared" si="274"/>
        <v>2016</v>
      </c>
    </row>
    <row r="3471" spans="1:21" ht="48" hidden="1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2" t="s">
        <v>8328</v>
      </c>
      <c r="R3471" t="s">
        <v>8331</v>
      </c>
      <c r="S3471" s="16">
        <f t="shared" si="272"/>
        <v>42458.641724537039</v>
      </c>
      <c r="T3471" s="9">
        <f t="shared" si="273"/>
        <v>42488.641724537039</v>
      </c>
      <c r="U3471" s="15">
        <f t="shared" si="274"/>
        <v>2016</v>
      </c>
    </row>
    <row r="3472" spans="1:21" ht="32" hidden="1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2" t="s">
        <v>8328</v>
      </c>
      <c r="R3472" t="s">
        <v>8331</v>
      </c>
      <c r="S3472" s="16">
        <f t="shared" si="272"/>
        <v>42529.022013888884</v>
      </c>
      <c r="T3472" s="9">
        <f t="shared" si="273"/>
        <v>42566.901388888888</v>
      </c>
      <c r="U3472" s="15">
        <f t="shared" si="274"/>
        <v>2016</v>
      </c>
    </row>
    <row r="3473" spans="1:21" ht="48" hidden="1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2" t="s">
        <v>8328</v>
      </c>
      <c r="R3473" t="s">
        <v>8331</v>
      </c>
      <c r="S3473" s="16">
        <f t="shared" si="272"/>
        <v>41841.820486111108</v>
      </c>
      <c r="T3473" s="9">
        <f t="shared" si="273"/>
        <v>41882.833333333336</v>
      </c>
      <c r="U3473" s="15">
        <f t="shared" si="274"/>
        <v>2014</v>
      </c>
    </row>
    <row r="3474" spans="1:21" ht="48" hidden="1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2" t="s">
        <v>8328</v>
      </c>
      <c r="R3474" t="s">
        <v>8331</v>
      </c>
      <c r="S3474" s="16">
        <f t="shared" si="272"/>
        <v>41928.170497685183</v>
      </c>
      <c r="T3474" s="9">
        <f t="shared" si="273"/>
        <v>41949.249305555553</v>
      </c>
      <c r="U3474" s="15">
        <f t="shared" si="274"/>
        <v>2014</v>
      </c>
    </row>
    <row r="3475" spans="1:21" ht="48" hidden="1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2" t="s">
        <v>8328</v>
      </c>
      <c r="R3475" t="s">
        <v>8331</v>
      </c>
      <c r="S3475" s="16">
        <f t="shared" si="272"/>
        <v>42062.834444444445</v>
      </c>
      <c r="T3475" s="9">
        <f t="shared" si="273"/>
        <v>42083.852083333331</v>
      </c>
      <c r="U3475" s="15">
        <f t="shared" si="274"/>
        <v>2015</v>
      </c>
    </row>
    <row r="3476" spans="1:21" ht="48" hidden="1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2" t="s">
        <v>8328</v>
      </c>
      <c r="R3476" t="s">
        <v>8331</v>
      </c>
      <c r="S3476" s="16">
        <f t="shared" si="272"/>
        <v>42541.501516203702</v>
      </c>
      <c r="T3476" s="9">
        <f t="shared" si="273"/>
        <v>42571.501516203702</v>
      </c>
      <c r="U3476" s="15">
        <f t="shared" si="274"/>
        <v>2016</v>
      </c>
    </row>
    <row r="3477" spans="1:21" ht="48" hidden="1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2" t="s">
        <v>8328</v>
      </c>
      <c r="R3477" t="s">
        <v>8331</v>
      </c>
      <c r="S3477" s="16">
        <f t="shared" si="272"/>
        <v>41918.880833333329</v>
      </c>
      <c r="T3477" s="9">
        <f t="shared" si="273"/>
        <v>41946</v>
      </c>
      <c r="U3477" s="15">
        <f t="shared" si="274"/>
        <v>2014</v>
      </c>
    </row>
    <row r="3478" spans="1:21" ht="48" hidden="1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2" t="s">
        <v>8328</v>
      </c>
      <c r="R3478" t="s">
        <v>8331</v>
      </c>
      <c r="S3478" s="16">
        <f t="shared" si="272"/>
        <v>41921.279976851853</v>
      </c>
      <c r="T3478" s="9">
        <f t="shared" si="273"/>
        <v>41939.125</v>
      </c>
      <c r="U3478" s="15">
        <f t="shared" si="274"/>
        <v>2014</v>
      </c>
    </row>
    <row r="3479" spans="1:21" ht="48" hidden="1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2" t="s">
        <v>8328</v>
      </c>
      <c r="R3479" t="s">
        <v>8331</v>
      </c>
      <c r="S3479" s="16">
        <f t="shared" si="272"/>
        <v>42128.736608796295</v>
      </c>
      <c r="T3479" s="9">
        <f t="shared" si="273"/>
        <v>42141.125</v>
      </c>
      <c r="U3479" s="15">
        <f t="shared" si="274"/>
        <v>2015</v>
      </c>
    </row>
    <row r="3480" spans="1:21" ht="48" hidden="1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2" t="s">
        <v>8328</v>
      </c>
      <c r="R3480" t="s">
        <v>8331</v>
      </c>
      <c r="S3480" s="16">
        <f t="shared" si="272"/>
        <v>42053.916921296302</v>
      </c>
      <c r="T3480" s="9">
        <f t="shared" si="273"/>
        <v>42079.875</v>
      </c>
      <c r="U3480" s="15">
        <f t="shared" si="274"/>
        <v>2015</v>
      </c>
    </row>
    <row r="3481" spans="1:21" ht="48" hidden="1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2" t="s">
        <v>8328</v>
      </c>
      <c r="R3481" t="s">
        <v>8331</v>
      </c>
      <c r="S3481" s="16">
        <f t="shared" si="272"/>
        <v>41781.855092592588</v>
      </c>
      <c r="T3481" s="9">
        <f t="shared" si="273"/>
        <v>41811.855092592588</v>
      </c>
      <c r="U3481" s="15">
        <f t="shared" si="274"/>
        <v>2014</v>
      </c>
    </row>
    <row r="3482" spans="1:21" ht="48" hidden="1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2" t="s">
        <v>8328</v>
      </c>
      <c r="R3482" t="s">
        <v>8331</v>
      </c>
      <c r="S3482" s="16">
        <f t="shared" si="272"/>
        <v>42171.317442129628</v>
      </c>
      <c r="T3482" s="9">
        <f t="shared" si="273"/>
        <v>42195.875</v>
      </c>
      <c r="U3482" s="15">
        <f t="shared" si="274"/>
        <v>2015</v>
      </c>
    </row>
    <row r="3483" spans="1:21" ht="48" hidden="1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2" t="s">
        <v>8328</v>
      </c>
      <c r="R3483" t="s">
        <v>8331</v>
      </c>
      <c r="S3483" s="16">
        <f t="shared" si="272"/>
        <v>41989.24754629629</v>
      </c>
      <c r="T3483" s="9">
        <f t="shared" si="273"/>
        <v>42006.24754629629</v>
      </c>
      <c r="U3483" s="15">
        <f t="shared" si="274"/>
        <v>2014</v>
      </c>
    </row>
    <row r="3484" spans="1:21" ht="48" hidden="1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2" t="s">
        <v>8328</v>
      </c>
      <c r="R3484" t="s">
        <v>8331</v>
      </c>
      <c r="S3484" s="16">
        <f t="shared" si="272"/>
        <v>41796.771597222221</v>
      </c>
      <c r="T3484" s="9">
        <f t="shared" si="273"/>
        <v>41826.771597222221</v>
      </c>
      <c r="U3484" s="15">
        <f t="shared" si="274"/>
        <v>2014</v>
      </c>
    </row>
    <row r="3485" spans="1:21" ht="48" hidden="1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2" t="s">
        <v>8328</v>
      </c>
      <c r="R3485" t="s">
        <v>8331</v>
      </c>
      <c r="S3485" s="16">
        <f t="shared" si="272"/>
        <v>41793.668761574074</v>
      </c>
      <c r="T3485" s="9">
        <f t="shared" si="273"/>
        <v>41823.668761574074</v>
      </c>
      <c r="U3485" s="15">
        <f t="shared" si="274"/>
        <v>2014</v>
      </c>
    </row>
    <row r="3486" spans="1:21" ht="48" hidden="1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2" t="s">
        <v>8328</v>
      </c>
      <c r="R3486" t="s">
        <v>8331</v>
      </c>
      <c r="S3486" s="16">
        <f t="shared" si="272"/>
        <v>42506.760405092587</v>
      </c>
      <c r="T3486" s="9">
        <f t="shared" si="273"/>
        <v>42536.760405092587</v>
      </c>
      <c r="U3486" s="15">
        <f t="shared" si="274"/>
        <v>2016</v>
      </c>
    </row>
    <row r="3487" spans="1:21" ht="48" hidden="1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2" t="s">
        <v>8328</v>
      </c>
      <c r="R3487" t="s">
        <v>8331</v>
      </c>
      <c r="S3487" s="16">
        <f t="shared" si="272"/>
        <v>42372.693055555559</v>
      </c>
      <c r="T3487" s="9">
        <f t="shared" si="273"/>
        <v>42402.693055555559</v>
      </c>
      <c r="U3487" s="15">
        <f t="shared" si="274"/>
        <v>2016</v>
      </c>
    </row>
    <row r="3488" spans="1:21" ht="48" hidden="1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2" t="s">
        <v>8328</v>
      </c>
      <c r="R3488" t="s">
        <v>8331</v>
      </c>
      <c r="S3488" s="16">
        <f t="shared" si="272"/>
        <v>42126.87501157407</v>
      </c>
      <c r="T3488" s="9">
        <f t="shared" si="273"/>
        <v>42158.290972222225</v>
      </c>
      <c r="U3488" s="15">
        <f t="shared" si="274"/>
        <v>2015</v>
      </c>
    </row>
    <row r="3489" spans="1:21" ht="48" hidden="1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2" t="s">
        <v>8328</v>
      </c>
      <c r="R3489" t="s">
        <v>8331</v>
      </c>
      <c r="S3489" s="16">
        <f t="shared" si="272"/>
        <v>42149.940416666665</v>
      </c>
      <c r="T3489" s="9">
        <f t="shared" si="273"/>
        <v>42179.940416666665</v>
      </c>
      <c r="U3489" s="15">
        <f t="shared" si="274"/>
        <v>2015</v>
      </c>
    </row>
    <row r="3490" spans="1:21" ht="48" hidden="1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2" t="s">
        <v>8328</v>
      </c>
      <c r="R3490" t="s">
        <v>8331</v>
      </c>
      <c r="S3490" s="16">
        <f t="shared" si="272"/>
        <v>42087.768055555556</v>
      </c>
      <c r="T3490" s="9">
        <f t="shared" si="273"/>
        <v>42111.666666666672</v>
      </c>
      <c r="U3490" s="15">
        <f t="shared" si="274"/>
        <v>2015</v>
      </c>
    </row>
    <row r="3491" spans="1:21" ht="48" hidden="1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2" t="s">
        <v>8328</v>
      </c>
      <c r="R3491" t="s">
        <v>8331</v>
      </c>
      <c r="S3491" s="16">
        <f t="shared" si="272"/>
        <v>41753.635775462964</v>
      </c>
      <c r="T3491" s="9">
        <f t="shared" si="273"/>
        <v>41783.875</v>
      </c>
      <c r="U3491" s="15">
        <f t="shared" si="274"/>
        <v>2014</v>
      </c>
    </row>
    <row r="3492" spans="1:21" ht="48" hidden="1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2" t="s">
        <v>8328</v>
      </c>
      <c r="R3492" t="s">
        <v>8331</v>
      </c>
      <c r="S3492" s="16">
        <f t="shared" si="272"/>
        <v>42443.802361111113</v>
      </c>
      <c r="T3492" s="9">
        <f t="shared" si="273"/>
        <v>42473.802361111113</v>
      </c>
      <c r="U3492" s="15">
        <f t="shared" si="274"/>
        <v>2016</v>
      </c>
    </row>
    <row r="3493" spans="1:21" ht="48" hidden="1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2" t="s">
        <v>8328</v>
      </c>
      <c r="R3493" t="s">
        <v>8331</v>
      </c>
      <c r="S3493" s="16">
        <f t="shared" si="272"/>
        <v>42121.249814814815</v>
      </c>
      <c r="T3493" s="9">
        <f t="shared" si="273"/>
        <v>42142.249814814815</v>
      </c>
      <c r="U3493" s="15">
        <f t="shared" si="274"/>
        <v>2015</v>
      </c>
    </row>
    <row r="3494" spans="1:21" ht="48" hidden="1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2" t="s">
        <v>8328</v>
      </c>
      <c r="R3494" t="s">
        <v>8331</v>
      </c>
      <c r="S3494" s="16">
        <f t="shared" si="272"/>
        <v>42268.009224537032</v>
      </c>
      <c r="T3494" s="9">
        <f t="shared" si="273"/>
        <v>42303.009224537032</v>
      </c>
      <c r="U3494" s="15">
        <f t="shared" si="274"/>
        <v>2015</v>
      </c>
    </row>
    <row r="3495" spans="1:21" ht="48" hidden="1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2" t="s">
        <v>8328</v>
      </c>
      <c r="R3495" t="s">
        <v>8331</v>
      </c>
      <c r="S3495" s="16">
        <f t="shared" si="272"/>
        <v>41848.866157407407</v>
      </c>
      <c r="T3495" s="9">
        <f t="shared" si="273"/>
        <v>41868.21597222222</v>
      </c>
      <c r="U3495" s="15">
        <f t="shared" si="274"/>
        <v>2014</v>
      </c>
    </row>
    <row r="3496" spans="1:21" ht="48" hidden="1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2" t="s">
        <v>8328</v>
      </c>
      <c r="R3496" t="s">
        <v>8331</v>
      </c>
      <c r="S3496" s="16">
        <f t="shared" si="272"/>
        <v>42689.214988425927</v>
      </c>
      <c r="T3496" s="9">
        <f t="shared" si="273"/>
        <v>42700.25</v>
      </c>
      <c r="U3496" s="15">
        <f t="shared" si="274"/>
        <v>2016</v>
      </c>
    </row>
    <row r="3497" spans="1:21" ht="48" hidden="1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2" t="s">
        <v>8328</v>
      </c>
      <c r="R3497" t="s">
        <v>8331</v>
      </c>
      <c r="S3497" s="16">
        <f t="shared" si="272"/>
        <v>41915.762835648151</v>
      </c>
      <c r="T3497" s="9">
        <f t="shared" si="273"/>
        <v>41944.720833333333</v>
      </c>
      <c r="U3497" s="15">
        <f t="shared" si="274"/>
        <v>2014</v>
      </c>
    </row>
    <row r="3498" spans="1:21" ht="48" hidden="1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2" t="s">
        <v>8328</v>
      </c>
      <c r="R3498" t="s">
        <v>8331</v>
      </c>
      <c r="S3498" s="16">
        <f t="shared" si="272"/>
        <v>42584.846828703703</v>
      </c>
      <c r="T3498" s="9">
        <f t="shared" si="273"/>
        <v>42624.846828703703</v>
      </c>
      <c r="U3498" s="15">
        <f t="shared" si="274"/>
        <v>2016</v>
      </c>
    </row>
    <row r="3499" spans="1:21" ht="48" hidden="1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2" t="s">
        <v>8328</v>
      </c>
      <c r="R3499" t="s">
        <v>8331</v>
      </c>
      <c r="S3499" s="16">
        <f t="shared" si="272"/>
        <v>42511.741944444439</v>
      </c>
      <c r="T3499" s="9">
        <f t="shared" si="273"/>
        <v>42523.916666666672</v>
      </c>
      <c r="U3499" s="15">
        <f t="shared" si="274"/>
        <v>2016</v>
      </c>
    </row>
    <row r="3500" spans="1:21" ht="48" hidden="1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2" t="s">
        <v>8328</v>
      </c>
      <c r="R3500" t="s">
        <v>8331</v>
      </c>
      <c r="S3500" s="16">
        <f t="shared" si="272"/>
        <v>42459.15861111111</v>
      </c>
      <c r="T3500" s="9">
        <f t="shared" si="273"/>
        <v>42518.905555555553</v>
      </c>
      <c r="U3500" s="15">
        <f t="shared" si="274"/>
        <v>2016</v>
      </c>
    </row>
    <row r="3501" spans="1:21" ht="48" hidden="1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2" t="s">
        <v>8328</v>
      </c>
      <c r="R3501" t="s">
        <v>8331</v>
      </c>
      <c r="S3501" s="16">
        <f t="shared" si="272"/>
        <v>42132.036168981482</v>
      </c>
      <c r="T3501" s="9">
        <f t="shared" si="273"/>
        <v>42186.290972222225</v>
      </c>
      <c r="U3501" s="15">
        <f t="shared" si="274"/>
        <v>2015</v>
      </c>
    </row>
    <row r="3502" spans="1:21" ht="48" hidden="1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2" t="s">
        <v>8328</v>
      </c>
      <c r="R3502" t="s">
        <v>8331</v>
      </c>
      <c r="S3502" s="16">
        <f t="shared" si="272"/>
        <v>42419.91942129629</v>
      </c>
      <c r="T3502" s="9">
        <f t="shared" si="273"/>
        <v>42436.207638888889</v>
      </c>
      <c r="U3502" s="15">
        <f t="shared" si="274"/>
        <v>2016</v>
      </c>
    </row>
    <row r="3503" spans="1:21" ht="48" hidden="1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2" t="s">
        <v>8328</v>
      </c>
      <c r="R3503" t="s">
        <v>8331</v>
      </c>
      <c r="S3503" s="16">
        <f t="shared" si="272"/>
        <v>42233.763831018514</v>
      </c>
      <c r="T3503" s="9">
        <f t="shared" si="273"/>
        <v>42258.763831018514</v>
      </c>
      <c r="U3503" s="15">
        <f t="shared" si="274"/>
        <v>2015</v>
      </c>
    </row>
    <row r="3504" spans="1:21" ht="48" hidden="1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2" t="s">
        <v>8328</v>
      </c>
      <c r="R3504" t="s">
        <v>8331</v>
      </c>
      <c r="S3504" s="16">
        <f t="shared" si="272"/>
        <v>42430.839398148149</v>
      </c>
      <c r="T3504" s="9">
        <f t="shared" si="273"/>
        <v>42445.165972222225</v>
      </c>
      <c r="U3504" s="15">
        <f t="shared" si="274"/>
        <v>2016</v>
      </c>
    </row>
    <row r="3505" spans="1:21" ht="48" hidden="1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2" t="s">
        <v>8328</v>
      </c>
      <c r="R3505" t="s">
        <v>8331</v>
      </c>
      <c r="S3505" s="16">
        <f t="shared" si="272"/>
        <v>42545.478333333333</v>
      </c>
      <c r="T3505" s="9">
        <f t="shared" si="273"/>
        <v>42575.478333333333</v>
      </c>
      <c r="U3505" s="15">
        <f t="shared" si="274"/>
        <v>2016</v>
      </c>
    </row>
    <row r="3506" spans="1:21" ht="48" hidden="1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2" t="s">
        <v>8328</v>
      </c>
      <c r="R3506" t="s">
        <v>8331</v>
      </c>
      <c r="S3506" s="16">
        <f t="shared" si="272"/>
        <v>42297.748738425929</v>
      </c>
      <c r="T3506" s="9">
        <f t="shared" si="273"/>
        <v>42327.790405092594</v>
      </c>
      <c r="U3506" s="15">
        <f t="shared" si="274"/>
        <v>2015</v>
      </c>
    </row>
    <row r="3507" spans="1:21" ht="96" hidden="1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2" t="s">
        <v>8328</v>
      </c>
      <c r="R3507" t="s">
        <v>8331</v>
      </c>
      <c r="S3507" s="16">
        <f t="shared" si="272"/>
        <v>41760.935706018521</v>
      </c>
      <c r="T3507" s="9">
        <f t="shared" si="273"/>
        <v>41772.166666666664</v>
      </c>
      <c r="U3507" s="15">
        <f t="shared" si="274"/>
        <v>2014</v>
      </c>
    </row>
    <row r="3508" spans="1:21" ht="48" hidden="1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2" t="s">
        <v>8328</v>
      </c>
      <c r="R3508" t="s">
        <v>8331</v>
      </c>
      <c r="S3508" s="16">
        <f t="shared" si="272"/>
        <v>41829.734259259261</v>
      </c>
      <c r="T3508" s="9">
        <f t="shared" si="273"/>
        <v>41874.734259259261</v>
      </c>
      <c r="U3508" s="15">
        <f t="shared" si="274"/>
        <v>2014</v>
      </c>
    </row>
    <row r="3509" spans="1:21" ht="32" hidden="1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2" t="s">
        <v>8328</v>
      </c>
      <c r="R3509" t="s">
        <v>8331</v>
      </c>
      <c r="S3509" s="16">
        <f t="shared" si="272"/>
        <v>42491.92288194444</v>
      </c>
      <c r="T3509" s="9">
        <f t="shared" si="273"/>
        <v>42521.92288194444</v>
      </c>
      <c r="U3509" s="15">
        <f t="shared" si="274"/>
        <v>2016</v>
      </c>
    </row>
    <row r="3510" spans="1:21" ht="48" hidden="1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2" t="s">
        <v>8328</v>
      </c>
      <c r="R3510" t="s">
        <v>8331</v>
      </c>
      <c r="S3510" s="16">
        <f t="shared" si="272"/>
        <v>42477.729780092588</v>
      </c>
      <c r="T3510" s="9">
        <f t="shared" si="273"/>
        <v>42500.875</v>
      </c>
      <c r="U3510" s="15">
        <f t="shared" si="274"/>
        <v>2016</v>
      </c>
    </row>
    <row r="3511" spans="1:21" ht="48" hidden="1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2" t="s">
        <v>8328</v>
      </c>
      <c r="R3511" t="s">
        <v>8331</v>
      </c>
      <c r="S3511" s="16">
        <f t="shared" si="272"/>
        <v>41950.859560185185</v>
      </c>
      <c r="T3511" s="9">
        <f t="shared" si="273"/>
        <v>41964.204861111109</v>
      </c>
      <c r="U3511" s="15">
        <f t="shared" si="274"/>
        <v>2014</v>
      </c>
    </row>
    <row r="3512" spans="1:21" ht="48" hidden="1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2" t="s">
        <v>8328</v>
      </c>
      <c r="R3512" t="s">
        <v>8331</v>
      </c>
      <c r="S3512" s="16">
        <f t="shared" si="272"/>
        <v>41802.62090277778</v>
      </c>
      <c r="T3512" s="9">
        <f t="shared" si="273"/>
        <v>41822.62090277778</v>
      </c>
      <c r="U3512" s="15">
        <f t="shared" si="274"/>
        <v>2014</v>
      </c>
    </row>
    <row r="3513" spans="1:21" ht="48" hidden="1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2" t="s">
        <v>8328</v>
      </c>
      <c r="R3513" t="s">
        <v>8331</v>
      </c>
      <c r="S3513" s="16">
        <f t="shared" si="272"/>
        <v>41927.873784722222</v>
      </c>
      <c r="T3513" s="9">
        <f t="shared" si="273"/>
        <v>41950.770833333336</v>
      </c>
      <c r="U3513" s="15">
        <f t="shared" si="274"/>
        <v>2014</v>
      </c>
    </row>
    <row r="3514" spans="1:21" ht="48" hidden="1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2" t="s">
        <v>8328</v>
      </c>
      <c r="R3514" t="s">
        <v>8331</v>
      </c>
      <c r="S3514" s="16">
        <f t="shared" si="272"/>
        <v>42057.536944444444</v>
      </c>
      <c r="T3514" s="9">
        <f t="shared" si="273"/>
        <v>42117.49527777778</v>
      </c>
      <c r="U3514" s="15">
        <f t="shared" si="274"/>
        <v>2015</v>
      </c>
    </row>
    <row r="3515" spans="1:21" ht="48" hidden="1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2" t="s">
        <v>8328</v>
      </c>
      <c r="R3515" t="s">
        <v>8331</v>
      </c>
      <c r="S3515" s="16">
        <f t="shared" si="272"/>
        <v>41781.096203703702</v>
      </c>
      <c r="T3515" s="9">
        <f t="shared" si="273"/>
        <v>41794.207638888889</v>
      </c>
      <c r="U3515" s="15">
        <f t="shared" si="274"/>
        <v>2014</v>
      </c>
    </row>
    <row r="3516" spans="1:21" ht="48" hidden="1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2" t="s">
        <v>8328</v>
      </c>
      <c r="R3516" t="s">
        <v>8331</v>
      </c>
      <c r="S3516" s="16">
        <f t="shared" si="272"/>
        <v>42020.846666666665</v>
      </c>
      <c r="T3516" s="9">
        <f t="shared" si="273"/>
        <v>42037.207638888889</v>
      </c>
      <c r="U3516" s="15">
        <f t="shared" si="274"/>
        <v>2015</v>
      </c>
    </row>
    <row r="3517" spans="1:21" ht="48" hidden="1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2" t="s">
        <v>8328</v>
      </c>
      <c r="R3517" t="s">
        <v>8331</v>
      </c>
      <c r="S3517" s="16">
        <f t="shared" si="272"/>
        <v>42125.772812499999</v>
      </c>
      <c r="T3517" s="9">
        <f t="shared" si="273"/>
        <v>42155.772812499999</v>
      </c>
      <c r="U3517" s="15">
        <f t="shared" si="274"/>
        <v>2015</v>
      </c>
    </row>
    <row r="3518" spans="1:21" ht="48" hidden="1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2" t="s">
        <v>8328</v>
      </c>
      <c r="R3518" t="s">
        <v>8331</v>
      </c>
      <c r="S3518" s="16">
        <f t="shared" si="272"/>
        <v>41856.010069444441</v>
      </c>
      <c r="T3518" s="9">
        <f t="shared" si="273"/>
        <v>41890.125</v>
      </c>
      <c r="U3518" s="15">
        <f t="shared" si="274"/>
        <v>2014</v>
      </c>
    </row>
    <row r="3519" spans="1:21" ht="48" hidden="1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2" t="s">
        <v>8328</v>
      </c>
      <c r="R3519" t="s">
        <v>8331</v>
      </c>
      <c r="S3519" s="16">
        <f t="shared" si="272"/>
        <v>41794.817523148151</v>
      </c>
      <c r="T3519" s="9">
        <f t="shared" si="273"/>
        <v>41824.458333333336</v>
      </c>
      <c r="U3519" s="15">
        <f t="shared" si="274"/>
        <v>2014</v>
      </c>
    </row>
    <row r="3520" spans="1:21" ht="48" hidden="1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2" t="s">
        <v>8328</v>
      </c>
      <c r="R3520" t="s">
        <v>8331</v>
      </c>
      <c r="S3520" s="16">
        <f t="shared" si="272"/>
        <v>41893.783553240741</v>
      </c>
      <c r="T3520" s="9">
        <f t="shared" si="273"/>
        <v>41914.597916666666</v>
      </c>
      <c r="U3520" s="15">
        <f t="shared" si="274"/>
        <v>2014</v>
      </c>
    </row>
    <row r="3521" spans="1:21" ht="48" hidden="1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2" t="s">
        <v>8328</v>
      </c>
      <c r="R3521" t="s">
        <v>8331</v>
      </c>
      <c r="S3521" s="16">
        <f t="shared" si="272"/>
        <v>42037.598958333328</v>
      </c>
      <c r="T3521" s="9">
        <f t="shared" si="273"/>
        <v>42067.598958333328</v>
      </c>
      <c r="U3521" s="15">
        <f t="shared" si="274"/>
        <v>2015</v>
      </c>
    </row>
    <row r="3522" spans="1:21" ht="32" hidden="1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5">ROUND(E3522/D3522*100,0)</f>
        <v>101</v>
      </c>
      <c r="P3522">
        <f t="shared" ref="P3522:P3585" si="276">ROUND(E3522/L3522,2)</f>
        <v>95.95</v>
      </c>
      <c r="Q3522" s="12" t="s">
        <v>8328</v>
      </c>
      <c r="R3522" t="s">
        <v>8331</v>
      </c>
      <c r="S3522" s="16">
        <f t="shared" si="272"/>
        <v>42227.824212962965</v>
      </c>
      <c r="T3522" s="9">
        <f t="shared" si="273"/>
        <v>42253.57430555555</v>
      </c>
      <c r="U3522" s="15">
        <f t="shared" si="274"/>
        <v>2015</v>
      </c>
    </row>
    <row r="3523" spans="1:21" ht="48" hidden="1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5"/>
        <v>169</v>
      </c>
      <c r="P3523">
        <f t="shared" si="276"/>
        <v>45.62</v>
      </c>
      <c r="Q3523" s="12" t="s">
        <v>8328</v>
      </c>
      <c r="R3523" t="s">
        <v>8331</v>
      </c>
      <c r="S3523" s="16">
        <f t="shared" ref="S3523:S3586" si="277">(((J3523/60)/60)/24)+DATE(1970,1,1)</f>
        <v>41881.361342592594</v>
      </c>
      <c r="T3523" s="9">
        <f t="shared" ref="T3523:T3586" si="278">(((I3523/60)/60)/24)+DATE(1970,1,1)</f>
        <v>41911.361342592594</v>
      </c>
      <c r="U3523" s="15">
        <f t="shared" ref="U3523:U3586" si="279">YEAR(S3523)</f>
        <v>2014</v>
      </c>
    </row>
    <row r="3524" spans="1:21" ht="48" hidden="1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2" t="s">
        <v>8328</v>
      </c>
      <c r="R3524" t="s">
        <v>8331</v>
      </c>
      <c r="S3524" s="16">
        <f t="shared" si="277"/>
        <v>42234.789884259255</v>
      </c>
      <c r="T3524" s="9">
        <f t="shared" si="278"/>
        <v>42262.420833333337</v>
      </c>
      <c r="U3524" s="15">
        <f t="shared" si="279"/>
        <v>2015</v>
      </c>
    </row>
    <row r="3525" spans="1:21" ht="48" hidden="1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2" t="s">
        <v>8328</v>
      </c>
      <c r="R3525" t="s">
        <v>8331</v>
      </c>
      <c r="S3525" s="16">
        <f t="shared" si="277"/>
        <v>42581.397546296299</v>
      </c>
      <c r="T3525" s="9">
        <f t="shared" si="278"/>
        <v>42638.958333333328</v>
      </c>
      <c r="U3525" s="15">
        <f t="shared" si="279"/>
        <v>2016</v>
      </c>
    </row>
    <row r="3526" spans="1:21" ht="48" hidden="1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2" t="s">
        <v>8328</v>
      </c>
      <c r="R3526" t="s">
        <v>8331</v>
      </c>
      <c r="S3526" s="16">
        <f t="shared" si="277"/>
        <v>41880.76357638889</v>
      </c>
      <c r="T3526" s="9">
        <f t="shared" si="278"/>
        <v>41895.166666666664</v>
      </c>
      <c r="U3526" s="15">
        <f t="shared" si="279"/>
        <v>2014</v>
      </c>
    </row>
    <row r="3527" spans="1:21" ht="48" hidden="1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2" t="s">
        <v>8328</v>
      </c>
      <c r="R3527" t="s">
        <v>8331</v>
      </c>
      <c r="S3527" s="16">
        <f t="shared" si="277"/>
        <v>42214.6956712963</v>
      </c>
      <c r="T3527" s="9">
        <f t="shared" si="278"/>
        <v>42225.666666666672</v>
      </c>
      <c r="U3527" s="15">
        <f t="shared" si="279"/>
        <v>2015</v>
      </c>
    </row>
    <row r="3528" spans="1:21" ht="48" hidden="1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2" t="s">
        <v>8328</v>
      </c>
      <c r="R3528" t="s">
        <v>8331</v>
      </c>
      <c r="S3528" s="16">
        <f t="shared" si="277"/>
        <v>42460.335312499999</v>
      </c>
      <c r="T3528" s="9">
        <f t="shared" si="278"/>
        <v>42488.249305555553</v>
      </c>
      <c r="U3528" s="15">
        <f t="shared" si="279"/>
        <v>2016</v>
      </c>
    </row>
    <row r="3529" spans="1:21" ht="48" hidden="1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2" t="s">
        <v>8328</v>
      </c>
      <c r="R3529" t="s">
        <v>8331</v>
      </c>
      <c r="S3529" s="16">
        <f t="shared" si="277"/>
        <v>42167.023206018523</v>
      </c>
      <c r="T3529" s="9">
        <f t="shared" si="278"/>
        <v>42196.165972222225</v>
      </c>
      <c r="U3529" s="15">
        <f t="shared" si="279"/>
        <v>2015</v>
      </c>
    </row>
    <row r="3530" spans="1:21" ht="48" hidden="1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2" t="s">
        <v>8328</v>
      </c>
      <c r="R3530" t="s">
        <v>8331</v>
      </c>
      <c r="S3530" s="16">
        <f t="shared" si="277"/>
        <v>42733.50136574074</v>
      </c>
      <c r="T3530" s="9">
        <f t="shared" si="278"/>
        <v>42753.50136574074</v>
      </c>
      <c r="U3530" s="15">
        <f t="shared" si="279"/>
        <v>2016</v>
      </c>
    </row>
    <row r="3531" spans="1:21" ht="48" hidden="1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2" t="s">
        <v>8328</v>
      </c>
      <c r="R3531" t="s">
        <v>8331</v>
      </c>
      <c r="S3531" s="16">
        <f t="shared" si="277"/>
        <v>42177.761782407411</v>
      </c>
      <c r="T3531" s="9">
        <f t="shared" si="278"/>
        <v>42198.041666666672</v>
      </c>
      <c r="U3531" s="15">
        <f t="shared" si="279"/>
        <v>2015</v>
      </c>
    </row>
    <row r="3532" spans="1:21" ht="48" hidden="1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2" t="s">
        <v>8328</v>
      </c>
      <c r="R3532" t="s">
        <v>8331</v>
      </c>
      <c r="S3532" s="16">
        <f t="shared" si="277"/>
        <v>42442.623344907406</v>
      </c>
      <c r="T3532" s="9">
        <f t="shared" si="278"/>
        <v>42470.833333333328</v>
      </c>
      <c r="U3532" s="15">
        <f t="shared" si="279"/>
        <v>2016</v>
      </c>
    </row>
    <row r="3533" spans="1:21" ht="16" hidden="1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2" t="s">
        <v>8328</v>
      </c>
      <c r="R3533" t="s">
        <v>8331</v>
      </c>
      <c r="S3533" s="16">
        <f t="shared" si="277"/>
        <v>42521.654328703706</v>
      </c>
      <c r="T3533" s="9">
        <f t="shared" si="278"/>
        <v>42551.654328703706</v>
      </c>
      <c r="U3533" s="15">
        <f t="shared" si="279"/>
        <v>2016</v>
      </c>
    </row>
    <row r="3534" spans="1:21" ht="48" hidden="1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2" t="s">
        <v>8328</v>
      </c>
      <c r="R3534" t="s">
        <v>8331</v>
      </c>
      <c r="S3534" s="16">
        <f t="shared" si="277"/>
        <v>41884.599849537037</v>
      </c>
      <c r="T3534" s="9">
        <f t="shared" si="278"/>
        <v>41900.165972222225</v>
      </c>
      <c r="U3534" s="15">
        <f t="shared" si="279"/>
        <v>2014</v>
      </c>
    </row>
    <row r="3535" spans="1:21" ht="48" hidden="1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2" t="s">
        <v>8328</v>
      </c>
      <c r="R3535" t="s">
        <v>8331</v>
      </c>
      <c r="S3535" s="16">
        <f t="shared" si="277"/>
        <v>42289.761192129634</v>
      </c>
      <c r="T3535" s="9">
        <f t="shared" si="278"/>
        <v>42319.802858796291</v>
      </c>
      <c r="U3535" s="15">
        <f t="shared" si="279"/>
        <v>2015</v>
      </c>
    </row>
    <row r="3536" spans="1:21" ht="32" hidden="1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2" t="s">
        <v>8328</v>
      </c>
      <c r="R3536" t="s">
        <v>8331</v>
      </c>
      <c r="S3536" s="16">
        <f t="shared" si="277"/>
        <v>42243.6252662037</v>
      </c>
      <c r="T3536" s="9">
        <f t="shared" si="278"/>
        <v>42278.6252662037</v>
      </c>
      <c r="U3536" s="15">
        <f t="shared" si="279"/>
        <v>2015</v>
      </c>
    </row>
    <row r="3537" spans="1:21" ht="48" hidden="1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2" t="s">
        <v>8328</v>
      </c>
      <c r="R3537" t="s">
        <v>8331</v>
      </c>
      <c r="S3537" s="16">
        <f t="shared" si="277"/>
        <v>42248.640162037031</v>
      </c>
      <c r="T3537" s="9">
        <f t="shared" si="278"/>
        <v>42279.75</v>
      </c>
      <c r="U3537" s="15">
        <f t="shared" si="279"/>
        <v>2015</v>
      </c>
    </row>
    <row r="3538" spans="1:21" ht="48" hidden="1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2" t="s">
        <v>8328</v>
      </c>
      <c r="R3538" t="s">
        <v>8331</v>
      </c>
      <c r="S3538" s="16">
        <f t="shared" si="277"/>
        <v>42328.727141203708</v>
      </c>
      <c r="T3538" s="9">
        <f t="shared" si="278"/>
        <v>42358.499305555553</v>
      </c>
      <c r="U3538" s="15">
        <f t="shared" si="279"/>
        <v>2015</v>
      </c>
    </row>
    <row r="3539" spans="1:21" ht="48" hidden="1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2" t="s">
        <v>8328</v>
      </c>
      <c r="R3539" t="s">
        <v>8331</v>
      </c>
      <c r="S3539" s="16">
        <f t="shared" si="277"/>
        <v>41923.354351851849</v>
      </c>
      <c r="T3539" s="9">
        <f t="shared" si="278"/>
        <v>41960.332638888889</v>
      </c>
      <c r="U3539" s="15">
        <f t="shared" si="279"/>
        <v>2014</v>
      </c>
    </row>
    <row r="3540" spans="1:21" ht="48" hidden="1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2" t="s">
        <v>8328</v>
      </c>
      <c r="R3540" t="s">
        <v>8331</v>
      </c>
      <c r="S3540" s="16">
        <f t="shared" si="277"/>
        <v>42571.420601851853</v>
      </c>
      <c r="T3540" s="9">
        <f t="shared" si="278"/>
        <v>42599.420601851853</v>
      </c>
      <c r="U3540" s="15">
        <f t="shared" si="279"/>
        <v>2016</v>
      </c>
    </row>
    <row r="3541" spans="1:21" ht="48" hidden="1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2" t="s">
        <v>8328</v>
      </c>
      <c r="R3541" t="s">
        <v>8331</v>
      </c>
      <c r="S3541" s="16">
        <f t="shared" si="277"/>
        <v>42600.756041666667</v>
      </c>
      <c r="T3541" s="9">
        <f t="shared" si="278"/>
        <v>42621.756041666667</v>
      </c>
      <c r="U3541" s="15">
        <f t="shared" si="279"/>
        <v>2016</v>
      </c>
    </row>
    <row r="3542" spans="1:21" ht="48" hidden="1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2" t="s">
        <v>8328</v>
      </c>
      <c r="R3542" t="s">
        <v>8331</v>
      </c>
      <c r="S3542" s="16">
        <f t="shared" si="277"/>
        <v>42517.003368055557</v>
      </c>
      <c r="T3542" s="9">
        <f t="shared" si="278"/>
        <v>42547.003368055557</v>
      </c>
      <c r="U3542" s="15">
        <f t="shared" si="279"/>
        <v>2016</v>
      </c>
    </row>
    <row r="3543" spans="1:21" ht="48" hidden="1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2" t="s">
        <v>8328</v>
      </c>
      <c r="R3543" t="s">
        <v>8331</v>
      </c>
      <c r="S3543" s="16">
        <f t="shared" si="277"/>
        <v>42222.730034722219</v>
      </c>
      <c r="T3543" s="9">
        <f t="shared" si="278"/>
        <v>42247.730034722219</v>
      </c>
      <c r="U3543" s="15">
        <f t="shared" si="279"/>
        <v>2015</v>
      </c>
    </row>
    <row r="3544" spans="1:21" ht="48" hidden="1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2" t="s">
        <v>8328</v>
      </c>
      <c r="R3544" t="s">
        <v>8331</v>
      </c>
      <c r="S3544" s="16">
        <f t="shared" si="277"/>
        <v>41829.599791666667</v>
      </c>
      <c r="T3544" s="9">
        <f t="shared" si="278"/>
        <v>41889.599791666667</v>
      </c>
      <c r="U3544" s="15">
        <f t="shared" si="279"/>
        <v>2014</v>
      </c>
    </row>
    <row r="3545" spans="1:21" ht="48" hidden="1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2" t="s">
        <v>8328</v>
      </c>
      <c r="R3545" t="s">
        <v>8331</v>
      </c>
      <c r="S3545" s="16">
        <f t="shared" si="277"/>
        <v>42150.755312499998</v>
      </c>
      <c r="T3545" s="9">
        <f t="shared" si="278"/>
        <v>42180.755312499998</v>
      </c>
      <c r="U3545" s="15">
        <f t="shared" si="279"/>
        <v>2015</v>
      </c>
    </row>
    <row r="3546" spans="1:21" ht="32" hidden="1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2" t="s">
        <v>8328</v>
      </c>
      <c r="R3546" t="s">
        <v>8331</v>
      </c>
      <c r="S3546" s="16">
        <f t="shared" si="277"/>
        <v>42040.831678240742</v>
      </c>
      <c r="T3546" s="9">
        <f t="shared" si="278"/>
        <v>42070.831678240742</v>
      </c>
      <c r="U3546" s="15">
        <f t="shared" si="279"/>
        <v>2015</v>
      </c>
    </row>
    <row r="3547" spans="1:21" ht="48" hidden="1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2" t="s">
        <v>8328</v>
      </c>
      <c r="R3547" t="s">
        <v>8331</v>
      </c>
      <c r="S3547" s="16">
        <f t="shared" si="277"/>
        <v>42075.807395833333</v>
      </c>
      <c r="T3547" s="9">
        <f t="shared" si="278"/>
        <v>42105.807395833333</v>
      </c>
      <c r="U3547" s="15">
        <f t="shared" si="279"/>
        <v>2015</v>
      </c>
    </row>
    <row r="3548" spans="1:21" ht="48" hidden="1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2" t="s">
        <v>8328</v>
      </c>
      <c r="R3548" t="s">
        <v>8331</v>
      </c>
      <c r="S3548" s="16">
        <f t="shared" si="277"/>
        <v>42073.660694444443</v>
      </c>
      <c r="T3548" s="9">
        <f t="shared" si="278"/>
        <v>42095.165972222225</v>
      </c>
      <c r="U3548" s="15">
        <f t="shared" si="279"/>
        <v>2015</v>
      </c>
    </row>
    <row r="3549" spans="1:21" ht="48" hidden="1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2" t="s">
        <v>8328</v>
      </c>
      <c r="R3549" t="s">
        <v>8331</v>
      </c>
      <c r="S3549" s="16">
        <f t="shared" si="277"/>
        <v>42480.078715277778</v>
      </c>
      <c r="T3549" s="9">
        <f t="shared" si="278"/>
        <v>42504.165972222225</v>
      </c>
      <c r="U3549" s="15">
        <f t="shared" si="279"/>
        <v>2016</v>
      </c>
    </row>
    <row r="3550" spans="1:21" ht="48" hidden="1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2" t="s">
        <v>8328</v>
      </c>
      <c r="R3550" t="s">
        <v>8331</v>
      </c>
      <c r="S3550" s="16">
        <f t="shared" si="277"/>
        <v>42411.942291666666</v>
      </c>
      <c r="T3550" s="9">
        <f t="shared" si="278"/>
        <v>42434.041666666672</v>
      </c>
      <c r="U3550" s="15">
        <f t="shared" si="279"/>
        <v>2016</v>
      </c>
    </row>
    <row r="3551" spans="1:21" ht="48" hidden="1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2" t="s">
        <v>8328</v>
      </c>
      <c r="R3551" t="s">
        <v>8331</v>
      </c>
      <c r="S3551" s="16">
        <f t="shared" si="277"/>
        <v>42223.394363425927</v>
      </c>
      <c r="T3551" s="9">
        <f t="shared" si="278"/>
        <v>42251.394363425927</v>
      </c>
      <c r="U3551" s="15">
        <f t="shared" si="279"/>
        <v>2015</v>
      </c>
    </row>
    <row r="3552" spans="1:21" ht="48" hidden="1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2" t="s">
        <v>8328</v>
      </c>
      <c r="R3552" t="s">
        <v>8331</v>
      </c>
      <c r="S3552" s="16">
        <f t="shared" si="277"/>
        <v>42462.893495370372</v>
      </c>
      <c r="T3552" s="9">
        <f t="shared" si="278"/>
        <v>42492.893495370372</v>
      </c>
      <c r="U3552" s="15">
        <f t="shared" si="279"/>
        <v>2016</v>
      </c>
    </row>
    <row r="3553" spans="1:21" ht="48" hidden="1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2" t="s">
        <v>8328</v>
      </c>
      <c r="R3553" t="s">
        <v>8331</v>
      </c>
      <c r="S3553" s="16">
        <f t="shared" si="277"/>
        <v>41753.515856481477</v>
      </c>
      <c r="T3553" s="9">
        <f t="shared" si="278"/>
        <v>41781.921527777777</v>
      </c>
      <c r="U3553" s="15">
        <f t="shared" si="279"/>
        <v>2014</v>
      </c>
    </row>
    <row r="3554" spans="1:21" ht="48" hidden="1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2" t="s">
        <v>8328</v>
      </c>
      <c r="R3554" t="s">
        <v>8331</v>
      </c>
      <c r="S3554" s="16">
        <f t="shared" si="277"/>
        <v>41788.587083333332</v>
      </c>
      <c r="T3554" s="9">
        <f t="shared" si="278"/>
        <v>41818.587083333332</v>
      </c>
      <c r="U3554" s="15">
        <f t="shared" si="279"/>
        <v>2014</v>
      </c>
    </row>
    <row r="3555" spans="1:21" ht="48" hidden="1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2" t="s">
        <v>8328</v>
      </c>
      <c r="R3555" t="s">
        <v>8331</v>
      </c>
      <c r="S3555" s="16">
        <f t="shared" si="277"/>
        <v>42196.028703703705</v>
      </c>
      <c r="T3555" s="9">
        <f t="shared" si="278"/>
        <v>42228</v>
      </c>
      <c r="U3555" s="15">
        <f t="shared" si="279"/>
        <v>2015</v>
      </c>
    </row>
    <row r="3556" spans="1:21" ht="48" hidden="1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2" t="s">
        <v>8328</v>
      </c>
      <c r="R3556" t="s">
        <v>8331</v>
      </c>
      <c r="S3556" s="16">
        <f t="shared" si="277"/>
        <v>42016.050451388888</v>
      </c>
      <c r="T3556" s="9">
        <f t="shared" si="278"/>
        <v>42046.708333333328</v>
      </c>
      <c r="U3556" s="15">
        <f t="shared" si="279"/>
        <v>2015</v>
      </c>
    </row>
    <row r="3557" spans="1:21" ht="48" hidden="1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2" t="s">
        <v>8328</v>
      </c>
      <c r="R3557" t="s">
        <v>8331</v>
      </c>
      <c r="S3557" s="16">
        <f t="shared" si="277"/>
        <v>42661.442060185189</v>
      </c>
      <c r="T3557" s="9">
        <f t="shared" si="278"/>
        <v>42691.483726851846</v>
      </c>
      <c r="U3557" s="15">
        <f t="shared" si="279"/>
        <v>2016</v>
      </c>
    </row>
    <row r="3558" spans="1:21" ht="48" hidden="1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2" t="s">
        <v>8328</v>
      </c>
      <c r="R3558" t="s">
        <v>8331</v>
      </c>
      <c r="S3558" s="16">
        <f t="shared" si="277"/>
        <v>41808.649583333332</v>
      </c>
      <c r="T3558" s="9">
        <f t="shared" si="278"/>
        <v>41868.649583333332</v>
      </c>
      <c r="U3558" s="15">
        <f t="shared" si="279"/>
        <v>2014</v>
      </c>
    </row>
    <row r="3559" spans="1:21" ht="48" hidden="1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2" t="s">
        <v>8328</v>
      </c>
      <c r="R3559" t="s">
        <v>8331</v>
      </c>
      <c r="S3559" s="16">
        <f t="shared" si="277"/>
        <v>41730.276747685188</v>
      </c>
      <c r="T3559" s="9">
        <f t="shared" si="278"/>
        <v>41764.276747685188</v>
      </c>
      <c r="U3559" s="15">
        <f t="shared" si="279"/>
        <v>2014</v>
      </c>
    </row>
    <row r="3560" spans="1:21" ht="48" hidden="1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2" t="s">
        <v>8328</v>
      </c>
      <c r="R3560" t="s">
        <v>8331</v>
      </c>
      <c r="S3560" s="16">
        <f t="shared" si="277"/>
        <v>42139.816840277781</v>
      </c>
      <c r="T3560" s="9">
        <f t="shared" si="278"/>
        <v>42181.875</v>
      </c>
      <c r="U3560" s="15">
        <f t="shared" si="279"/>
        <v>2015</v>
      </c>
    </row>
    <row r="3561" spans="1:21" ht="48" hidden="1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2" t="s">
        <v>8328</v>
      </c>
      <c r="R3561" t="s">
        <v>8331</v>
      </c>
      <c r="S3561" s="16">
        <f t="shared" si="277"/>
        <v>42194.096157407403</v>
      </c>
      <c r="T3561" s="9">
        <f t="shared" si="278"/>
        <v>42216.373611111107</v>
      </c>
      <c r="U3561" s="15">
        <f t="shared" si="279"/>
        <v>2015</v>
      </c>
    </row>
    <row r="3562" spans="1:21" ht="48" hidden="1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2" t="s">
        <v>8328</v>
      </c>
      <c r="R3562" t="s">
        <v>8331</v>
      </c>
      <c r="S3562" s="16">
        <f t="shared" si="277"/>
        <v>42115.889652777783</v>
      </c>
      <c r="T3562" s="9">
        <f t="shared" si="278"/>
        <v>42151.114583333328</v>
      </c>
      <c r="U3562" s="15">
        <f t="shared" si="279"/>
        <v>2015</v>
      </c>
    </row>
    <row r="3563" spans="1:21" ht="112" hidden="1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2" t="s">
        <v>8328</v>
      </c>
      <c r="R3563" t="s">
        <v>8331</v>
      </c>
      <c r="S3563" s="16">
        <f t="shared" si="277"/>
        <v>42203.680300925931</v>
      </c>
      <c r="T3563" s="9">
        <f t="shared" si="278"/>
        <v>42221.774999999994</v>
      </c>
      <c r="U3563" s="15">
        <f t="shared" si="279"/>
        <v>2015</v>
      </c>
    </row>
    <row r="3564" spans="1:21" ht="48" hidden="1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2" t="s">
        <v>8328</v>
      </c>
      <c r="R3564" t="s">
        <v>8331</v>
      </c>
      <c r="S3564" s="16">
        <f t="shared" si="277"/>
        <v>42433.761886574073</v>
      </c>
      <c r="T3564" s="9">
        <f t="shared" si="278"/>
        <v>42442.916666666672</v>
      </c>
      <c r="U3564" s="15">
        <f t="shared" si="279"/>
        <v>2016</v>
      </c>
    </row>
    <row r="3565" spans="1:21" ht="48" hidden="1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2" t="s">
        <v>8328</v>
      </c>
      <c r="R3565" t="s">
        <v>8331</v>
      </c>
      <c r="S3565" s="16">
        <f t="shared" si="277"/>
        <v>42555.671944444446</v>
      </c>
      <c r="T3565" s="9">
        <f t="shared" si="278"/>
        <v>42583.791666666672</v>
      </c>
      <c r="U3565" s="15">
        <f t="shared" si="279"/>
        <v>2016</v>
      </c>
    </row>
    <row r="3566" spans="1:21" ht="32" hidden="1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2" t="s">
        <v>8328</v>
      </c>
      <c r="R3566" t="s">
        <v>8331</v>
      </c>
      <c r="S3566" s="16">
        <f t="shared" si="277"/>
        <v>42236.623252314821</v>
      </c>
      <c r="T3566" s="9">
        <f t="shared" si="278"/>
        <v>42282.666666666672</v>
      </c>
      <c r="U3566" s="15">
        <f t="shared" si="279"/>
        <v>2015</v>
      </c>
    </row>
    <row r="3567" spans="1:21" ht="48" hidden="1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2" t="s">
        <v>8328</v>
      </c>
      <c r="R3567" t="s">
        <v>8331</v>
      </c>
      <c r="S3567" s="16">
        <f t="shared" si="277"/>
        <v>41974.743148148147</v>
      </c>
      <c r="T3567" s="9">
        <f t="shared" si="278"/>
        <v>42004.743148148147</v>
      </c>
      <c r="U3567" s="15">
        <f t="shared" si="279"/>
        <v>2014</v>
      </c>
    </row>
    <row r="3568" spans="1:21" ht="48" hidden="1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2" t="s">
        <v>8328</v>
      </c>
      <c r="R3568" t="s">
        <v>8331</v>
      </c>
      <c r="S3568" s="16">
        <f t="shared" si="277"/>
        <v>41997.507905092592</v>
      </c>
      <c r="T3568" s="9">
        <f t="shared" si="278"/>
        <v>42027.507905092592</v>
      </c>
      <c r="U3568" s="15">
        <f t="shared" si="279"/>
        <v>2014</v>
      </c>
    </row>
    <row r="3569" spans="1:21" ht="48" hidden="1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2" t="s">
        <v>8328</v>
      </c>
      <c r="R3569" t="s">
        <v>8331</v>
      </c>
      <c r="S3569" s="16">
        <f t="shared" si="277"/>
        <v>42135.810694444444</v>
      </c>
      <c r="T3569" s="9">
        <f t="shared" si="278"/>
        <v>42165.810694444444</v>
      </c>
      <c r="U3569" s="15">
        <f t="shared" si="279"/>
        <v>2015</v>
      </c>
    </row>
    <row r="3570" spans="1:21" ht="48" hidden="1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2" t="s">
        <v>8328</v>
      </c>
      <c r="R3570" t="s">
        <v>8331</v>
      </c>
      <c r="S3570" s="16">
        <f t="shared" si="277"/>
        <v>41869.740671296298</v>
      </c>
      <c r="T3570" s="9">
        <f t="shared" si="278"/>
        <v>41899.740671296298</v>
      </c>
      <c r="U3570" s="15">
        <f t="shared" si="279"/>
        <v>2014</v>
      </c>
    </row>
    <row r="3571" spans="1:21" ht="48" hidden="1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2" t="s">
        <v>8328</v>
      </c>
      <c r="R3571" t="s">
        <v>8331</v>
      </c>
      <c r="S3571" s="16">
        <f t="shared" si="277"/>
        <v>41982.688611111109</v>
      </c>
      <c r="T3571" s="9">
        <f t="shared" si="278"/>
        <v>42012.688611111109</v>
      </c>
      <c r="U3571" s="15">
        <f t="shared" si="279"/>
        <v>2014</v>
      </c>
    </row>
    <row r="3572" spans="1:21" ht="48" hidden="1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2" t="s">
        <v>8328</v>
      </c>
      <c r="R3572" t="s">
        <v>8331</v>
      </c>
      <c r="S3572" s="16">
        <f t="shared" si="277"/>
        <v>41976.331979166673</v>
      </c>
      <c r="T3572" s="9">
        <f t="shared" si="278"/>
        <v>42004.291666666672</v>
      </c>
      <c r="U3572" s="15">
        <f t="shared" si="279"/>
        <v>2014</v>
      </c>
    </row>
    <row r="3573" spans="1:21" ht="48" hidden="1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2" t="s">
        <v>8328</v>
      </c>
      <c r="R3573" t="s">
        <v>8331</v>
      </c>
      <c r="S3573" s="16">
        <f t="shared" si="277"/>
        <v>41912.858946759261</v>
      </c>
      <c r="T3573" s="9">
        <f t="shared" si="278"/>
        <v>41942.858946759261</v>
      </c>
      <c r="U3573" s="15">
        <f t="shared" si="279"/>
        <v>2014</v>
      </c>
    </row>
    <row r="3574" spans="1:21" ht="32" hidden="1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2" t="s">
        <v>8328</v>
      </c>
      <c r="R3574" t="s">
        <v>8331</v>
      </c>
      <c r="S3574" s="16">
        <f t="shared" si="277"/>
        <v>42146.570393518516</v>
      </c>
      <c r="T3574" s="9">
        <f t="shared" si="278"/>
        <v>42176.570393518516</v>
      </c>
      <c r="U3574" s="15">
        <f t="shared" si="279"/>
        <v>2015</v>
      </c>
    </row>
    <row r="3575" spans="1:21" ht="32" hidden="1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2" t="s">
        <v>8328</v>
      </c>
      <c r="R3575" t="s">
        <v>8331</v>
      </c>
      <c r="S3575" s="16">
        <f t="shared" si="277"/>
        <v>41921.375532407408</v>
      </c>
      <c r="T3575" s="9">
        <f t="shared" si="278"/>
        <v>41951.417199074072</v>
      </c>
      <c r="U3575" s="15">
        <f t="shared" si="279"/>
        <v>2014</v>
      </c>
    </row>
    <row r="3576" spans="1:21" ht="48" hidden="1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2" t="s">
        <v>8328</v>
      </c>
      <c r="R3576" t="s">
        <v>8331</v>
      </c>
      <c r="S3576" s="16">
        <f t="shared" si="277"/>
        <v>41926.942685185182</v>
      </c>
      <c r="T3576" s="9">
        <f t="shared" si="278"/>
        <v>41956.984351851846</v>
      </c>
      <c r="U3576" s="15">
        <f t="shared" si="279"/>
        <v>2014</v>
      </c>
    </row>
    <row r="3577" spans="1:21" ht="48" hidden="1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2" t="s">
        <v>8328</v>
      </c>
      <c r="R3577" t="s">
        <v>8331</v>
      </c>
      <c r="S3577" s="16">
        <f t="shared" si="277"/>
        <v>42561.783877314811</v>
      </c>
      <c r="T3577" s="9">
        <f t="shared" si="278"/>
        <v>42593.165972222225</v>
      </c>
      <c r="U3577" s="15">
        <f t="shared" si="279"/>
        <v>2016</v>
      </c>
    </row>
    <row r="3578" spans="1:21" ht="48" hidden="1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2" t="s">
        <v>8328</v>
      </c>
      <c r="R3578" t="s">
        <v>8331</v>
      </c>
      <c r="S3578" s="16">
        <f t="shared" si="277"/>
        <v>42649.54923611111</v>
      </c>
      <c r="T3578" s="9">
        <f t="shared" si="278"/>
        <v>42709.590902777782</v>
      </c>
      <c r="U3578" s="15">
        <f t="shared" si="279"/>
        <v>2016</v>
      </c>
    </row>
    <row r="3579" spans="1:21" ht="48" hidden="1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2" t="s">
        <v>8328</v>
      </c>
      <c r="R3579" t="s">
        <v>8331</v>
      </c>
      <c r="S3579" s="16">
        <f t="shared" si="277"/>
        <v>42093.786840277782</v>
      </c>
      <c r="T3579" s="9">
        <f t="shared" si="278"/>
        <v>42120.26944444445</v>
      </c>
      <c r="U3579" s="15">
        <f t="shared" si="279"/>
        <v>2015</v>
      </c>
    </row>
    <row r="3580" spans="1:21" ht="48" hidden="1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2" t="s">
        <v>8328</v>
      </c>
      <c r="R3580" t="s">
        <v>8331</v>
      </c>
      <c r="S3580" s="16">
        <f t="shared" si="277"/>
        <v>42460.733530092592</v>
      </c>
      <c r="T3580" s="9">
        <f t="shared" si="278"/>
        <v>42490.733530092592</v>
      </c>
      <c r="U3580" s="15">
        <f t="shared" si="279"/>
        <v>2016</v>
      </c>
    </row>
    <row r="3581" spans="1:21" ht="48" hidden="1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2" t="s">
        <v>8328</v>
      </c>
      <c r="R3581" t="s">
        <v>8331</v>
      </c>
      <c r="S3581" s="16">
        <f t="shared" si="277"/>
        <v>42430.762222222227</v>
      </c>
      <c r="T3581" s="9">
        <f t="shared" si="278"/>
        <v>42460.720555555556</v>
      </c>
      <c r="U3581" s="15">
        <f t="shared" si="279"/>
        <v>2016</v>
      </c>
    </row>
    <row r="3582" spans="1:21" ht="48" hidden="1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2" t="s">
        <v>8328</v>
      </c>
      <c r="R3582" t="s">
        <v>8331</v>
      </c>
      <c r="S3582" s="16">
        <f t="shared" si="277"/>
        <v>42026.176180555558</v>
      </c>
      <c r="T3582" s="9">
        <f t="shared" si="278"/>
        <v>42064.207638888889</v>
      </c>
      <c r="U3582" s="15">
        <f t="shared" si="279"/>
        <v>2015</v>
      </c>
    </row>
    <row r="3583" spans="1:21" ht="48" hidden="1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2" t="s">
        <v>8328</v>
      </c>
      <c r="R3583" t="s">
        <v>8331</v>
      </c>
      <c r="S3583" s="16">
        <f t="shared" si="277"/>
        <v>41836.471180555556</v>
      </c>
      <c r="T3583" s="9">
        <f t="shared" si="278"/>
        <v>41850.471180555556</v>
      </c>
      <c r="U3583" s="15">
        <f t="shared" si="279"/>
        <v>2014</v>
      </c>
    </row>
    <row r="3584" spans="1:21" ht="48" hidden="1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2" t="s">
        <v>8328</v>
      </c>
      <c r="R3584" t="s">
        <v>8331</v>
      </c>
      <c r="S3584" s="16">
        <f t="shared" si="277"/>
        <v>42451.095856481479</v>
      </c>
      <c r="T3584" s="9">
        <f t="shared" si="278"/>
        <v>42465.095856481479</v>
      </c>
      <c r="U3584" s="15">
        <f t="shared" si="279"/>
        <v>2016</v>
      </c>
    </row>
    <row r="3585" spans="1:21" ht="48" hidden="1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2" t="s">
        <v>8328</v>
      </c>
      <c r="R3585" t="s">
        <v>8331</v>
      </c>
      <c r="S3585" s="16">
        <f t="shared" si="277"/>
        <v>42418.425983796296</v>
      </c>
      <c r="T3585" s="9">
        <f t="shared" si="278"/>
        <v>42478.384317129632</v>
      </c>
      <c r="U3585" s="15">
        <f t="shared" si="279"/>
        <v>2016</v>
      </c>
    </row>
    <row r="3586" spans="1:21" ht="96" hidden="1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0">ROUND(E3586/D3586*100,0)</f>
        <v>116</v>
      </c>
      <c r="P3586">
        <f t="shared" ref="P3586:P3649" si="281">ROUND(E3586/L3586,2)</f>
        <v>30.94</v>
      </c>
      <c r="Q3586" s="12" t="s">
        <v>8328</v>
      </c>
      <c r="R3586" t="s">
        <v>8331</v>
      </c>
      <c r="S3586" s="16">
        <f t="shared" si="277"/>
        <v>42168.316481481481</v>
      </c>
      <c r="T3586" s="9">
        <f t="shared" si="278"/>
        <v>42198.316481481481</v>
      </c>
      <c r="U3586" s="15">
        <f t="shared" si="279"/>
        <v>2015</v>
      </c>
    </row>
    <row r="3587" spans="1:21" ht="48" hidden="1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0"/>
        <v>119</v>
      </c>
      <c r="P3587">
        <f t="shared" si="281"/>
        <v>176.09</v>
      </c>
      <c r="Q3587" s="12" t="s">
        <v>8328</v>
      </c>
      <c r="R3587" t="s">
        <v>8331</v>
      </c>
      <c r="S3587" s="16">
        <f t="shared" ref="S3587:S3650" si="282">(((J3587/60)/60)/24)+DATE(1970,1,1)</f>
        <v>41964.716319444444</v>
      </c>
      <c r="T3587" s="9">
        <f t="shared" ref="T3587:T3650" si="283">(((I3587/60)/60)/24)+DATE(1970,1,1)</f>
        <v>41994.716319444444</v>
      </c>
      <c r="U3587" s="15">
        <f t="shared" ref="U3587:U3650" si="284">YEAR(S3587)</f>
        <v>2014</v>
      </c>
    </row>
    <row r="3588" spans="1:21" ht="16" hidden="1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2" t="s">
        <v>8328</v>
      </c>
      <c r="R3588" t="s">
        <v>8331</v>
      </c>
      <c r="S3588" s="16">
        <f t="shared" si="282"/>
        <v>42576.697569444441</v>
      </c>
      <c r="T3588" s="9">
        <f t="shared" si="283"/>
        <v>42636.697569444441</v>
      </c>
      <c r="U3588" s="15">
        <f t="shared" si="284"/>
        <v>2016</v>
      </c>
    </row>
    <row r="3589" spans="1:21" ht="48" hidden="1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2" t="s">
        <v>8328</v>
      </c>
      <c r="R3589" t="s">
        <v>8331</v>
      </c>
      <c r="S3589" s="16">
        <f t="shared" si="282"/>
        <v>42503.539976851855</v>
      </c>
      <c r="T3589" s="9">
        <f t="shared" si="283"/>
        <v>42548.791666666672</v>
      </c>
      <c r="U3589" s="15">
        <f t="shared" si="284"/>
        <v>2016</v>
      </c>
    </row>
    <row r="3590" spans="1:21" ht="48" hidden="1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2" t="s">
        <v>8328</v>
      </c>
      <c r="R3590" t="s">
        <v>8331</v>
      </c>
      <c r="S3590" s="16">
        <f t="shared" si="282"/>
        <v>42101.828819444447</v>
      </c>
      <c r="T3590" s="9">
        <f t="shared" si="283"/>
        <v>42123.958333333328</v>
      </c>
      <c r="U3590" s="15">
        <f t="shared" si="284"/>
        <v>2015</v>
      </c>
    </row>
    <row r="3591" spans="1:21" ht="48" hidden="1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2" t="s">
        <v>8328</v>
      </c>
      <c r="R3591" t="s">
        <v>8331</v>
      </c>
      <c r="S3591" s="16">
        <f t="shared" si="282"/>
        <v>42125.647534722222</v>
      </c>
      <c r="T3591" s="9">
        <f t="shared" si="283"/>
        <v>42150.647534722222</v>
      </c>
      <c r="U3591" s="15">
        <f t="shared" si="284"/>
        <v>2015</v>
      </c>
    </row>
    <row r="3592" spans="1:21" ht="48" hidden="1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2" t="s">
        <v>8328</v>
      </c>
      <c r="R3592" t="s">
        <v>8331</v>
      </c>
      <c r="S3592" s="16">
        <f t="shared" si="282"/>
        <v>41902.333726851852</v>
      </c>
      <c r="T3592" s="9">
        <f t="shared" si="283"/>
        <v>41932.333726851852</v>
      </c>
      <c r="U3592" s="15">
        <f t="shared" si="284"/>
        <v>2014</v>
      </c>
    </row>
    <row r="3593" spans="1:21" ht="48" hidden="1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2" t="s">
        <v>8328</v>
      </c>
      <c r="R3593" t="s">
        <v>8331</v>
      </c>
      <c r="S3593" s="16">
        <f t="shared" si="282"/>
        <v>42003.948425925926</v>
      </c>
      <c r="T3593" s="9">
        <f t="shared" si="283"/>
        <v>42028.207638888889</v>
      </c>
      <c r="U3593" s="15">
        <f t="shared" si="284"/>
        <v>2014</v>
      </c>
    </row>
    <row r="3594" spans="1:21" ht="48" hidden="1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2" t="s">
        <v>8328</v>
      </c>
      <c r="R3594" t="s">
        <v>8331</v>
      </c>
      <c r="S3594" s="16">
        <f t="shared" si="282"/>
        <v>41988.829942129625</v>
      </c>
      <c r="T3594" s="9">
        <f t="shared" si="283"/>
        <v>42046.207638888889</v>
      </c>
      <c r="U3594" s="15">
        <f t="shared" si="284"/>
        <v>2014</v>
      </c>
    </row>
    <row r="3595" spans="1:21" ht="48" hidden="1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2" t="s">
        <v>8328</v>
      </c>
      <c r="R3595" t="s">
        <v>8331</v>
      </c>
      <c r="S3595" s="16">
        <f t="shared" si="282"/>
        <v>41974.898599537039</v>
      </c>
      <c r="T3595" s="9">
        <f t="shared" si="283"/>
        <v>42009.851388888885</v>
      </c>
      <c r="U3595" s="15">
        <f t="shared" si="284"/>
        <v>2014</v>
      </c>
    </row>
    <row r="3596" spans="1:21" ht="48" hidden="1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2" t="s">
        <v>8328</v>
      </c>
      <c r="R3596" t="s">
        <v>8331</v>
      </c>
      <c r="S3596" s="16">
        <f t="shared" si="282"/>
        <v>42592.066921296297</v>
      </c>
      <c r="T3596" s="9">
        <f t="shared" si="283"/>
        <v>42617.066921296297</v>
      </c>
      <c r="U3596" s="15">
        <f t="shared" si="284"/>
        <v>2016</v>
      </c>
    </row>
    <row r="3597" spans="1:21" ht="32" hidden="1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2" t="s">
        <v>8328</v>
      </c>
      <c r="R3597" t="s">
        <v>8331</v>
      </c>
      <c r="S3597" s="16">
        <f t="shared" si="282"/>
        <v>42050.008368055554</v>
      </c>
      <c r="T3597" s="9">
        <f t="shared" si="283"/>
        <v>42076.290972222225</v>
      </c>
      <c r="U3597" s="15">
        <f t="shared" si="284"/>
        <v>2015</v>
      </c>
    </row>
    <row r="3598" spans="1:21" ht="48" hidden="1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2" t="s">
        <v>8328</v>
      </c>
      <c r="R3598" t="s">
        <v>8331</v>
      </c>
      <c r="S3598" s="16">
        <f t="shared" si="282"/>
        <v>41856.715069444443</v>
      </c>
      <c r="T3598" s="9">
        <f t="shared" si="283"/>
        <v>41877.715069444443</v>
      </c>
      <c r="U3598" s="15">
        <f t="shared" si="284"/>
        <v>2014</v>
      </c>
    </row>
    <row r="3599" spans="1:21" ht="32" hidden="1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2" t="s">
        <v>8328</v>
      </c>
      <c r="R3599" t="s">
        <v>8331</v>
      </c>
      <c r="S3599" s="16">
        <f t="shared" si="282"/>
        <v>42417.585532407407</v>
      </c>
      <c r="T3599" s="9">
        <f t="shared" si="283"/>
        <v>42432.249305555553</v>
      </c>
      <c r="U3599" s="15">
        <f t="shared" si="284"/>
        <v>2016</v>
      </c>
    </row>
    <row r="3600" spans="1:21" ht="48" hidden="1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2" t="s">
        <v>8328</v>
      </c>
      <c r="R3600" t="s">
        <v>8331</v>
      </c>
      <c r="S3600" s="16">
        <f t="shared" si="282"/>
        <v>41866.79886574074</v>
      </c>
      <c r="T3600" s="9">
        <f t="shared" si="283"/>
        <v>41885.207638888889</v>
      </c>
      <c r="U3600" s="15">
        <f t="shared" si="284"/>
        <v>2014</v>
      </c>
    </row>
    <row r="3601" spans="1:21" ht="48" hidden="1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2" t="s">
        <v>8328</v>
      </c>
      <c r="R3601" t="s">
        <v>8331</v>
      </c>
      <c r="S3601" s="16">
        <f t="shared" si="282"/>
        <v>42220.79487268519</v>
      </c>
      <c r="T3601" s="9">
        <f t="shared" si="283"/>
        <v>42246</v>
      </c>
      <c r="U3601" s="15">
        <f t="shared" si="284"/>
        <v>2015</v>
      </c>
    </row>
    <row r="3602" spans="1:21" ht="32" hidden="1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2" t="s">
        <v>8328</v>
      </c>
      <c r="R3602" t="s">
        <v>8331</v>
      </c>
      <c r="S3602" s="16">
        <f t="shared" si="282"/>
        <v>42628.849120370374</v>
      </c>
      <c r="T3602" s="9">
        <f t="shared" si="283"/>
        <v>42656.849120370374</v>
      </c>
      <c r="U3602" s="15">
        <f t="shared" si="284"/>
        <v>2016</v>
      </c>
    </row>
    <row r="3603" spans="1:21" ht="48" hidden="1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2" t="s">
        <v>8328</v>
      </c>
      <c r="R3603" t="s">
        <v>8331</v>
      </c>
      <c r="S3603" s="16">
        <f t="shared" si="282"/>
        <v>41990.99863425926</v>
      </c>
      <c r="T3603" s="9">
        <f t="shared" si="283"/>
        <v>42020.99863425926</v>
      </c>
      <c r="U3603" s="15">
        <f t="shared" si="284"/>
        <v>2014</v>
      </c>
    </row>
    <row r="3604" spans="1:21" ht="48" hidden="1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2" t="s">
        <v>8328</v>
      </c>
      <c r="R3604" t="s">
        <v>8331</v>
      </c>
      <c r="S3604" s="16">
        <f t="shared" si="282"/>
        <v>42447.894432870366</v>
      </c>
      <c r="T3604" s="9">
        <f t="shared" si="283"/>
        <v>42507.894432870366</v>
      </c>
      <c r="U3604" s="15">
        <f t="shared" si="284"/>
        <v>2016</v>
      </c>
    </row>
    <row r="3605" spans="1:21" ht="48" hidden="1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2" t="s">
        <v>8328</v>
      </c>
      <c r="R3605" t="s">
        <v>8331</v>
      </c>
      <c r="S3605" s="16">
        <f t="shared" si="282"/>
        <v>42283.864351851851</v>
      </c>
      <c r="T3605" s="9">
        <f t="shared" si="283"/>
        <v>42313.906018518523</v>
      </c>
      <c r="U3605" s="15">
        <f t="shared" si="284"/>
        <v>2015</v>
      </c>
    </row>
    <row r="3606" spans="1:21" ht="48" hidden="1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2" t="s">
        <v>8328</v>
      </c>
      <c r="R3606" t="s">
        <v>8331</v>
      </c>
      <c r="S3606" s="16">
        <f t="shared" si="282"/>
        <v>42483.015694444446</v>
      </c>
      <c r="T3606" s="9">
        <f t="shared" si="283"/>
        <v>42489.290972222225</v>
      </c>
      <c r="U3606" s="15">
        <f t="shared" si="284"/>
        <v>2016</v>
      </c>
    </row>
    <row r="3607" spans="1:21" ht="48" hidden="1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2" t="s">
        <v>8328</v>
      </c>
      <c r="R3607" t="s">
        <v>8331</v>
      </c>
      <c r="S3607" s="16">
        <f t="shared" si="282"/>
        <v>42383.793124999997</v>
      </c>
      <c r="T3607" s="9">
        <f t="shared" si="283"/>
        <v>42413.793124999997</v>
      </c>
      <c r="U3607" s="15">
        <f t="shared" si="284"/>
        <v>2016</v>
      </c>
    </row>
    <row r="3608" spans="1:21" ht="48" hidden="1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2" t="s">
        <v>8328</v>
      </c>
      <c r="R3608" t="s">
        <v>8331</v>
      </c>
      <c r="S3608" s="16">
        <f t="shared" si="282"/>
        <v>42566.604826388888</v>
      </c>
      <c r="T3608" s="9">
        <f t="shared" si="283"/>
        <v>42596.604826388888</v>
      </c>
      <c r="U3608" s="15">
        <f t="shared" si="284"/>
        <v>2016</v>
      </c>
    </row>
    <row r="3609" spans="1:21" ht="32" hidden="1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2" t="s">
        <v>8328</v>
      </c>
      <c r="R3609" t="s">
        <v>8331</v>
      </c>
      <c r="S3609" s="16">
        <f t="shared" si="282"/>
        <v>42338.963912037041</v>
      </c>
      <c r="T3609" s="9">
        <f t="shared" si="283"/>
        <v>42353</v>
      </c>
      <c r="U3609" s="15">
        <f t="shared" si="284"/>
        <v>2015</v>
      </c>
    </row>
    <row r="3610" spans="1:21" ht="48" hidden="1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2" t="s">
        <v>8328</v>
      </c>
      <c r="R3610" t="s">
        <v>8331</v>
      </c>
      <c r="S3610" s="16">
        <f t="shared" si="282"/>
        <v>42506.709375000006</v>
      </c>
      <c r="T3610" s="9">
        <f t="shared" si="283"/>
        <v>42538.583333333328</v>
      </c>
      <c r="U3610" s="15">
        <f t="shared" si="284"/>
        <v>2016</v>
      </c>
    </row>
    <row r="3611" spans="1:21" ht="48" hidden="1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2" t="s">
        <v>8328</v>
      </c>
      <c r="R3611" t="s">
        <v>8331</v>
      </c>
      <c r="S3611" s="16">
        <f t="shared" si="282"/>
        <v>42429.991724537031</v>
      </c>
      <c r="T3611" s="9">
        <f t="shared" si="283"/>
        <v>42459.950057870374</v>
      </c>
      <c r="U3611" s="15">
        <f t="shared" si="284"/>
        <v>2016</v>
      </c>
    </row>
    <row r="3612" spans="1:21" ht="48" hidden="1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2" t="s">
        <v>8328</v>
      </c>
      <c r="R3612" t="s">
        <v>8331</v>
      </c>
      <c r="S3612" s="16">
        <f t="shared" si="282"/>
        <v>42203.432129629626</v>
      </c>
      <c r="T3612" s="9">
        <f t="shared" si="283"/>
        <v>42233.432129629626</v>
      </c>
      <c r="U3612" s="15">
        <f t="shared" si="284"/>
        <v>2015</v>
      </c>
    </row>
    <row r="3613" spans="1:21" ht="48" hidden="1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2" t="s">
        <v>8328</v>
      </c>
      <c r="R3613" t="s">
        <v>8331</v>
      </c>
      <c r="S3613" s="16">
        <f t="shared" si="282"/>
        <v>42072.370381944449</v>
      </c>
      <c r="T3613" s="9">
        <f t="shared" si="283"/>
        <v>42102.370381944449</v>
      </c>
      <c r="U3613" s="15">
        <f t="shared" si="284"/>
        <v>2015</v>
      </c>
    </row>
    <row r="3614" spans="1:21" ht="48" hidden="1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2" t="s">
        <v>8328</v>
      </c>
      <c r="R3614" t="s">
        <v>8331</v>
      </c>
      <c r="S3614" s="16">
        <f t="shared" si="282"/>
        <v>41789.726979166669</v>
      </c>
      <c r="T3614" s="9">
        <f t="shared" si="283"/>
        <v>41799.726979166669</v>
      </c>
      <c r="U3614" s="15">
        <f t="shared" si="284"/>
        <v>2014</v>
      </c>
    </row>
    <row r="3615" spans="1:21" ht="32" hidden="1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2" t="s">
        <v>8328</v>
      </c>
      <c r="R3615" t="s">
        <v>8331</v>
      </c>
      <c r="S3615" s="16">
        <f t="shared" si="282"/>
        <v>41788.58997685185</v>
      </c>
      <c r="T3615" s="9">
        <f t="shared" si="283"/>
        <v>41818.58997685185</v>
      </c>
      <c r="U3615" s="15">
        <f t="shared" si="284"/>
        <v>2014</v>
      </c>
    </row>
    <row r="3616" spans="1:21" ht="48" hidden="1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2" t="s">
        <v>8328</v>
      </c>
      <c r="R3616" t="s">
        <v>8331</v>
      </c>
      <c r="S3616" s="16">
        <f t="shared" si="282"/>
        <v>42144.041851851856</v>
      </c>
      <c r="T3616" s="9">
        <f t="shared" si="283"/>
        <v>42174.041851851856</v>
      </c>
      <c r="U3616" s="15">
        <f t="shared" si="284"/>
        <v>2015</v>
      </c>
    </row>
    <row r="3617" spans="1:21" ht="48" hidden="1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2" t="s">
        <v>8328</v>
      </c>
      <c r="R3617" t="s">
        <v>8331</v>
      </c>
      <c r="S3617" s="16">
        <f t="shared" si="282"/>
        <v>42318.593703703707</v>
      </c>
      <c r="T3617" s="9">
        <f t="shared" si="283"/>
        <v>42348.593703703707</v>
      </c>
      <c r="U3617" s="15">
        <f t="shared" si="284"/>
        <v>2015</v>
      </c>
    </row>
    <row r="3618" spans="1:21" ht="48" hidden="1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2" t="s">
        <v>8328</v>
      </c>
      <c r="R3618" t="s">
        <v>8331</v>
      </c>
      <c r="S3618" s="16">
        <f t="shared" si="282"/>
        <v>42052.949814814812</v>
      </c>
      <c r="T3618" s="9">
        <f t="shared" si="283"/>
        <v>42082.908148148148</v>
      </c>
      <c r="U3618" s="15">
        <f t="shared" si="284"/>
        <v>2015</v>
      </c>
    </row>
    <row r="3619" spans="1:21" ht="48" hidden="1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2" t="s">
        <v>8328</v>
      </c>
      <c r="R3619" t="s">
        <v>8331</v>
      </c>
      <c r="S3619" s="16">
        <f t="shared" si="282"/>
        <v>42779.610289351855</v>
      </c>
      <c r="T3619" s="9">
        <f t="shared" si="283"/>
        <v>42794</v>
      </c>
      <c r="U3619" s="15">
        <f t="shared" si="284"/>
        <v>2017</v>
      </c>
    </row>
    <row r="3620" spans="1:21" ht="48" hidden="1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2" t="s">
        <v>8328</v>
      </c>
      <c r="R3620" t="s">
        <v>8331</v>
      </c>
      <c r="S3620" s="16">
        <f t="shared" si="282"/>
        <v>42128.627893518518</v>
      </c>
      <c r="T3620" s="9">
        <f t="shared" si="283"/>
        <v>42158.627893518518</v>
      </c>
      <c r="U3620" s="15">
        <f t="shared" si="284"/>
        <v>2015</v>
      </c>
    </row>
    <row r="3621" spans="1:21" ht="48" hidden="1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2" t="s">
        <v>8328</v>
      </c>
      <c r="R3621" t="s">
        <v>8331</v>
      </c>
      <c r="S3621" s="16">
        <f t="shared" si="282"/>
        <v>42661.132245370376</v>
      </c>
      <c r="T3621" s="9">
        <f t="shared" si="283"/>
        <v>42693.916666666672</v>
      </c>
      <c r="U3621" s="15">
        <f t="shared" si="284"/>
        <v>2016</v>
      </c>
    </row>
    <row r="3622" spans="1:21" ht="48" hidden="1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2" t="s">
        <v>8328</v>
      </c>
      <c r="R3622" t="s">
        <v>8331</v>
      </c>
      <c r="S3622" s="16">
        <f t="shared" si="282"/>
        <v>42037.938206018516</v>
      </c>
      <c r="T3622" s="9">
        <f t="shared" si="283"/>
        <v>42068.166666666672</v>
      </c>
      <c r="U3622" s="15">
        <f t="shared" si="284"/>
        <v>2015</v>
      </c>
    </row>
    <row r="3623" spans="1:21" ht="48" hidden="1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2" t="s">
        <v>8328</v>
      </c>
      <c r="R3623" t="s">
        <v>8331</v>
      </c>
      <c r="S3623" s="16">
        <f t="shared" si="282"/>
        <v>42619.935694444444</v>
      </c>
      <c r="T3623" s="9">
        <f t="shared" si="283"/>
        <v>42643.875</v>
      </c>
      <c r="U3623" s="15">
        <f t="shared" si="284"/>
        <v>2016</v>
      </c>
    </row>
    <row r="3624" spans="1:21" ht="32" hidden="1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2" t="s">
        <v>8328</v>
      </c>
      <c r="R3624" t="s">
        <v>8331</v>
      </c>
      <c r="S3624" s="16">
        <f t="shared" si="282"/>
        <v>41877.221886574072</v>
      </c>
      <c r="T3624" s="9">
        <f t="shared" si="283"/>
        <v>41910.140972222223</v>
      </c>
      <c r="U3624" s="15">
        <f t="shared" si="284"/>
        <v>2014</v>
      </c>
    </row>
    <row r="3625" spans="1:21" ht="32" hidden="1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2" t="s">
        <v>8328</v>
      </c>
      <c r="R3625" t="s">
        <v>8331</v>
      </c>
      <c r="S3625" s="16">
        <f t="shared" si="282"/>
        <v>41828.736921296295</v>
      </c>
      <c r="T3625" s="9">
        <f t="shared" si="283"/>
        <v>41846.291666666664</v>
      </c>
      <c r="U3625" s="15">
        <f t="shared" si="284"/>
        <v>2014</v>
      </c>
    </row>
    <row r="3626" spans="1:21" ht="80" hidden="1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2" t="s">
        <v>8328</v>
      </c>
      <c r="R3626" t="s">
        <v>8331</v>
      </c>
      <c r="S3626" s="16">
        <f t="shared" si="282"/>
        <v>42545.774189814809</v>
      </c>
      <c r="T3626" s="9">
        <f t="shared" si="283"/>
        <v>42605.774189814809</v>
      </c>
      <c r="U3626" s="15">
        <f t="shared" si="284"/>
        <v>2016</v>
      </c>
    </row>
    <row r="3627" spans="1:21" ht="48" hidden="1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2" t="s">
        <v>8328</v>
      </c>
      <c r="R3627" t="s">
        <v>8331</v>
      </c>
      <c r="S3627" s="16">
        <f t="shared" si="282"/>
        <v>42157.652511574073</v>
      </c>
      <c r="T3627" s="9">
        <f t="shared" si="283"/>
        <v>42187.652511574073</v>
      </c>
      <c r="U3627" s="15">
        <f t="shared" si="284"/>
        <v>2015</v>
      </c>
    </row>
    <row r="3628" spans="1:21" ht="48" hidden="1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2" t="s">
        <v>8328</v>
      </c>
      <c r="R3628" t="s">
        <v>8331</v>
      </c>
      <c r="S3628" s="16">
        <f t="shared" si="282"/>
        <v>41846.667326388888</v>
      </c>
      <c r="T3628" s="9">
        <f t="shared" si="283"/>
        <v>41867.667326388888</v>
      </c>
      <c r="U3628" s="15">
        <f t="shared" si="284"/>
        <v>2014</v>
      </c>
    </row>
    <row r="3629" spans="1:21" ht="48" hidden="1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2" t="s">
        <v>8328</v>
      </c>
      <c r="R3629" t="s">
        <v>8331</v>
      </c>
      <c r="S3629" s="16">
        <f t="shared" si="282"/>
        <v>42460.741747685184</v>
      </c>
      <c r="T3629" s="9">
        <f t="shared" si="283"/>
        <v>42511.165972222225</v>
      </c>
      <c r="U3629" s="15">
        <f t="shared" si="284"/>
        <v>2016</v>
      </c>
    </row>
    <row r="3630" spans="1:21" ht="48" hidden="1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 t="e">
        <f t="shared" si="281"/>
        <v>#DIV/0!</v>
      </c>
      <c r="Q3630" s="12" t="s">
        <v>8328</v>
      </c>
      <c r="R3630" t="s">
        <v>8340</v>
      </c>
      <c r="S3630" s="16">
        <f t="shared" si="282"/>
        <v>42291.833287037036</v>
      </c>
      <c r="T3630" s="9">
        <f t="shared" si="283"/>
        <v>42351.874953703707</v>
      </c>
      <c r="U3630" s="15">
        <f t="shared" si="284"/>
        <v>2015</v>
      </c>
    </row>
    <row r="3631" spans="1:21" ht="48" hidden="1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2" t="s">
        <v>8328</v>
      </c>
      <c r="R3631" t="s">
        <v>8340</v>
      </c>
      <c r="S3631" s="16">
        <f t="shared" si="282"/>
        <v>42437.094490740739</v>
      </c>
      <c r="T3631" s="9">
        <f t="shared" si="283"/>
        <v>42495.708333333328</v>
      </c>
      <c r="U3631" s="15">
        <f t="shared" si="284"/>
        <v>2016</v>
      </c>
    </row>
    <row r="3632" spans="1:21" ht="48" hidden="1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2" t="s">
        <v>8328</v>
      </c>
      <c r="R3632" t="s">
        <v>8340</v>
      </c>
      <c r="S3632" s="16">
        <f t="shared" si="282"/>
        <v>41942.84710648148</v>
      </c>
      <c r="T3632" s="9">
        <f t="shared" si="283"/>
        <v>41972.888773148152</v>
      </c>
      <c r="U3632" s="15">
        <f t="shared" si="284"/>
        <v>2014</v>
      </c>
    </row>
    <row r="3633" spans="1:21" ht="48" hidden="1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2" t="s">
        <v>8328</v>
      </c>
      <c r="R3633" t="s">
        <v>8340</v>
      </c>
      <c r="S3633" s="16">
        <f t="shared" si="282"/>
        <v>41880.753437499996</v>
      </c>
      <c r="T3633" s="9">
        <f t="shared" si="283"/>
        <v>41905.165972222225</v>
      </c>
      <c r="U3633" s="15">
        <f t="shared" si="284"/>
        <v>2014</v>
      </c>
    </row>
    <row r="3634" spans="1:21" ht="48" hidden="1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2" t="s">
        <v>8328</v>
      </c>
      <c r="R3634" t="s">
        <v>8340</v>
      </c>
      <c r="S3634" s="16">
        <f t="shared" si="282"/>
        <v>41946.936909722222</v>
      </c>
      <c r="T3634" s="9">
        <f t="shared" si="283"/>
        <v>41966.936909722222</v>
      </c>
      <c r="U3634" s="15">
        <f t="shared" si="284"/>
        <v>2014</v>
      </c>
    </row>
    <row r="3635" spans="1:21" ht="48" hidden="1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2" t="s">
        <v>8328</v>
      </c>
      <c r="R3635" t="s">
        <v>8340</v>
      </c>
      <c r="S3635" s="16">
        <f t="shared" si="282"/>
        <v>42649.623460648145</v>
      </c>
      <c r="T3635" s="9">
        <f t="shared" si="283"/>
        <v>42693.041666666672</v>
      </c>
      <c r="U3635" s="15">
        <f t="shared" si="284"/>
        <v>2016</v>
      </c>
    </row>
    <row r="3636" spans="1:21" ht="48" hidden="1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2" t="s">
        <v>8328</v>
      </c>
      <c r="R3636" t="s">
        <v>8340</v>
      </c>
      <c r="S3636" s="16">
        <f t="shared" si="282"/>
        <v>42701.166365740741</v>
      </c>
      <c r="T3636" s="9">
        <f t="shared" si="283"/>
        <v>42749.165972222225</v>
      </c>
      <c r="U3636" s="15">
        <f t="shared" si="284"/>
        <v>2016</v>
      </c>
    </row>
    <row r="3637" spans="1:21" ht="32" hidden="1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2" t="s">
        <v>8328</v>
      </c>
      <c r="R3637" t="s">
        <v>8340</v>
      </c>
      <c r="S3637" s="16">
        <f t="shared" si="282"/>
        <v>42450.88282407407</v>
      </c>
      <c r="T3637" s="9">
        <f t="shared" si="283"/>
        <v>42480.88282407407</v>
      </c>
      <c r="U3637" s="15">
        <f t="shared" si="284"/>
        <v>2016</v>
      </c>
    </row>
    <row r="3638" spans="1:21" ht="48" hidden="1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 t="e">
        <f t="shared" si="281"/>
        <v>#DIV/0!</v>
      </c>
      <c r="Q3638" s="12" t="s">
        <v>8328</v>
      </c>
      <c r="R3638" t="s">
        <v>8340</v>
      </c>
      <c r="S3638" s="16">
        <f t="shared" si="282"/>
        <v>42226.694780092599</v>
      </c>
      <c r="T3638" s="9">
        <f t="shared" si="283"/>
        <v>42261.694780092599</v>
      </c>
      <c r="U3638" s="15">
        <f t="shared" si="284"/>
        <v>2015</v>
      </c>
    </row>
    <row r="3639" spans="1:21" ht="64" hidden="1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2" t="s">
        <v>8328</v>
      </c>
      <c r="R3639" t="s">
        <v>8340</v>
      </c>
      <c r="S3639" s="16">
        <f t="shared" si="282"/>
        <v>41975.700636574074</v>
      </c>
      <c r="T3639" s="9">
        <f t="shared" si="283"/>
        <v>42005.700636574074</v>
      </c>
      <c r="U3639" s="15">
        <f t="shared" si="284"/>
        <v>2014</v>
      </c>
    </row>
    <row r="3640" spans="1:21" ht="32" hidden="1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2" t="s">
        <v>8328</v>
      </c>
      <c r="R3640" t="s">
        <v>8340</v>
      </c>
      <c r="S3640" s="16">
        <f t="shared" si="282"/>
        <v>42053.672824074078</v>
      </c>
      <c r="T3640" s="9">
        <f t="shared" si="283"/>
        <v>42113.631157407406</v>
      </c>
      <c r="U3640" s="15">
        <f t="shared" si="284"/>
        <v>2015</v>
      </c>
    </row>
    <row r="3641" spans="1:21" ht="48" hidden="1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2" t="s">
        <v>8328</v>
      </c>
      <c r="R3641" t="s">
        <v>8340</v>
      </c>
      <c r="S3641" s="16">
        <f t="shared" si="282"/>
        <v>42590.677152777775</v>
      </c>
      <c r="T3641" s="9">
        <f t="shared" si="283"/>
        <v>42650.632638888885</v>
      </c>
      <c r="U3641" s="15">
        <f t="shared" si="284"/>
        <v>2016</v>
      </c>
    </row>
    <row r="3642" spans="1:21" ht="80" hidden="1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2" t="s">
        <v>8328</v>
      </c>
      <c r="R3642" t="s">
        <v>8340</v>
      </c>
      <c r="S3642" s="16">
        <f t="shared" si="282"/>
        <v>42104.781597222223</v>
      </c>
      <c r="T3642" s="9">
        <f t="shared" si="283"/>
        <v>42134.781597222223</v>
      </c>
      <c r="U3642" s="15">
        <f t="shared" si="284"/>
        <v>2015</v>
      </c>
    </row>
    <row r="3643" spans="1:21" ht="48" hidden="1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 t="e">
        <f t="shared" si="281"/>
        <v>#DIV/0!</v>
      </c>
      <c r="Q3643" s="12" t="s">
        <v>8328</v>
      </c>
      <c r="R3643" t="s">
        <v>8340</v>
      </c>
      <c r="S3643" s="16">
        <f t="shared" si="282"/>
        <v>41899.627071759263</v>
      </c>
      <c r="T3643" s="9">
        <f t="shared" si="283"/>
        <v>41917.208333333336</v>
      </c>
      <c r="U3643" s="15">
        <f t="shared" si="284"/>
        <v>2014</v>
      </c>
    </row>
    <row r="3644" spans="1:21" ht="64" hidden="1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2" t="s">
        <v>8328</v>
      </c>
      <c r="R3644" t="s">
        <v>8340</v>
      </c>
      <c r="S3644" s="16">
        <f t="shared" si="282"/>
        <v>42297.816284722227</v>
      </c>
      <c r="T3644" s="9">
        <f t="shared" si="283"/>
        <v>42338.708333333328</v>
      </c>
      <c r="U3644" s="15">
        <f t="shared" si="284"/>
        <v>2015</v>
      </c>
    </row>
    <row r="3645" spans="1:21" ht="48" hidden="1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 t="e">
        <f t="shared" si="281"/>
        <v>#DIV/0!</v>
      </c>
      <c r="Q3645" s="12" t="s">
        <v>8328</v>
      </c>
      <c r="R3645" t="s">
        <v>8340</v>
      </c>
      <c r="S3645" s="16">
        <f t="shared" si="282"/>
        <v>42285.143969907411</v>
      </c>
      <c r="T3645" s="9">
        <f t="shared" si="283"/>
        <v>42325.185636574075</v>
      </c>
      <c r="U3645" s="15">
        <f t="shared" si="284"/>
        <v>2015</v>
      </c>
    </row>
    <row r="3646" spans="1:21" ht="48" hidden="1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2" t="s">
        <v>8328</v>
      </c>
      <c r="R3646" t="s">
        <v>8340</v>
      </c>
      <c r="S3646" s="16">
        <f t="shared" si="282"/>
        <v>42409.241747685184</v>
      </c>
      <c r="T3646" s="9">
        <f t="shared" si="283"/>
        <v>42437.207638888889</v>
      </c>
      <c r="U3646" s="15">
        <f t="shared" si="284"/>
        <v>2016</v>
      </c>
    </row>
    <row r="3647" spans="1:21" ht="48" hidden="1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2" t="s">
        <v>8328</v>
      </c>
      <c r="R3647" t="s">
        <v>8340</v>
      </c>
      <c r="S3647" s="16">
        <f t="shared" si="282"/>
        <v>42665.970347222217</v>
      </c>
      <c r="T3647" s="9">
        <f t="shared" si="283"/>
        <v>42696.012013888889</v>
      </c>
      <c r="U3647" s="15">
        <f t="shared" si="284"/>
        <v>2016</v>
      </c>
    </row>
    <row r="3648" spans="1:21" ht="48" hidden="1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2" t="s">
        <v>8328</v>
      </c>
      <c r="R3648" t="s">
        <v>8340</v>
      </c>
      <c r="S3648" s="16">
        <f t="shared" si="282"/>
        <v>42140.421319444446</v>
      </c>
      <c r="T3648" s="9">
        <f t="shared" si="283"/>
        <v>42171.979166666672</v>
      </c>
      <c r="U3648" s="15">
        <f t="shared" si="284"/>
        <v>2015</v>
      </c>
    </row>
    <row r="3649" spans="1:21" ht="48" hidden="1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2" t="s">
        <v>8328</v>
      </c>
      <c r="R3649" t="s">
        <v>8340</v>
      </c>
      <c r="S3649" s="16">
        <f t="shared" si="282"/>
        <v>42598.749155092592</v>
      </c>
      <c r="T3649" s="9">
        <f t="shared" si="283"/>
        <v>42643.749155092592</v>
      </c>
      <c r="U3649" s="15">
        <f t="shared" si="284"/>
        <v>2016</v>
      </c>
    </row>
    <row r="3650" spans="1:21" ht="32" hidden="1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5">ROUND(E3650/D3650*100,0)</f>
        <v>100</v>
      </c>
      <c r="P3650">
        <f t="shared" ref="P3650:P3713" si="286">ROUND(E3650/L3650,2)</f>
        <v>550.04</v>
      </c>
      <c r="Q3650" s="12" t="s">
        <v>8328</v>
      </c>
      <c r="R3650" t="s">
        <v>8331</v>
      </c>
      <c r="S3650" s="16">
        <f t="shared" si="282"/>
        <v>41887.292187500003</v>
      </c>
      <c r="T3650" s="9">
        <f t="shared" si="283"/>
        <v>41917.292187500003</v>
      </c>
      <c r="U3650" s="15">
        <f t="shared" si="284"/>
        <v>2014</v>
      </c>
    </row>
    <row r="3651" spans="1:21" ht="48" hidden="1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5"/>
        <v>104</v>
      </c>
      <c r="P3651">
        <f t="shared" si="286"/>
        <v>97.5</v>
      </c>
      <c r="Q3651" s="12" t="s">
        <v>8328</v>
      </c>
      <c r="R3651" t="s">
        <v>8331</v>
      </c>
      <c r="S3651" s="16">
        <f t="shared" ref="S3651:S3714" si="287">(((J3651/60)/60)/24)+DATE(1970,1,1)</f>
        <v>41780.712893518517</v>
      </c>
      <c r="T3651" s="9">
        <f t="shared" ref="T3651:T3714" si="288">(((I3651/60)/60)/24)+DATE(1970,1,1)</f>
        <v>41806.712893518517</v>
      </c>
      <c r="U3651" s="15">
        <f t="shared" ref="U3651:U3714" si="289">YEAR(S3651)</f>
        <v>2014</v>
      </c>
    </row>
    <row r="3652" spans="1:21" ht="48" hidden="1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2" t="s">
        <v>8328</v>
      </c>
      <c r="R3652" t="s">
        <v>8331</v>
      </c>
      <c r="S3652" s="16">
        <f t="shared" si="287"/>
        <v>42381.478981481487</v>
      </c>
      <c r="T3652" s="9">
        <f t="shared" si="288"/>
        <v>42402.478981481487</v>
      </c>
      <c r="U3652" s="15">
        <f t="shared" si="289"/>
        <v>2016</v>
      </c>
    </row>
    <row r="3653" spans="1:21" ht="32" hidden="1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2" t="s">
        <v>8328</v>
      </c>
      <c r="R3653" t="s">
        <v>8331</v>
      </c>
      <c r="S3653" s="16">
        <f t="shared" si="287"/>
        <v>41828.646319444444</v>
      </c>
      <c r="T3653" s="9">
        <f t="shared" si="288"/>
        <v>41861.665972222225</v>
      </c>
      <c r="U3653" s="15">
        <f t="shared" si="289"/>
        <v>2014</v>
      </c>
    </row>
    <row r="3654" spans="1:21" ht="48" hidden="1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2" t="s">
        <v>8328</v>
      </c>
      <c r="R3654" t="s">
        <v>8331</v>
      </c>
      <c r="S3654" s="16">
        <f t="shared" si="287"/>
        <v>42596.644699074073</v>
      </c>
      <c r="T3654" s="9">
        <f t="shared" si="288"/>
        <v>42607.165972222225</v>
      </c>
      <c r="U3654" s="15">
        <f t="shared" si="289"/>
        <v>2016</v>
      </c>
    </row>
    <row r="3655" spans="1:21" ht="48" hidden="1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2" t="s">
        <v>8328</v>
      </c>
      <c r="R3655" t="s">
        <v>8331</v>
      </c>
      <c r="S3655" s="16">
        <f t="shared" si="287"/>
        <v>42191.363506944443</v>
      </c>
      <c r="T3655" s="9">
        <f t="shared" si="288"/>
        <v>42221.363506944443</v>
      </c>
      <c r="U3655" s="15">
        <f t="shared" si="289"/>
        <v>2015</v>
      </c>
    </row>
    <row r="3656" spans="1:21" ht="48" hidden="1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2" t="s">
        <v>8328</v>
      </c>
      <c r="R3656" t="s">
        <v>8331</v>
      </c>
      <c r="S3656" s="16">
        <f t="shared" si="287"/>
        <v>42440.416504629626</v>
      </c>
      <c r="T3656" s="9">
        <f t="shared" si="288"/>
        <v>42463.708333333328</v>
      </c>
      <c r="U3656" s="15">
        <f t="shared" si="289"/>
        <v>2016</v>
      </c>
    </row>
    <row r="3657" spans="1:21" ht="48" hidden="1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2" t="s">
        <v>8328</v>
      </c>
      <c r="R3657" t="s">
        <v>8331</v>
      </c>
      <c r="S3657" s="16">
        <f t="shared" si="287"/>
        <v>42173.803217592591</v>
      </c>
      <c r="T3657" s="9">
        <f t="shared" si="288"/>
        <v>42203.290972222225</v>
      </c>
      <c r="U3657" s="15">
        <f t="shared" si="289"/>
        <v>2015</v>
      </c>
    </row>
    <row r="3658" spans="1:21" ht="48" hidden="1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2" t="s">
        <v>8328</v>
      </c>
      <c r="R3658" t="s">
        <v>8331</v>
      </c>
      <c r="S3658" s="16">
        <f t="shared" si="287"/>
        <v>42737.910138888896</v>
      </c>
      <c r="T3658" s="9">
        <f t="shared" si="288"/>
        <v>42767.957638888889</v>
      </c>
      <c r="U3658" s="15">
        <f t="shared" si="289"/>
        <v>2017</v>
      </c>
    </row>
    <row r="3659" spans="1:21" ht="48" hidden="1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2" t="s">
        <v>8328</v>
      </c>
      <c r="R3659" t="s">
        <v>8331</v>
      </c>
      <c r="S3659" s="16">
        <f t="shared" si="287"/>
        <v>42499.629849537043</v>
      </c>
      <c r="T3659" s="9">
        <f t="shared" si="288"/>
        <v>42522.904166666667</v>
      </c>
      <c r="U3659" s="15">
        <f t="shared" si="289"/>
        <v>2016</v>
      </c>
    </row>
    <row r="3660" spans="1:21" ht="32" hidden="1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2" t="s">
        <v>8328</v>
      </c>
      <c r="R3660" t="s">
        <v>8331</v>
      </c>
      <c r="S3660" s="16">
        <f t="shared" si="287"/>
        <v>41775.858564814815</v>
      </c>
      <c r="T3660" s="9">
        <f t="shared" si="288"/>
        <v>41822.165972222225</v>
      </c>
      <c r="U3660" s="15">
        <f t="shared" si="289"/>
        <v>2014</v>
      </c>
    </row>
    <row r="3661" spans="1:21" ht="48" hidden="1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2" t="s">
        <v>8328</v>
      </c>
      <c r="R3661" t="s">
        <v>8331</v>
      </c>
      <c r="S3661" s="16">
        <f t="shared" si="287"/>
        <v>42055.277199074073</v>
      </c>
      <c r="T3661" s="9">
        <f t="shared" si="288"/>
        <v>42082.610416666663</v>
      </c>
      <c r="U3661" s="15">
        <f t="shared" si="289"/>
        <v>2015</v>
      </c>
    </row>
    <row r="3662" spans="1:21" ht="48" hidden="1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2" t="s">
        <v>8328</v>
      </c>
      <c r="R3662" t="s">
        <v>8331</v>
      </c>
      <c r="S3662" s="16">
        <f t="shared" si="287"/>
        <v>41971.881076388891</v>
      </c>
      <c r="T3662" s="9">
        <f t="shared" si="288"/>
        <v>41996.881076388891</v>
      </c>
      <c r="U3662" s="15">
        <f t="shared" si="289"/>
        <v>2014</v>
      </c>
    </row>
    <row r="3663" spans="1:21" ht="48" hidden="1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2" t="s">
        <v>8328</v>
      </c>
      <c r="R3663" t="s">
        <v>8331</v>
      </c>
      <c r="S3663" s="16">
        <f t="shared" si="287"/>
        <v>42447.896666666667</v>
      </c>
      <c r="T3663" s="9">
        <f t="shared" si="288"/>
        <v>42470.166666666672</v>
      </c>
      <c r="U3663" s="15">
        <f t="shared" si="289"/>
        <v>2016</v>
      </c>
    </row>
    <row r="3664" spans="1:21" ht="48" hidden="1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2" t="s">
        <v>8328</v>
      </c>
      <c r="R3664" t="s">
        <v>8331</v>
      </c>
      <c r="S3664" s="16">
        <f t="shared" si="287"/>
        <v>42064.220069444447</v>
      </c>
      <c r="T3664" s="9">
        <f t="shared" si="288"/>
        <v>42094.178402777776</v>
      </c>
      <c r="U3664" s="15">
        <f t="shared" si="289"/>
        <v>2015</v>
      </c>
    </row>
    <row r="3665" spans="1:21" ht="48" hidden="1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2" t="s">
        <v>8328</v>
      </c>
      <c r="R3665" t="s">
        <v>8331</v>
      </c>
      <c r="S3665" s="16">
        <f t="shared" si="287"/>
        <v>42665.451736111107</v>
      </c>
      <c r="T3665" s="9">
        <f t="shared" si="288"/>
        <v>42725.493402777778</v>
      </c>
      <c r="U3665" s="15">
        <f t="shared" si="289"/>
        <v>2016</v>
      </c>
    </row>
    <row r="3666" spans="1:21" ht="48" hidden="1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2" t="s">
        <v>8328</v>
      </c>
      <c r="R3666" t="s">
        <v>8331</v>
      </c>
      <c r="S3666" s="16">
        <f t="shared" si="287"/>
        <v>42523.248715277776</v>
      </c>
      <c r="T3666" s="9">
        <f t="shared" si="288"/>
        <v>42537.248715277776</v>
      </c>
      <c r="U3666" s="15">
        <f t="shared" si="289"/>
        <v>2016</v>
      </c>
    </row>
    <row r="3667" spans="1:21" ht="48" hidden="1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2" t="s">
        <v>8328</v>
      </c>
      <c r="R3667" t="s">
        <v>8331</v>
      </c>
      <c r="S3667" s="16">
        <f t="shared" si="287"/>
        <v>42294.808124999996</v>
      </c>
      <c r="T3667" s="9">
        <f t="shared" si="288"/>
        <v>42305.829166666663</v>
      </c>
      <c r="U3667" s="15">
        <f t="shared" si="289"/>
        <v>2015</v>
      </c>
    </row>
    <row r="3668" spans="1:21" ht="16" hidden="1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2" t="s">
        <v>8328</v>
      </c>
      <c r="R3668" t="s">
        <v>8331</v>
      </c>
      <c r="S3668" s="16">
        <f t="shared" si="287"/>
        <v>41822.90488425926</v>
      </c>
      <c r="T3668" s="9">
        <f t="shared" si="288"/>
        <v>41844.291666666664</v>
      </c>
      <c r="U3668" s="15">
        <f t="shared" si="289"/>
        <v>2014</v>
      </c>
    </row>
    <row r="3669" spans="1:21" ht="48" hidden="1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2" t="s">
        <v>8328</v>
      </c>
      <c r="R3669" t="s">
        <v>8331</v>
      </c>
      <c r="S3669" s="16">
        <f t="shared" si="287"/>
        <v>42173.970127314817</v>
      </c>
      <c r="T3669" s="9">
        <f t="shared" si="288"/>
        <v>42203.970127314817</v>
      </c>
      <c r="U3669" s="15">
        <f t="shared" si="289"/>
        <v>2015</v>
      </c>
    </row>
    <row r="3670" spans="1:21" ht="48" hidden="1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2" t="s">
        <v>8328</v>
      </c>
      <c r="R3670" t="s">
        <v>8331</v>
      </c>
      <c r="S3670" s="16">
        <f t="shared" si="287"/>
        <v>42185.556157407409</v>
      </c>
      <c r="T3670" s="9">
        <f t="shared" si="288"/>
        <v>42208.772916666669</v>
      </c>
      <c r="U3670" s="15">
        <f t="shared" si="289"/>
        <v>2015</v>
      </c>
    </row>
    <row r="3671" spans="1:21" ht="48" hidden="1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2" t="s">
        <v>8328</v>
      </c>
      <c r="R3671" t="s">
        <v>8331</v>
      </c>
      <c r="S3671" s="16">
        <f t="shared" si="287"/>
        <v>42136.675196759257</v>
      </c>
      <c r="T3671" s="9">
        <f t="shared" si="288"/>
        <v>42166.675196759257</v>
      </c>
      <c r="U3671" s="15">
        <f t="shared" si="289"/>
        <v>2015</v>
      </c>
    </row>
    <row r="3672" spans="1:21" ht="48" hidden="1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2" t="s">
        <v>8328</v>
      </c>
      <c r="R3672" t="s">
        <v>8331</v>
      </c>
      <c r="S3672" s="16">
        <f t="shared" si="287"/>
        <v>42142.514016203699</v>
      </c>
      <c r="T3672" s="9">
        <f t="shared" si="288"/>
        <v>42155.958333333328</v>
      </c>
      <c r="U3672" s="15">
        <f t="shared" si="289"/>
        <v>2015</v>
      </c>
    </row>
    <row r="3673" spans="1:21" ht="48" hidden="1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2" t="s">
        <v>8328</v>
      </c>
      <c r="R3673" t="s">
        <v>8331</v>
      </c>
      <c r="S3673" s="16">
        <f t="shared" si="287"/>
        <v>41820.62809027778</v>
      </c>
      <c r="T3673" s="9">
        <f t="shared" si="288"/>
        <v>41841.165972222225</v>
      </c>
      <c r="U3673" s="15">
        <f t="shared" si="289"/>
        <v>2014</v>
      </c>
    </row>
    <row r="3674" spans="1:21" ht="48" hidden="1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2" t="s">
        <v>8328</v>
      </c>
      <c r="R3674" t="s">
        <v>8331</v>
      </c>
      <c r="S3674" s="16">
        <f t="shared" si="287"/>
        <v>41878.946574074071</v>
      </c>
      <c r="T3674" s="9">
        <f t="shared" si="288"/>
        <v>41908.946574074071</v>
      </c>
      <c r="U3674" s="15">
        <f t="shared" si="289"/>
        <v>2014</v>
      </c>
    </row>
    <row r="3675" spans="1:21" ht="48" hidden="1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2" t="s">
        <v>8328</v>
      </c>
      <c r="R3675" t="s">
        <v>8331</v>
      </c>
      <c r="S3675" s="16">
        <f t="shared" si="287"/>
        <v>41914.295104166667</v>
      </c>
      <c r="T3675" s="9">
        <f t="shared" si="288"/>
        <v>41948.536111111112</v>
      </c>
      <c r="U3675" s="15">
        <f t="shared" si="289"/>
        <v>2014</v>
      </c>
    </row>
    <row r="3676" spans="1:21" ht="48" hidden="1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2" t="s">
        <v>8328</v>
      </c>
      <c r="R3676" t="s">
        <v>8331</v>
      </c>
      <c r="S3676" s="16">
        <f t="shared" si="287"/>
        <v>42556.873020833329</v>
      </c>
      <c r="T3676" s="9">
        <f t="shared" si="288"/>
        <v>42616.873020833329</v>
      </c>
      <c r="U3676" s="15">
        <f t="shared" si="289"/>
        <v>2016</v>
      </c>
    </row>
    <row r="3677" spans="1:21" ht="48" hidden="1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2" t="s">
        <v>8328</v>
      </c>
      <c r="R3677" t="s">
        <v>8331</v>
      </c>
      <c r="S3677" s="16">
        <f t="shared" si="287"/>
        <v>42493.597013888888</v>
      </c>
      <c r="T3677" s="9">
        <f t="shared" si="288"/>
        <v>42505.958333333328</v>
      </c>
      <c r="U3677" s="15">
        <f t="shared" si="289"/>
        <v>2016</v>
      </c>
    </row>
    <row r="3678" spans="1:21" ht="48" hidden="1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2" t="s">
        <v>8328</v>
      </c>
      <c r="R3678" t="s">
        <v>8331</v>
      </c>
      <c r="S3678" s="16">
        <f t="shared" si="287"/>
        <v>41876.815787037034</v>
      </c>
      <c r="T3678" s="9">
        <f t="shared" si="288"/>
        <v>41894.815787037034</v>
      </c>
      <c r="U3678" s="15">
        <f t="shared" si="289"/>
        <v>2014</v>
      </c>
    </row>
    <row r="3679" spans="1:21" ht="32" hidden="1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2" t="s">
        <v>8328</v>
      </c>
      <c r="R3679" t="s">
        <v>8331</v>
      </c>
      <c r="S3679" s="16">
        <f t="shared" si="287"/>
        <v>41802.574282407404</v>
      </c>
      <c r="T3679" s="9">
        <f t="shared" si="288"/>
        <v>41823.165972222225</v>
      </c>
      <c r="U3679" s="15">
        <f t="shared" si="289"/>
        <v>2014</v>
      </c>
    </row>
    <row r="3680" spans="1:21" ht="32" hidden="1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2" t="s">
        <v>8328</v>
      </c>
      <c r="R3680" t="s">
        <v>8331</v>
      </c>
      <c r="S3680" s="16">
        <f t="shared" si="287"/>
        <v>42120.531226851846</v>
      </c>
      <c r="T3680" s="9">
        <f t="shared" si="288"/>
        <v>42155.531226851846</v>
      </c>
      <c r="U3680" s="15">
        <f t="shared" si="289"/>
        <v>2015</v>
      </c>
    </row>
    <row r="3681" spans="1:21" ht="48" hidden="1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2" t="s">
        <v>8328</v>
      </c>
      <c r="R3681" t="s">
        <v>8331</v>
      </c>
      <c r="S3681" s="16">
        <f t="shared" si="287"/>
        <v>41786.761354166665</v>
      </c>
      <c r="T3681" s="9">
        <f t="shared" si="288"/>
        <v>41821.207638888889</v>
      </c>
      <c r="U3681" s="15">
        <f t="shared" si="289"/>
        <v>2014</v>
      </c>
    </row>
    <row r="3682" spans="1:21" ht="32" hidden="1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2" t="s">
        <v>8328</v>
      </c>
      <c r="R3682" t="s">
        <v>8331</v>
      </c>
      <c r="S3682" s="16">
        <f t="shared" si="287"/>
        <v>42627.454097222217</v>
      </c>
      <c r="T3682" s="9">
        <f t="shared" si="288"/>
        <v>42648.454097222217</v>
      </c>
      <c r="U3682" s="15">
        <f t="shared" si="289"/>
        <v>2016</v>
      </c>
    </row>
    <row r="3683" spans="1:21" ht="64" hidden="1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2" t="s">
        <v>8328</v>
      </c>
      <c r="R3683" t="s">
        <v>8331</v>
      </c>
      <c r="S3683" s="16">
        <f t="shared" si="287"/>
        <v>42374.651504629626</v>
      </c>
      <c r="T3683" s="9">
        <f t="shared" si="288"/>
        <v>42384.651504629626</v>
      </c>
      <c r="U3683" s="15">
        <f t="shared" si="289"/>
        <v>2016</v>
      </c>
    </row>
    <row r="3684" spans="1:21" ht="48" hidden="1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2" t="s">
        <v>8328</v>
      </c>
      <c r="R3684" t="s">
        <v>8331</v>
      </c>
      <c r="S3684" s="16">
        <f t="shared" si="287"/>
        <v>41772.685393518521</v>
      </c>
      <c r="T3684" s="9">
        <f t="shared" si="288"/>
        <v>41806.290972222225</v>
      </c>
      <c r="U3684" s="15">
        <f t="shared" si="289"/>
        <v>2014</v>
      </c>
    </row>
    <row r="3685" spans="1:21" ht="48" hidden="1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2" t="s">
        <v>8328</v>
      </c>
      <c r="R3685" t="s">
        <v>8331</v>
      </c>
      <c r="S3685" s="16">
        <f t="shared" si="287"/>
        <v>42633.116851851853</v>
      </c>
      <c r="T3685" s="9">
        <f t="shared" si="288"/>
        <v>42663.116851851853</v>
      </c>
      <c r="U3685" s="15">
        <f t="shared" si="289"/>
        <v>2016</v>
      </c>
    </row>
    <row r="3686" spans="1:21" ht="48" hidden="1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2" t="s">
        <v>8328</v>
      </c>
      <c r="R3686" t="s">
        <v>8331</v>
      </c>
      <c r="S3686" s="16">
        <f t="shared" si="287"/>
        <v>42219.180393518516</v>
      </c>
      <c r="T3686" s="9">
        <f t="shared" si="288"/>
        <v>42249.180393518516</v>
      </c>
      <c r="U3686" s="15">
        <f t="shared" si="289"/>
        <v>2015</v>
      </c>
    </row>
    <row r="3687" spans="1:21" ht="48" hidden="1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2" t="s">
        <v>8328</v>
      </c>
      <c r="R3687" t="s">
        <v>8331</v>
      </c>
      <c r="S3687" s="16">
        <f t="shared" si="287"/>
        <v>41753.593275462961</v>
      </c>
      <c r="T3687" s="9">
        <f t="shared" si="288"/>
        <v>41778.875</v>
      </c>
      <c r="U3687" s="15">
        <f t="shared" si="289"/>
        <v>2014</v>
      </c>
    </row>
    <row r="3688" spans="1:21" ht="48" hidden="1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2" t="s">
        <v>8328</v>
      </c>
      <c r="R3688" t="s">
        <v>8331</v>
      </c>
      <c r="S3688" s="16">
        <f t="shared" si="287"/>
        <v>42230.662731481483</v>
      </c>
      <c r="T3688" s="9">
        <f t="shared" si="288"/>
        <v>42245.165972222225</v>
      </c>
      <c r="U3688" s="15">
        <f t="shared" si="289"/>
        <v>2015</v>
      </c>
    </row>
    <row r="3689" spans="1:21" ht="48" hidden="1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2" t="s">
        <v>8328</v>
      </c>
      <c r="R3689" t="s">
        <v>8331</v>
      </c>
      <c r="S3689" s="16">
        <f t="shared" si="287"/>
        <v>41787.218229166669</v>
      </c>
      <c r="T3689" s="9">
        <f t="shared" si="288"/>
        <v>41817.218229166669</v>
      </c>
      <c r="U3689" s="15">
        <f t="shared" si="289"/>
        <v>2014</v>
      </c>
    </row>
    <row r="3690" spans="1:21" ht="48" hidden="1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2" t="s">
        <v>8328</v>
      </c>
      <c r="R3690" t="s">
        <v>8331</v>
      </c>
      <c r="S3690" s="16">
        <f t="shared" si="287"/>
        <v>41829.787083333329</v>
      </c>
      <c r="T3690" s="9">
        <f t="shared" si="288"/>
        <v>41859.787083333329</v>
      </c>
      <c r="U3690" s="15">
        <f t="shared" si="289"/>
        <v>2014</v>
      </c>
    </row>
    <row r="3691" spans="1:21" ht="48" hidden="1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2" t="s">
        <v>8328</v>
      </c>
      <c r="R3691" t="s">
        <v>8331</v>
      </c>
      <c r="S3691" s="16">
        <f t="shared" si="287"/>
        <v>42147.826840277776</v>
      </c>
      <c r="T3691" s="9">
        <f t="shared" si="288"/>
        <v>42176.934027777781</v>
      </c>
      <c r="U3691" s="15">
        <f t="shared" si="289"/>
        <v>2015</v>
      </c>
    </row>
    <row r="3692" spans="1:21" ht="48" hidden="1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2" t="s">
        <v>8328</v>
      </c>
      <c r="R3692" t="s">
        <v>8331</v>
      </c>
      <c r="S3692" s="16">
        <f t="shared" si="287"/>
        <v>41940.598182870373</v>
      </c>
      <c r="T3692" s="9">
        <f t="shared" si="288"/>
        <v>41970.639849537038</v>
      </c>
      <c r="U3692" s="15">
        <f t="shared" si="289"/>
        <v>2014</v>
      </c>
    </row>
    <row r="3693" spans="1:21" ht="32" hidden="1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2" t="s">
        <v>8328</v>
      </c>
      <c r="R3693" t="s">
        <v>8331</v>
      </c>
      <c r="S3693" s="16">
        <f t="shared" si="287"/>
        <v>42020.700567129628</v>
      </c>
      <c r="T3693" s="9">
        <f t="shared" si="288"/>
        <v>42065.207638888889</v>
      </c>
      <c r="U3693" s="15">
        <f t="shared" si="289"/>
        <v>2015</v>
      </c>
    </row>
    <row r="3694" spans="1:21" ht="32" hidden="1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2" t="s">
        <v>8328</v>
      </c>
      <c r="R3694" t="s">
        <v>8331</v>
      </c>
      <c r="S3694" s="16">
        <f t="shared" si="287"/>
        <v>41891.96503472222</v>
      </c>
      <c r="T3694" s="9">
        <f t="shared" si="288"/>
        <v>41901</v>
      </c>
      <c r="U3694" s="15">
        <f t="shared" si="289"/>
        <v>2014</v>
      </c>
    </row>
    <row r="3695" spans="1:21" ht="48" hidden="1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2" t="s">
        <v>8328</v>
      </c>
      <c r="R3695" t="s">
        <v>8331</v>
      </c>
      <c r="S3695" s="16">
        <f t="shared" si="287"/>
        <v>42309.191307870366</v>
      </c>
      <c r="T3695" s="9">
        <f t="shared" si="288"/>
        <v>42338.9375</v>
      </c>
      <c r="U3695" s="15">
        <f t="shared" si="289"/>
        <v>2015</v>
      </c>
    </row>
    <row r="3696" spans="1:21" ht="48" hidden="1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2" t="s">
        <v>8328</v>
      </c>
      <c r="R3696" t="s">
        <v>8331</v>
      </c>
      <c r="S3696" s="16">
        <f t="shared" si="287"/>
        <v>42490.133877314816</v>
      </c>
      <c r="T3696" s="9">
        <f t="shared" si="288"/>
        <v>42527.083333333328</v>
      </c>
      <c r="U3696" s="15">
        <f t="shared" si="289"/>
        <v>2016</v>
      </c>
    </row>
    <row r="3697" spans="1:21" ht="64" hidden="1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2" t="s">
        <v>8328</v>
      </c>
      <c r="R3697" t="s">
        <v>8331</v>
      </c>
      <c r="S3697" s="16">
        <f t="shared" si="287"/>
        <v>41995.870486111111</v>
      </c>
      <c r="T3697" s="9">
        <f t="shared" si="288"/>
        <v>42015.870486111111</v>
      </c>
      <c r="U3697" s="15">
        <f t="shared" si="289"/>
        <v>2014</v>
      </c>
    </row>
    <row r="3698" spans="1:21" ht="48" hidden="1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2" t="s">
        <v>8328</v>
      </c>
      <c r="R3698" t="s">
        <v>8331</v>
      </c>
      <c r="S3698" s="16">
        <f t="shared" si="287"/>
        <v>41988.617083333331</v>
      </c>
      <c r="T3698" s="9">
        <f t="shared" si="288"/>
        <v>42048.617083333331</v>
      </c>
      <c r="U3698" s="15">
        <f t="shared" si="289"/>
        <v>2014</v>
      </c>
    </row>
    <row r="3699" spans="1:21" ht="48" hidden="1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2" t="s">
        <v>8328</v>
      </c>
      <c r="R3699" t="s">
        <v>8331</v>
      </c>
      <c r="S3699" s="16">
        <f t="shared" si="287"/>
        <v>42479.465833333335</v>
      </c>
      <c r="T3699" s="9">
        <f t="shared" si="288"/>
        <v>42500.465833333335</v>
      </c>
      <c r="U3699" s="15">
        <f t="shared" si="289"/>
        <v>2016</v>
      </c>
    </row>
    <row r="3700" spans="1:21" ht="32" hidden="1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2" t="s">
        <v>8328</v>
      </c>
      <c r="R3700" t="s">
        <v>8331</v>
      </c>
      <c r="S3700" s="16">
        <f t="shared" si="287"/>
        <v>42401.806562500002</v>
      </c>
      <c r="T3700" s="9">
        <f t="shared" si="288"/>
        <v>42431.806562500002</v>
      </c>
      <c r="U3700" s="15">
        <f t="shared" si="289"/>
        <v>2016</v>
      </c>
    </row>
    <row r="3701" spans="1:21" ht="48" hidden="1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2" t="s">
        <v>8328</v>
      </c>
      <c r="R3701" t="s">
        <v>8331</v>
      </c>
      <c r="S3701" s="16">
        <f t="shared" si="287"/>
        <v>41897.602037037039</v>
      </c>
      <c r="T3701" s="9">
        <f t="shared" si="288"/>
        <v>41927.602037037039</v>
      </c>
      <c r="U3701" s="15">
        <f t="shared" si="289"/>
        <v>2014</v>
      </c>
    </row>
    <row r="3702" spans="1:21" ht="32" hidden="1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2" t="s">
        <v>8328</v>
      </c>
      <c r="R3702" t="s">
        <v>8331</v>
      </c>
      <c r="S3702" s="16">
        <f t="shared" si="287"/>
        <v>41882.585648148146</v>
      </c>
      <c r="T3702" s="9">
        <f t="shared" si="288"/>
        <v>41912.666666666664</v>
      </c>
      <c r="U3702" s="15">
        <f t="shared" si="289"/>
        <v>2014</v>
      </c>
    </row>
    <row r="3703" spans="1:21" ht="48" hidden="1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2" t="s">
        <v>8328</v>
      </c>
      <c r="R3703" t="s">
        <v>8331</v>
      </c>
      <c r="S3703" s="16">
        <f t="shared" si="287"/>
        <v>42129.541585648149</v>
      </c>
      <c r="T3703" s="9">
        <f t="shared" si="288"/>
        <v>42159.541585648149</v>
      </c>
      <c r="U3703" s="15">
        <f t="shared" si="289"/>
        <v>2015</v>
      </c>
    </row>
    <row r="3704" spans="1:21" ht="48" hidden="1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2" t="s">
        <v>8328</v>
      </c>
      <c r="R3704" t="s">
        <v>8331</v>
      </c>
      <c r="S3704" s="16">
        <f t="shared" si="287"/>
        <v>42524.53800925926</v>
      </c>
      <c r="T3704" s="9">
        <f t="shared" si="288"/>
        <v>42561.957638888889</v>
      </c>
      <c r="U3704" s="15">
        <f t="shared" si="289"/>
        <v>2016</v>
      </c>
    </row>
    <row r="3705" spans="1:21" ht="48" hidden="1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2" t="s">
        <v>8328</v>
      </c>
      <c r="R3705" t="s">
        <v>8331</v>
      </c>
      <c r="S3705" s="16">
        <f t="shared" si="287"/>
        <v>42556.504490740743</v>
      </c>
      <c r="T3705" s="9">
        <f t="shared" si="288"/>
        <v>42595.290972222225</v>
      </c>
      <c r="U3705" s="15">
        <f t="shared" si="289"/>
        <v>2016</v>
      </c>
    </row>
    <row r="3706" spans="1:21" ht="48" hidden="1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2" t="s">
        <v>8328</v>
      </c>
      <c r="R3706" t="s">
        <v>8331</v>
      </c>
      <c r="S3706" s="16">
        <f t="shared" si="287"/>
        <v>42461.689745370371</v>
      </c>
      <c r="T3706" s="9">
        <f t="shared" si="288"/>
        <v>42521.689745370371</v>
      </c>
      <c r="U3706" s="15">
        <f t="shared" si="289"/>
        <v>2016</v>
      </c>
    </row>
    <row r="3707" spans="1:21" ht="48" hidden="1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2" t="s">
        <v>8328</v>
      </c>
      <c r="R3707" t="s">
        <v>8331</v>
      </c>
      <c r="S3707" s="16">
        <f t="shared" si="287"/>
        <v>41792.542986111112</v>
      </c>
      <c r="T3707" s="9">
        <f t="shared" si="288"/>
        <v>41813.75</v>
      </c>
      <c r="U3707" s="15">
        <f t="shared" si="289"/>
        <v>2014</v>
      </c>
    </row>
    <row r="3708" spans="1:21" ht="48" hidden="1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2" t="s">
        <v>8328</v>
      </c>
      <c r="R3708" t="s">
        <v>8331</v>
      </c>
      <c r="S3708" s="16">
        <f t="shared" si="287"/>
        <v>41879.913761574076</v>
      </c>
      <c r="T3708" s="9">
        <f t="shared" si="288"/>
        <v>41894.913761574076</v>
      </c>
      <c r="U3708" s="15">
        <f t="shared" si="289"/>
        <v>2014</v>
      </c>
    </row>
    <row r="3709" spans="1:21" ht="32" hidden="1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2" t="s">
        <v>8328</v>
      </c>
      <c r="R3709" t="s">
        <v>8331</v>
      </c>
      <c r="S3709" s="16">
        <f t="shared" si="287"/>
        <v>42552.048356481479</v>
      </c>
      <c r="T3709" s="9">
        <f t="shared" si="288"/>
        <v>42573.226388888885</v>
      </c>
      <c r="U3709" s="15">
        <f t="shared" si="289"/>
        <v>2016</v>
      </c>
    </row>
    <row r="3710" spans="1:21" ht="48" hidden="1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2" t="s">
        <v>8328</v>
      </c>
      <c r="R3710" t="s">
        <v>8331</v>
      </c>
      <c r="S3710" s="16">
        <f t="shared" si="287"/>
        <v>41810.142199074071</v>
      </c>
      <c r="T3710" s="9">
        <f t="shared" si="288"/>
        <v>41824.142199074071</v>
      </c>
      <c r="U3710" s="15">
        <f t="shared" si="289"/>
        <v>2014</v>
      </c>
    </row>
    <row r="3711" spans="1:21" ht="48" hidden="1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2" t="s">
        <v>8328</v>
      </c>
      <c r="R3711" t="s">
        <v>8331</v>
      </c>
      <c r="S3711" s="16">
        <f t="shared" si="287"/>
        <v>41785.707708333335</v>
      </c>
      <c r="T3711" s="9">
        <f t="shared" si="288"/>
        <v>41815.707708333335</v>
      </c>
      <c r="U3711" s="15">
        <f t="shared" si="289"/>
        <v>2014</v>
      </c>
    </row>
    <row r="3712" spans="1:21" ht="32" hidden="1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2" t="s">
        <v>8328</v>
      </c>
      <c r="R3712" t="s">
        <v>8331</v>
      </c>
      <c r="S3712" s="16">
        <f t="shared" si="287"/>
        <v>42072.576249999998</v>
      </c>
      <c r="T3712" s="9">
        <f t="shared" si="288"/>
        <v>42097.576249999998</v>
      </c>
      <c r="U3712" s="15">
        <f t="shared" si="289"/>
        <v>2015</v>
      </c>
    </row>
    <row r="3713" spans="1:21" ht="32" hidden="1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2" t="s">
        <v>8328</v>
      </c>
      <c r="R3713" t="s">
        <v>8331</v>
      </c>
      <c r="S3713" s="16">
        <f t="shared" si="287"/>
        <v>41779.724224537036</v>
      </c>
      <c r="T3713" s="9">
        <f t="shared" si="288"/>
        <v>41805.666666666664</v>
      </c>
      <c r="U3713" s="15">
        <f t="shared" si="289"/>
        <v>2014</v>
      </c>
    </row>
    <row r="3714" spans="1:21" ht="48" hidden="1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0">ROUND(E3714/D3714*100,0)</f>
        <v>154</v>
      </c>
      <c r="P3714">
        <f t="shared" ref="P3714:P3777" si="291">ROUND(E3714/L3714,2)</f>
        <v>110.87</v>
      </c>
      <c r="Q3714" s="12" t="s">
        <v>8328</v>
      </c>
      <c r="R3714" t="s">
        <v>8331</v>
      </c>
      <c r="S3714" s="16">
        <f t="shared" si="287"/>
        <v>42134.172071759262</v>
      </c>
      <c r="T3714" s="9">
        <f t="shared" si="288"/>
        <v>42155.290972222225</v>
      </c>
      <c r="U3714" s="15">
        <f t="shared" si="289"/>
        <v>2015</v>
      </c>
    </row>
    <row r="3715" spans="1:21" ht="48" hidden="1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0"/>
        <v>102</v>
      </c>
      <c r="P3715">
        <f t="shared" si="291"/>
        <v>106.84</v>
      </c>
      <c r="Q3715" s="12" t="s">
        <v>8328</v>
      </c>
      <c r="R3715" t="s">
        <v>8331</v>
      </c>
      <c r="S3715" s="16">
        <f t="shared" ref="S3715:S3778" si="292">(((J3715/60)/60)/24)+DATE(1970,1,1)</f>
        <v>42505.738032407404</v>
      </c>
      <c r="T3715" s="9">
        <f t="shared" ref="T3715:T3778" si="293">(((I3715/60)/60)/24)+DATE(1970,1,1)</f>
        <v>42525.738032407404</v>
      </c>
      <c r="U3715" s="15">
        <f t="shared" ref="U3715:U3778" si="294">YEAR(S3715)</f>
        <v>2016</v>
      </c>
    </row>
    <row r="3716" spans="1:21" ht="48" hidden="1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2" t="s">
        <v>8328</v>
      </c>
      <c r="R3716" t="s">
        <v>8331</v>
      </c>
      <c r="S3716" s="16">
        <f t="shared" si="292"/>
        <v>42118.556331018524</v>
      </c>
      <c r="T3716" s="9">
        <f t="shared" si="293"/>
        <v>42150.165972222225</v>
      </c>
      <c r="U3716" s="15">
        <f t="shared" si="294"/>
        <v>2015</v>
      </c>
    </row>
    <row r="3717" spans="1:21" ht="48" hidden="1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2" t="s">
        <v>8328</v>
      </c>
      <c r="R3717" t="s">
        <v>8331</v>
      </c>
      <c r="S3717" s="16">
        <f t="shared" si="292"/>
        <v>42036.995590277773</v>
      </c>
      <c r="T3717" s="9">
        <f t="shared" si="293"/>
        <v>42094.536111111112</v>
      </c>
      <c r="U3717" s="15">
        <f t="shared" si="294"/>
        <v>2015</v>
      </c>
    </row>
    <row r="3718" spans="1:21" ht="48" hidden="1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2" t="s">
        <v>8328</v>
      </c>
      <c r="R3718" t="s">
        <v>8331</v>
      </c>
      <c r="S3718" s="16">
        <f t="shared" si="292"/>
        <v>42360.887835648144</v>
      </c>
      <c r="T3718" s="9">
        <f t="shared" si="293"/>
        <v>42390.887835648144</v>
      </c>
      <c r="U3718" s="15">
        <f t="shared" si="294"/>
        <v>2015</v>
      </c>
    </row>
    <row r="3719" spans="1:21" ht="48" hidden="1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2" t="s">
        <v>8328</v>
      </c>
      <c r="R3719" t="s">
        <v>8331</v>
      </c>
      <c r="S3719" s="16">
        <f t="shared" si="292"/>
        <v>42102.866307870368</v>
      </c>
      <c r="T3719" s="9">
        <f t="shared" si="293"/>
        <v>42133.866307870368</v>
      </c>
      <c r="U3719" s="15">
        <f t="shared" si="294"/>
        <v>2015</v>
      </c>
    </row>
    <row r="3720" spans="1:21" ht="48" hidden="1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2" t="s">
        <v>8328</v>
      </c>
      <c r="R3720" t="s">
        <v>8331</v>
      </c>
      <c r="S3720" s="16">
        <f t="shared" si="292"/>
        <v>42032.716145833328</v>
      </c>
      <c r="T3720" s="9">
        <f t="shared" si="293"/>
        <v>42062.716145833328</v>
      </c>
      <c r="U3720" s="15">
        <f t="shared" si="294"/>
        <v>2015</v>
      </c>
    </row>
    <row r="3721" spans="1:21" ht="32" hidden="1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2" t="s">
        <v>8328</v>
      </c>
      <c r="R3721" t="s">
        <v>8331</v>
      </c>
      <c r="S3721" s="16">
        <f t="shared" si="292"/>
        <v>42147.729930555557</v>
      </c>
      <c r="T3721" s="9">
        <f t="shared" si="293"/>
        <v>42177.729930555557</v>
      </c>
      <c r="U3721" s="15">
        <f t="shared" si="294"/>
        <v>2015</v>
      </c>
    </row>
    <row r="3722" spans="1:21" ht="32" hidden="1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2" t="s">
        <v>8328</v>
      </c>
      <c r="R3722" t="s">
        <v>8331</v>
      </c>
      <c r="S3722" s="16">
        <f t="shared" si="292"/>
        <v>42165.993125000001</v>
      </c>
      <c r="T3722" s="9">
        <f t="shared" si="293"/>
        <v>42187.993125000001</v>
      </c>
      <c r="U3722" s="15">
        <f t="shared" si="294"/>
        <v>2015</v>
      </c>
    </row>
    <row r="3723" spans="1:21" ht="48" hidden="1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2" t="s">
        <v>8328</v>
      </c>
      <c r="R3723" t="s">
        <v>8331</v>
      </c>
      <c r="S3723" s="16">
        <f t="shared" si="292"/>
        <v>41927.936157407406</v>
      </c>
      <c r="T3723" s="9">
        <f t="shared" si="293"/>
        <v>41948.977824074071</v>
      </c>
      <c r="U3723" s="15">
        <f t="shared" si="294"/>
        <v>2014</v>
      </c>
    </row>
    <row r="3724" spans="1:21" ht="64" hidden="1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2" t="s">
        <v>8328</v>
      </c>
      <c r="R3724" t="s">
        <v>8331</v>
      </c>
      <c r="S3724" s="16">
        <f t="shared" si="292"/>
        <v>42381.671840277777</v>
      </c>
      <c r="T3724" s="9">
        <f t="shared" si="293"/>
        <v>42411.957638888889</v>
      </c>
      <c r="U3724" s="15">
        <f t="shared" si="294"/>
        <v>2016</v>
      </c>
    </row>
    <row r="3725" spans="1:21" ht="32" hidden="1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2" t="s">
        <v>8328</v>
      </c>
      <c r="R3725" t="s">
        <v>8331</v>
      </c>
      <c r="S3725" s="16">
        <f t="shared" si="292"/>
        <v>41943.753032407411</v>
      </c>
      <c r="T3725" s="9">
        <f t="shared" si="293"/>
        <v>41973.794699074075</v>
      </c>
      <c r="U3725" s="15">
        <f t="shared" si="294"/>
        <v>2014</v>
      </c>
    </row>
    <row r="3726" spans="1:21" ht="48" hidden="1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2" t="s">
        <v>8328</v>
      </c>
      <c r="R3726" t="s">
        <v>8331</v>
      </c>
      <c r="S3726" s="16">
        <f t="shared" si="292"/>
        <v>42465.491435185191</v>
      </c>
      <c r="T3726" s="9">
        <f t="shared" si="293"/>
        <v>42494.958333333328</v>
      </c>
      <c r="U3726" s="15">
        <f t="shared" si="294"/>
        <v>2016</v>
      </c>
    </row>
    <row r="3727" spans="1:21" ht="48" hidden="1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2" t="s">
        <v>8328</v>
      </c>
      <c r="R3727" t="s">
        <v>8331</v>
      </c>
      <c r="S3727" s="16">
        <f t="shared" si="292"/>
        <v>42401.945219907408</v>
      </c>
      <c r="T3727" s="9">
        <f t="shared" si="293"/>
        <v>42418.895833333328</v>
      </c>
      <c r="U3727" s="15">
        <f t="shared" si="294"/>
        <v>2016</v>
      </c>
    </row>
    <row r="3728" spans="1:21" ht="48" hidden="1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2" t="s">
        <v>8328</v>
      </c>
      <c r="R3728" t="s">
        <v>8331</v>
      </c>
      <c r="S3728" s="16">
        <f t="shared" si="292"/>
        <v>42462.140868055561</v>
      </c>
      <c r="T3728" s="9">
        <f t="shared" si="293"/>
        <v>42489.875</v>
      </c>
      <c r="U3728" s="15">
        <f t="shared" si="294"/>
        <v>2016</v>
      </c>
    </row>
    <row r="3729" spans="1:21" ht="48" hidden="1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2" t="s">
        <v>8328</v>
      </c>
      <c r="R3729" t="s">
        <v>8331</v>
      </c>
      <c r="S3729" s="16">
        <f t="shared" si="292"/>
        <v>42632.348310185189</v>
      </c>
      <c r="T3729" s="9">
        <f t="shared" si="293"/>
        <v>42663.204861111109</v>
      </c>
      <c r="U3729" s="15">
        <f t="shared" si="294"/>
        <v>2016</v>
      </c>
    </row>
    <row r="3730" spans="1:21" ht="32" hidden="1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2" t="s">
        <v>8328</v>
      </c>
      <c r="R3730" t="s">
        <v>8331</v>
      </c>
      <c r="S3730" s="16">
        <f t="shared" si="292"/>
        <v>42205.171018518522</v>
      </c>
      <c r="T3730" s="9">
        <f t="shared" si="293"/>
        <v>42235.171018518522</v>
      </c>
      <c r="U3730" s="15">
        <f t="shared" si="294"/>
        <v>2015</v>
      </c>
    </row>
    <row r="3731" spans="1:21" ht="48" hidden="1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2" t="s">
        <v>8328</v>
      </c>
      <c r="R3731" t="s">
        <v>8331</v>
      </c>
      <c r="S3731" s="16">
        <f t="shared" si="292"/>
        <v>42041.205000000002</v>
      </c>
      <c r="T3731" s="9">
        <f t="shared" si="293"/>
        <v>42086.16333333333</v>
      </c>
      <c r="U3731" s="15">
        <f t="shared" si="294"/>
        <v>2015</v>
      </c>
    </row>
    <row r="3732" spans="1:21" ht="48" hidden="1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2" t="s">
        <v>8328</v>
      </c>
      <c r="R3732" t="s">
        <v>8331</v>
      </c>
      <c r="S3732" s="16">
        <f t="shared" si="292"/>
        <v>42203.677766203706</v>
      </c>
      <c r="T3732" s="9">
        <f t="shared" si="293"/>
        <v>42233.677766203706</v>
      </c>
      <c r="U3732" s="15">
        <f t="shared" si="294"/>
        <v>2015</v>
      </c>
    </row>
    <row r="3733" spans="1:21" ht="48" hidden="1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2" t="s">
        <v>8328</v>
      </c>
      <c r="R3733" t="s">
        <v>8331</v>
      </c>
      <c r="S3733" s="16">
        <f t="shared" si="292"/>
        <v>41983.752847222218</v>
      </c>
      <c r="T3733" s="9">
        <f t="shared" si="293"/>
        <v>42014.140972222223</v>
      </c>
      <c r="U3733" s="15">
        <f t="shared" si="294"/>
        <v>2014</v>
      </c>
    </row>
    <row r="3734" spans="1:21" ht="32" hidden="1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2" t="s">
        <v>8328</v>
      </c>
      <c r="R3734" t="s">
        <v>8331</v>
      </c>
      <c r="S3734" s="16">
        <f t="shared" si="292"/>
        <v>41968.677465277782</v>
      </c>
      <c r="T3734" s="9">
        <f t="shared" si="293"/>
        <v>42028.5</v>
      </c>
      <c r="U3734" s="15">
        <f t="shared" si="294"/>
        <v>2014</v>
      </c>
    </row>
    <row r="3735" spans="1:21" ht="48" hidden="1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 t="e">
        <f t="shared" si="291"/>
        <v>#DIV/0!</v>
      </c>
      <c r="Q3735" s="12" t="s">
        <v>8328</v>
      </c>
      <c r="R3735" t="s">
        <v>8331</v>
      </c>
      <c r="S3735" s="16">
        <f t="shared" si="292"/>
        <v>42103.024398148147</v>
      </c>
      <c r="T3735" s="9">
        <f t="shared" si="293"/>
        <v>42112.9375</v>
      </c>
      <c r="U3735" s="15">
        <f t="shared" si="294"/>
        <v>2015</v>
      </c>
    </row>
    <row r="3736" spans="1:21" ht="48" hidden="1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2" t="s">
        <v>8328</v>
      </c>
      <c r="R3736" t="s">
        <v>8331</v>
      </c>
      <c r="S3736" s="16">
        <f t="shared" si="292"/>
        <v>42089.901574074072</v>
      </c>
      <c r="T3736" s="9">
        <f t="shared" si="293"/>
        <v>42149.901574074072</v>
      </c>
      <c r="U3736" s="15">
        <f t="shared" si="294"/>
        <v>2015</v>
      </c>
    </row>
    <row r="3737" spans="1:21" ht="32" hidden="1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2" t="s">
        <v>8328</v>
      </c>
      <c r="R3737" t="s">
        <v>8331</v>
      </c>
      <c r="S3737" s="16">
        <f t="shared" si="292"/>
        <v>42122.693159722221</v>
      </c>
      <c r="T3737" s="9">
        <f t="shared" si="293"/>
        <v>42152.693159722221</v>
      </c>
      <c r="U3737" s="15">
        <f t="shared" si="294"/>
        <v>2015</v>
      </c>
    </row>
    <row r="3738" spans="1:21" ht="48" hidden="1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2" t="s">
        <v>8328</v>
      </c>
      <c r="R3738" t="s">
        <v>8331</v>
      </c>
      <c r="S3738" s="16">
        <f t="shared" si="292"/>
        <v>42048.711724537032</v>
      </c>
      <c r="T3738" s="9">
        <f t="shared" si="293"/>
        <v>42086.75</v>
      </c>
      <c r="U3738" s="15">
        <f t="shared" si="294"/>
        <v>2015</v>
      </c>
    </row>
    <row r="3739" spans="1:21" ht="32" hidden="1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2" t="s">
        <v>8328</v>
      </c>
      <c r="R3739" t="s">
        <v>8331</v>
      </c>
      <c r="S3739" s="16">
        <f t="shared" si="292"/>
        <v>42297.691006944442</v>
      </c>
      <c r="T3739" s="9">
        <f t="shared" si="293"/>
        <v>42320.290972222225</v>
      </c>
      <c r="U3739" s="15">
        <f t="shared" si="294"/>
        <v>2015</v>
      </c>
    </row>
    <row r="3740" spans="1:21" ht="32" hidden="1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2" t="s">
        <v>8328</v>
      </c>
      <c r="R3740" t="s">
        <v>8331</v>
      </c>
      <c r="S3740" s="16">
        <f t="shared" si="292"/>
        <v>41813.938715277778</v>
      </c>
      <c r="T3740" s="9">
        <f t="shared" si="293"/>
        <v>41835.916666666664</v>
      </c>
      <c r="U3740" s="15">
        <f t="shared" si="294"/>
        <v>2014</v>
      </c>
    </row>
    <row r="3741" spans="1:21" ht="48" hidden="1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2" t="s">
        <v>8328</v>
      </c>
      <c r="R3741" t="s">
        <v>8331</v>
      </c>
      <c r="S3741" s="16">
        <f t="shared" si="292"/>
        <v>42548.449861111112</v>
      </c>
      <c r="T3741" s="9">
        <f t="shared" si="293"/>
        <v>42568.449861111112</v>
      </c>
      <c r="U3741" s="15">
        <f t="shared" si="294"/>
        <v>2016</v>
      </c>
    </row>
    <row r="3742" spans="1:21" ht="48" hidden="1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2" t="s">
        <v>8328</v>
      </c>
      <c r="R3742" t="s">
        <v>8331</v>
      </c>
      <c r="S3742" s="16">
        <f t="shared" si="292"/>
        <v>41833.089756944442</v>
      </c>
      <c r="T3742" s="9">
        <f t="shared" si="293"/>
        <v>41863.079143518517</v>
      </c>
      <c r="U3742" s="15">
        <f t="shared" si="294"/>
        <v>2014</v>
      </c>
    </row>
    <row r="3743" spans="1:21" ht="48" hidden="1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 t="e">
        <f t="shared" si="291"/>
        <v>#DIV/0!</v>
      </c>
      <c r="Q3743" s="12" t="s">
        <v>8328</v>
      </c>
      <c r="R3743" t="s">
        <v>8331</v>
      </c>
      <c r="S3743" s="16">
        <f t="shared" si="292"/>
        <v>42325.920717592591</v>
      </c>
      <c r="T3743" s="9">
        <f t="shared" si="293"/>
        <v>42355.920717592591</v>
      </c>
      <c r="U3743" s="15">
        <f t="shared" si="294"/>
        <v>2015</v>
      </c>
    </row>
    <row r="3744" spans="1:21" ht="48" hidden="1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2" t="s">
        <v>8328</v>
      </c>
      <c r="R3744" t="s">
        <v>8331</v>
      </c>
      <c r="S3744" s="16">
        <f t="shared" si="292"/>
        <v>41858.214629629627</v>
      </c>
      <c r="T3744" s="9">
        <f t="shared" si="293"/>
        <v>41888.214629629627</v>
      </c>
      <c r="U3744" s="15">
        <f t="shared" si="294"/>
        <v>2014</v>
      </c>
    </row>
    <row r="3745" spans="1:21" ht="32" hidden="1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 t="e">
        <f t="shared" si="291"/>
        <v>#DIV/0!</v>
      </c>
      <c r="Q3745" s="12" t="s">
        <v>8328</v>
      </c>
      <c r="R3745" t="s">
        <v>8331</v>
      </c>
      <c r="S3745" s="16">
        <f t="shared" si="292"/>
        <v>41793.710231481484</v>
      </c>
      <c r="T3745" s="9">
        <f t="shared" si="293"/>
        <v>41823.710231481484</v>
      </c>
      <c r="U3745" s="15">
        <f t="shared" si="294"/>
        <v>2014</v>
      </c>
    </row>
    <row r="3746" spans="1:21" ht="48" hidden="1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 t="e">
        <f t="shared" si="291"/>
        <v>#DIV/0!</v>
      </c>
      <c r="Q3746" s="12" t="s">
        <v>8328</v>
      </c>
      <c r="R3746" t="s">
        <v>8331</v>
      </c>
      <c r="S3746" s="16">
        <f t="shared" si="292"/>
        <v>41793.814259259263</v>
      </c>
      <c r="T3746" s="9">
        <f t="shared" si="293"/>
        <v>41825.165972222225</v>
      </c>
      <c r="U3746" s="15">
        <f t="shared" si="294"/>
        <v>2014</v>
      </c>
    </row>
    <row r="3747" spans="1:21" ht="48" hidden="1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2" t="s">
        <v>8328</v>
      </c>
      <c r="R3747" t="s">
        <v>8331</v>
      </c>
      <c r="S3747" s="16">
        <f t="shared" si="292"/>
        <v>41831.697939814818</v>
      </c>
      <c r="T3747" s="9">
        <f t="shared" si="293"/>
        <v>41861.697939814818</v>
      </c>
      <c r="U3747" s="15">
        <f t="shared" si="294"/>
        <v>2014</v>
      </c>
    </row>
    <row r="3748" spans="1:21" ht="16" hidden="1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2" t="s">
        <v>8328</v>
      </c>
      <c r="R3748" t="s">
        <v>8331</v>
      </c>
      <c r="S3748" s="16">
        <f t="shared" si="292"/>
        <v>42621.389340277776</v>
      </c>
      <c r="T3748" s="9">
        <f t="shared" si="293"/>
        <v>42651.389340277776</v>
      </c>
      <c r="U3748" s="15">
        <f t="shared" si="294"/>
        <v>2016</v>
      </c>
    </row>
    <row r="3749" spans="1:21" ht="32" hidden="1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2" t="s">
        <v>8328</v>
      </c>
      <c r="R3749" t="s">
        <v>8331</v>
      </c>
      <c r="S3749" s="16">
        <f t="shared" si="292"/>
        <v>42164.299722222218</v>
      </c>
      <c r="T3749" s="9">
        <f t="shared" si="293"/>
        <v>42190.957638888889</v>
      </c>
      <c r="U3749" s="15">
        <f t="shared" si="294"/>
        <v>2015</v>
      </c>
    </row>
    <row r="3750" spans="1:21" ht="48" hidden="1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2" t="s">
        <v>8328</v>
      </c>
      <c r="R3750" t="s">
        <v>8340</v>
      </c>
      <c r="S3750" s="16">
        <f t="shared" si="292"/>
        <v>42395.706435185188</v>
      </c>
      <c r="T3750" s="9">
        <f t="shared" si="293"/>
        <v>42416.249305555553</v>
      </c>
      <c r="U3750" s="15">
        <f t="shared" si="294"/>
        <v>2016</v>
      </c>
    </row>
    <row r="3751" spans="1:21" ht="48" hidden="1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2" t="s">
        <v>8328</v>
      </c>
      <c r="R3751" t="s">
        <v>8340</v>
      </c>
      <c r="S3751" s="16">
        <f t="shared" si="292"/>
        <v>42458.127175925925</v>
      </c>
      <c r="T3751" s="9">
        <f t="shared" si="293"/>
        <v>42489.165972222225</v>
      </c>
      <c r="U3751" s="15">
        <f t="shared" si="294"/>
        <v>2016</v>
      </c>
    </row>
    <row r="3752" spans="1:21" ht="96" hidden="1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2" t="s">
        <v>8328</v>
      </c>
      <c r="R3752" t="s">
        <v>8340</v>
      </c>
      <c r="S3752" s="16">
        <f t="shared" si="292"/>
        <v>42016.981574074074</v>
      </c>
      <c r="T3752" s="9">
        <f t="shared" si="293"/>
        <v>42045.332638888889</v>
      </c>
      <c r="U3752" s="15">
        <f t="shared" si="294"/>
        <v>2015</v>
      </c>
    </row>
    <row r="3753" spans="1:21" ht="48" hidden="1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2" t="s">
        <v>8328</v>
      </c>
      <c r="R3753" t="s">
        <v>8340</v>
      </c>
      <c r="S3753" s="16">
        <f t="shared" si="292"/>
        <v>42403.035567129627</v>
      </c>
      <c r="T3753" s="9">
        <f t="shared" si="293"/>
        <v>42462.993900462956</v>
      </c>
      <c r="U3753" s="15">
        <f t="shared" si="294"/>
        <v>2016</v>
      </c>
    </row>
    <row r="3754" spans="1:21" ht="64" hidden="1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2" t="s">
        <v>8328</v>
      </c>
      <c r="R3754" t="s">
        <v>8340</v>
      </c>
      <c r="S3754" s="16">
        <f t="shared" si="292"/>
        <v>42619.802488425921</v>
      </c>
      <c r="T3754" s="9">
        <f t="shared" si="293"/>
        <v>42659.875</v>
      </c>
      <c r="U3754" s="15">
        <f t="shared" si="294"/>
        <v>2016</v>
      </c>
    </row>
    <row r="3755" spans="1:21" ht="48" hidden="1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2" t="s">
        <v>8328</v>
      </c>
      <c r="R3755" t="s">
        <v>8340</v>
      </c>
      <c r="S3755" s="16">
        <f t="shared" si="292"/>
        <v>42128.824074074073</v>
      </c>
      <c r="T3755" s="9">
        <f t="shared" si="293"/>
        <v>42158</v>
      </c>
      <c r="U3755" s="15">
        <f t="shared" si="294"/>
        <v>2015</v>
      </c>
    </row>
    <row r="3756" spans="1:21" ht="48" hidden="1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2" t="s">
        <v>8328</v>
      </c>
      <c r="R3756" t="s">
        <v>8340</v>
      </c>
      <c r="S3756" s="16">
        <f t="shared" si="292"/>
        <v>41808.881215277775</v>
      </c>
      <c r="T3756" s="9">
        <f t="shared" si="293"/>
        <v>41846.207638888889</v>
      </c>
      <c r="U3756" s="15">
        <f t="shared" si="294"/>
        <v>2014</v>
      </c>
    </row>
    <row r="3757" spans="1:21" ht="48" hidden="1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2" t="s">
        <v>8328</v>
      </c>
      <c r="R3757" t="s">
        <v>8340</v>
      </c>
      <c r="S3757" s="16">
        <f t="shared" si="292"/>
        <v>42445.866979166662</v>
      </c>
      <c r="T3757" s="9">
        <f t="shared" si="293"/>
        <v>42475.866979166662</v>
      </c>
      <c r="U3757" s="15">
        <f t="shared" si="294"/>
        <v>2016</v>
      </c>
    </row>
    <row r="3758" spans="1:21" ht="48" hidden="1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2" t="s">
        <v>8328</v>
      </c>
      <c r="R3758" t="s">
        <v>8340</v>
      </c>
      <c r="S3758" s="16">
        <f t="shared" si="292"/>
        <v>41771.814791666664</v>
      </c>
      <c r="T3758" s="9">
        <f t="shared" si="293"/>
        <v>41801.814791666664</v>
      </c>
      <c r="U3758" s="15">
        <f t="shared" si="294"/>
        <v>2014</v>
      </c>
    </row>
    <row r="3759" spans="1:21" ht="48" hidden="1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2" t="s">
        <v>8328</v>
      </c>
      <c r="R3759" t="s">
        <v>8340</v>
      </c>
      <c r="S3759" s="16">
        <f t="shared" si="292"/>
        <v>41954.850868055553</v>
      </c>
      <c r="T3759" s="9">
        <f t="shared" si="293"/>
        <v>41974.850868055553</v>
      </c>
      <c r="U3759" s="15">
        <f t="shared" si="294"/>
        <v>2014</v>
      </c>
    </row>
    <row r="3760" spans="1:21" ht="32" hidden="1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2" t="s">
        <v>8328</v>
      </c>
      <c r="R3760" t="s">
        <v>8340</v>
      </c>
      <c r="S3760" s="16">
        <f t="shared" si="292"/>
        <v>41747.471504629626</v>
      </c>
      <c r="T3760" s="9">
        <f t="shared" si="293"/>
        <v>41778.208333333336</v>
      </c>
      <c r="U3760" s="15">
        <f t="shared" si="294"/>
        <v>2014</v>
      </c>
    </row>
    <row r="3761" spans="1:21" ht="32" hidden="1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2" t="s">
        <v>8328</v>
      </c>
      <c r="R3761" t="s">
        <v>8340</v>
      </c>
      <c r="S3761" s="16">
        <f t="shared" si="292"/>
        <v>42182.108252314814</v>
      </c>
      <c r="T3761" s="9">
        <f t="shared" si="293"/>
        <v>42242.108252314814</v>
      </c>
      <c r="U3761" s="15">
        <f t="shared" si="294"/>
        <v>2015</v>
      </c>
    </row>
    <row r="3762" spans="1:21" ht="48" hidden="1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2" t="s">
        <v>8328</v>
      </c>
      <c r="R3762" t="s">
        <v>8340</v>
      </c>
      <c r="S3762" s="16">
        <f t="shared" si="292"/>
        <v>41739.525300925925</v>
      </c>
      <c r="T3762" s="9">
        <f t="shared" si="293"/>
        <v>41764.525300925925</v>
      </c>
      <c r="U3762" s="15">
        <f t="shared" si="294"/>
        <v>2014</v>
      </c>
    </row>
    <row r="3763" spans="1:21" ht="48" hidden="1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2" t="s">
        <v>8328</v>
      </c>
      <c r="R3763" t="s">
        <v>8340</v>
      </c>
      <c r="S3763" s="16">
        <f t="shared" si="292"/>
        <v>42173.466863425929</v>
      </c>
      <c r="T3763" s="9">
        <f t="shared" si="293"/>
        <v>42226.958333333328</v>
      </c>
      <c r="U3763" s="15">
        <f t="shared" si="294"/>
        <v>2015</v>
      </c>
    </row>
    <row r="3764" spans="1:21" ht="48" hidden="1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2" t="s">
        <v>8328</v>
      </c>
      <c r="R3764" t="s">
        <v>8340</v>
      </c>
      <c r="S3764" s="16">
        <f t="shared" si="292"/>
        <v>42193.813530092593</v>
      </c>
      <c r="T3764" s="9">
        <f t="shared" si="293"/>
        <v>42218.813530092593</v>
      </c>
      <c r="U3764" s="15">
        <f t="shared" si="294"/>
        <v>2015</v>
      </c>
    </row>
    <row r="3765" spans="1:21" ht="32" hidden="1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2" t="s">
        <v>8328</v>
      </c>
      <c r="R3765" t="s">
        <v>8340</v>
      </c>
      <c r="S3765" s="16">
        <f t="shared" si="292"/>
        <v>42065.750300925924</v>
      </c>
      <c r="T3765" s="9">
        <f t="shared" si="293"/>
        <v>42095.708634259259</v>
      </c>
      <c r="U3765" s="15">
        <f t="shared" si="294"/>
        <v>2015</v>
      </c>
    </row>
    <row r="3766" spans="1:21" ht="48" hidden="1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2" t="s">
        <v>8328</v>
      </c>
      <c r="R3766" t="s">
        <v>8340</v>
      </c>
      <c r="S3766" s="16">
        <f t="shared" si="292"/>
        <v>42499.842962962968</v>
      </c>
      <c r="T3766" s="9">
        <f t="shared" si="293"/>
        <v>42519.024999999994</v>
      </c>
      <c r="U3766" s="15">
        <f t="shared" si="294"/>
        <v>2016</v>
      </c>
    </row>
    <row r="3767" spans="1:21" ht="48" hidden="1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2" t="s">
        <v>8328</v>
      </c>
      <c r="R3767" t="s">
        <v>8340</v>
      </c>
      <c r="S3767" s="16">
        <f t="shared" si="292"/>
        <v>41820.776412037041</v>
      </c>
      <c r="T3767" s="9">
        <f t="shared" si="293"/>
        <v>41850.776412037041</v>
      </c>
      <c r="U3767" s="15">
        <f t="shared" si="294"/>
        <v>2014</v>
      </c>
    </row>
    <row r="3768" spans="1:21" ht="32" hidden="1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2" t="s">
        <v>8328</v>
      </c>
      <c r="R3768" t="s">
        <v>8340</v>
      </c>
      <c r="S3768" s="16">
        <f t="shared" si="292"/>
        <v>41788.167187500003</v>
      </c>
      <c r="T3768" s="9">
        <f t="shared" si="293"/>
        <v>41823.167187500003</v>
      </c>
      <c r="U3768" s="15">
        <f t="shared" si="294"/>
        <v>2014</v>
      </c>
    </row>
    <row r="3769" spans="1:21" ht="48" hidden="1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2" t="s">
        <v>8328</v>
      </c>
      <c r="R3769" t="s">
        <v>8340</v>
      </c>
      <c r="S3769" s="16">
        <f t="shared" si="292"/>
        <v>42050.019641203704</v>
      </c>
      <c r="T3769" s="9">
        <f t="shared" si="293"/>
        <v>42064.207638888889</v>
      </c>
      <c r="U3769" s="15">
        <f t="shared" si="294"/>
        <v>2015</v>
      </c>
    </row>
    <row r="3770" spans="1:21" ht="48" hidden="1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2" t="s">
        <v>8328</v>
      </c>
      <c r="R3770" t="s">
        <v>8340</v>
      </c>
      <c r="S3770" s="16">
        <f t="shared" si="292"/>
        <v>41772.727893518517</v>
      </c>
      <c r="T3770" s="9">
        <f t="shared" si="293"/>
        <v>41802.727893518517</v>
      </c>
      <c r="U3770" s="15">
        <f t="shared" si="294"/>
        <v>2014</v>
      </c>
    </row>
    <row r="3771" spans="1:21" ht="48" hidden="1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2" t="s">
        <v>8328</v>
      </c>
      <c r="R3771" t="s">
        <v>8340</v>
      </c>
      <c r="S3771" s="16">
        <f t="shared" si="292"/>
        <v>42445.598136574074</v>
      </c>
      <c r="T3771" s="9">
        <f t="shared" si="293"/>
        <v>42475.598136574074</v>
      </c>
      <c r="U3771" s="15">
        <f t="shared" si="294"/>
        <v>2016</v>
      </c>
    </row>
    <row r="3772" spans="1:21" ht="48" hidden="1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2" t="s">
        <v>8328</v>
      </c>
      <c r="R3772" t="s">
        <v>8340</v>
      </c>
      <c r="S3772" s="16">
        <f t="shared" si="292"/>
        <v>42138.930671296301</v>
      </c>
      <c r="T3772" s="9">
        <f t="shared" si="293"/>
        <v>42168.930671296301</v>
      </c>
      <c r="U3772" s="15">
        <f t="shared" si="294"/>
        <v>2015</v>
      </c>
    </row>
    <row r="3773" spans="1:21" ht="32" hidden="1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2" t="s">
        <v>8328</v>
      </c>
      <c r="R3773" t="s">
        <v>8340</v>
      </c>
      <c r="S3773" s="16">
        <f t="shared" si="292"/>
        <v>42493.857083333336</v>
      </c>
      <c r="T3773" s="9">
        <f t="shared" si="293"/>
        <v>42508</v>
      </c>
      <c r="U3773" s="15">
        <f t="shared" si="294"/>
        <v>2016</v>
      </c>
    </row>
    <row r="3774" spans="1:21" ht="48" hidden="1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2" t="s">
        <v>8328</v>
      </c>
      <c r="R3774" t="s">
        <v>8340</v>
      </c>
      <c r="S3774" s="16">
        <f t="shared" si="292"/>
        <v>42682.616967592592</v>
      </c>
      <c r="T3774" s="9">
        <f t="shared" si="293"/>
        <v>42703.25</v>
      </c>
      <c r="U3774" s="15">
        <f t="shared" si="294"/>
        <v>2016</v>
      </c>
    </row>
    <row r="3775" spans="1:21" ht="32" hidden="1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2" t="s">
        <v>8328</v>
      </c>
      <c r="R3775" t="s">
        <v>8340</v>
      </c>
      <c r="S3775" s="16">
        <f t="shared" si="292"/>
        <v>42656.005173611105</v>
      </c>
      <c r="T3775" s="9">
        <f t="shared" si="293"/>
        <v>42689.088888888888</v>
      </c>
      <c r="U3775" s="15">
        <f t="shared" si="294"/>
        <v>2016</v>
      </c>
    </row>
    <row r="3776" spans="1:21" ht="48" hidden="1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2" t="s">
        <v>8328</v>
      </c>
      <c r="R3776" t="s">
        <v>8340</v>
      </c>
      <c r="S3776" s="16">
        <f t="shared" si="292"/>
        <v>42087.792303240742</v>
      </c>
      <c r="T3776" s="9">
        <f t="shared" si="293"/>
        <v>42103.792303240742</v>
      </c>
      <c r="U3776" s="15">
        <f t="shared" si="294"/>
        <v>2015</v>
      </c>
    </row>
    <row r="3777" spans="1:21" ht="48" hidden="1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2" t="s">
        <v>8328</v>
      </c>
      <c r="R3777" t="s">
        <v>8340</v>
      </c>
      <c r="S3777" s="16">
        <f t="shared" si="292"/>
        <v>42075.942627314813</v>
      </c>
      <c r="T3777" s="9">
        <f t="shared" si="293"/>
        <v>42103.166666666672</v>
      </c>
      <c r="U3777" s="15">
        <f t="shared" si="294"/>
        <v>2015</v>
      </c>
    </row>
    <row r="3778" spans="1:21" ht="64" hidden="1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5">ROUND(E3778/D3778*100,0)</f>
        <v>107</v>
      </c>
      <c r="P3778">
        <f t="shared" ref="P3778:P3841" si="296">ROUND(E3778/L3778,2)</f>
        <v>90.82</v>
      </c>
      <c r="Q3778" s="12" t="s">
        <v>8328</v>
      </c>
      <c r="R3778" t="s">
        <v>8340</v>
      </c>
      <c r="S3778" s="16">
        <f t="shared" si="292"/>
        <v>41814.367800925924</v>
      </c>
      <c r="T3778" s="9">
        <f t="shared" si="293"/>
        <v>41852.041666666664</v>
      </c>
      <c r="U3778" s="15">
        <f t="shared" si="294"/>
        <v>2014</v>
      </c>
    </row>
    <row r="3779" spans="1:21" ht="48" hidden="1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5"/>
        <v>143</v>
      </c>
      <c r="P3779">
        <f t="shared" si="296"/>
        <v>48.54</v>
      </c>
      <c r="Q3779" s="12" t="s">
        <v>8328</v>
      </c>
      <c r="R3779" t="s">
        <v>8340</v>
      </c>
      <c r="S3779" s="16">
        <f t="shared" ref="S3779:S3842" si="297">(((J3779/60)/60)/24)+DATE(1970,1,1)</f>
        <v>41887.111354166671</v>
      </c>
      <c r="T3779" s="9">
        <f t="shared" ref="T3779:T3842" si="298">(((I3779/60)/60)/24)+DATE(1970,1,1)</f>
        <v>41909.166666666664</v>
      </c>
      <c r="U3779" s="15">
        <f t="shared" ref="U3779:U3842" si="299">YEAR(S3779)</f>
        <v>2014</v>
      </c>
    </row>
    <row r="3780" spans="1:21" ht="32" hidden="1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2" t="s">
        <v>8328</v>
      </c>
      <c r="R3780" t="s">
        <v>8340</v>
      </c>
      <c r="S3780" s="16">
        <f t="shared" si="297"/>
        <v>41989.819212962961</v>
      </c>
      <c r="T3780" s="9">
        <f t="shared" si="298"/>
        <v>42049.819212962961</v>
      </c>
      <c r="U3780" s="15">
        <f t="shared" si="299"/>
        <v>2014</v>
      </c>
    </row>
    <row r="3781" spans="1:21" ht="32" hidden="1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2" t="s">
        <v>8328</v>
      </c>
      <c r="R3781" t="s">
        <v>8340</v>
      </c>
      <c r="S3781" s="16">
        <f t="shared" si="297"/>
        <v>42425.735416666663</v>
      </c>
      <c r="T3781" s="9">
        <f t="shared" si="298"/>
        <v>42455.693750000006</v>
      </c>
      <c r="U3781" s="15">
        <f t="shared" si="299"/>
        <v>2016</v>
      </c>
    </row>
    <row r="3782" spans="1:21" ht="48" hidden="1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2" t="s">
        <v>8328</v>
      </c>
      <c r="R3782" t="s">
        <v>8340</v>
      </c>
      <c r="S3782" s="16">
        <f t="shared" si="297"/>
        <v>42166.219733796301</v>
      </c>
      <c r="T3782" s="9">
        <f t="shared" si="298"/>
        <v>42198.837499999994</v>
      </c>
      <c r="U3782" s="15">
        <f t="shared" si="299"/>
        <v>2015</v>
      </c>
    </row>
    <row r="3783" spans="1:21" ht="48" hidden="1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2" t="s">
        <v>8328</v>
      </c>
      <c r="R3783" t="s">
        <v>8340</v>
      </c>
      <c r="S3783" s="16">
        <f t="shared" si="297"/>
        <v>41865.882928240739</v>
      </c>
      <c r="T3783" s="9">
        <f t="shared" si="298"/>
        <v>41890.882928240739</v>
      </c>
      <c r="U3783" s="15">
        <f t="shared" si="299"/>
        <v>2014</v>
      </c>
    </row>
    <row r="3784" spans="1:21" ht="48" hidden="1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2" t="s">
        <v>8328</v>
      </c>
      <c r="R3784" t="s">
        <v>8340</v>
      </c>
      <c r="S3784" s="16">
        <f t="shared" si="297"/>
        <v>42546.862233796302</v>
      </c>
      <c r="T3784" s="9">
        <f t="shared" si="298"/>
        <v>42575.958333333328</v>
      </c>
      <c r="U3784" s="15">
        <f t="shared" si="299"/>
        <v>2016</v>
      </c>
    </row>
    <row r="3785" spans="1:21" ht="48" hidden="1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2" t="s">
        <v>8328</v>
      </c>
      <c r="R3785" t="s">
        <v>8340</v>
      </c>
      <c r="S3785" s="16">
        <f t="shared" si="297"/>
        <v>42420.140277777777</v>
      </c>
      <c r="T3785" s="9">
        <f t="shared" si="298"/>
        <v>42444.666666666672</v>
      </c>
      <c r="U3785" s="15">
        <f t="shared" si="299"/>
        <v>2016</v>
      </c>
    </row>
    <row r="3786" spans="1:21" ht="48" hidden="1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2" t="s">
        <v>8328</v>
      </c>
      <c r="R3786" t="s">
        <v>8340</v>
      </c>
      <c r="S3786" s="16">
        <f t="shared" si="297"/>
        <v>42531.980694444443</v>
      </c>
      <c r="T3786" s="9">
        <f t="shared" si="298"/>
        <v>42561.980694444443</v>
      </c>
      <c r="U3786" s="15">
        <f t="shared" si="299"/>
        <v>2016</v>
      </c>
    </row>
    <row r="3787" spans="1:21" ht="48" hidden="1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2" t="s">
        <v>8328</v>
      </c>
      <c r="R3787" t="s">
        <v>8340</v>
      </c>
      <c r="S3787" s="16">
        <f t="shared" si="297"/>
        <v>42548.63853009259</v>
      </c>
      <c r="T3787" s="9">
        <f t="shared" si="298"/>
        <v>42584.418749999997</v>
      </c>
      <c r="U3787" s="15">
        <f t="shared" si="299"/>
        <v>2016</v>
      </c>
    </row>
    <row r="3788" spans="1:21" ht="48" hidden="1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2" t="s">
        <v>8328</v>
      </c>
      <c r="R3788" t="s">
        <v>8340</v>
      </c>
      <c r="S3788" s="16">
        <f t="shared" si="297"/>
        <v>42487.037905092591</v>
      </c>
      <c r="T3788" s="9">
        <f t="shared" si="298"/>
        <v>42517.037905092591</v>
      </c>
      <c r="U3788" s="15">
        <f t="shared" si="299"/>
        <v>2016</v>
      </c>
    </row>
    <row r="3789" spans="1:21" ht="48" hidden="1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2" t="s">
        <v>8328</v>
      </c>
      <c r="R3789" t="s">
        <v>8340</v>
      </c>
      <c r="S3789" s="16">
        <f t="shared" si="297"/>
        <v>42167.534791666665</v>
      </c>
      <c r="T3789" s="9">
        <f t="shared" si="298"/>
        <v>42196.165972222225</v>
      </c>
      <c r="U3789" s="15">
        <f t="shared" si="299"/>
        <v>2015</v>
      </c>
    </row>
    <row r="3790" spans="1:21" ht="80" hidden="1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2" t="s">
        <v>8328</v>
      </c>
      <c r="R3790" t="s">
        <v>8340</v>
      </c>
      <c r="S3790" s="16">
        <f t="shared" si="297"/>
        <v>42333.695821759262</v>
      </c>
      <c r="T3790" s="9">
        <f t="shared" si="298"/>
        <v>42361.679166666669</v>
      </c>
      <c r="U3790" s="15">
        <f t="shared" si="299"/>
        <v>2015</v>
      </c>
    </row>
    <row r="3791" spans="1:21" ht="48" hidden="1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2" t="s">
        <v>8328</v>
      </c>
      <c r="R3791" t="s">
        <v>8340</v>
      </c>
      <c r="S3791" s="16">
        <f t="shared" si="297"/>
        <v>42138.798819444448</v>
      </c>
      <c r="T3791" s="9">
        <f t="shared" si="298"/>
        <v>42170.798819444448</v>
      </c>
      <c r="U3791" s="15">
        <f t="shared" si="299"/>
        <v>2015</v>
      </c>
    </row>
    <row r="3792" spans="1:21" ht="48" hidden="1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 t="e">
        <f t="shared" si="296"/>
        <v>#DIV/0!</v>
      </c>
      <c r="Q3792" s="12" t="s">
        <v>8328</v>
      </c>
      <c r="R3792" t="s">
        <v>8340</v>
      </c>
      <c r="S3792" s="16">
        <f t="shared" si="297"/>
        <v>42666.666932870372</v>
      </c>
      <c r="T3792" s="9">
        <f t="shared" si="298"/>
        <v>42696.708599537036</v>
      </c>
      <c r="U3792" s="15">
        <f t="shared" si="299"/>
        <v>2016</v>
      </c>
    </row>
    <row r="3793" spans="1:21" ht="32" hidden="1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 t="e">
        <f t="shared" si="296"/>
        <v>#DIV/0!</v>
      </c>
      <c r="Q3793" s="12" t="s">
        <v>8328</v>
      </c>
      <c r="R3793" t="s">
        <v>8340</v>
      </c>
      <c r="S3793" s="16">
        <f t="shared" si="297"/>
        <v>41766.692037037035</v>
      </c>
      <c r="T3793" s="9">
        <f t="shared" si="298"/>
        <v>41826.692037037035</v>
      </c>
      <c r="U3793" s="15">
        <f t="shared" si="299"/>
        <v>2014</v>
      </c>
    </row>
    <row r="3794" spans="1:21" ht="32" hidden="1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2" t="s">
        <v>8328</v>
      </c>
      <c r="R3794" t="s">
        <v>8340</v>
      </c>
      <c r="S3794" s="16">
        <f t="shared" si="297"/>
        <v>42170.447013888886</v>
      </c>
      <c r="T3794" s="9">
        <f t="shared" si="298"/>
        <v>42200.447013888886</v>
      </c>
      <c r="U3794" s="15">
        <f t="shared" si="299"/>
        <v>2015</v>
      </c>
    </row>
    <row r="3795" spans="1:21" ht="48" hidden="1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2" t="s">
        <v>8328</v>
      </c>
      <c r="R3795" t="s">
        <v>8340</v>
      </c>
      <c r="S3795" s="16">
        <f t="shared" si="297"/>
        <v>41968.938993055555</v>
      </c>
      <c r="T3795" s="9">
        <f t="shared" si="298"/>
        <v>41989.938993055555</v>
      </c>
      <c r="U3795" s="15">
        <f t="shared" si="299"/>
        <v>2014</v>
      </c>
    </row>
    <row r="3796" spans="1:21" ht="48" hidden="1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2" t="s">
        <v>8328</v>
      </c>
      <c r="R3796" t="s">
        <v>8340</v>
      </c>
      <c r="S3796" s="16">
        <f t="shared" si="297"/>
        <v>42132.58048611111</v>
      </c>
      <c r="T3796" s="9">
        <f t="shared" si="298"/>
        <v>42162.58048611111</v>
      </c>
      <c r="U3796" s="15">
        <f t="shared" si="299"/>
        <v>2015</v>
      </c>
    </row>
    <row r="3797" spans="1:21" ht="48" hidden="1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2" t="s">
        <v>8328</v>
      </c>
      <c r="R3797" t="s">
        <v>8340</v>
      </c>
      <c r="S3797" s="16">
        <f t="shared" si="297"/>
        <v>42201.436226851853</v>
      </c>
      <c r="T3797" s="9">
        <f t="shared" si="298"/>
        <v>42244.9375</v>
      </c>
      <c r="U3797" s="15">
        <f t="shared" si="299"/>
        <v>2015</v>
      </c>
    </row>
    <row r="3798" spans="1:21" ht="48" hidden="1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2" t="s">
        <v>8328</v>
      </c>
      <c r="R3798" t="s">
        <v>8340</v>
      </c>
      <c r="S3798" s="16">
        <f t="shared" si="297"/>
        <v>42689.029583333337</v>
      </c>
      <c r="T3798" s="9">
        <f t="shared" si="298"/>
        <v>42749.029583333337</v>
      </c>
      <c r="U3798" s="15">
        <f t="shared" si="299"/>
        <v>2016</v>
      </c>
    </row>
    <row r="3799" spans="1:21" ht="48" hidden="1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2" t="s">
        <v>8328</v>
      </c>
      <c r="R3799" t="s">
        <v>8340</v>
      </c>
      <c r="S3799" s="16">
        <f t="shared" si="297"/>
        <v>42084.881539351853</v>
      </c>
      <c r="T3799" s="9">
        <f t="shared" si="298"/>
        <v>42114.881539351853</v>
      </c>
      <c r="U3799" s="15">
        <f t="shared" si="299"/>
        <v>2015</v>
      </c>
    </row>
    <row r="3800" spans="1:21" ht="48" hidden="1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2" t="s">
        <v>8328</v>
      </c>
      <c r="R3800" t="s">
        <v>8340</v>
      </c>
      <c r="S3800" s="16">
        <f t="shared" si="297"/>
        <v>41831.722777777781</v>
      </c>
      <c r="T3800" s="9">
        <f t="shared" si="298"/>
        <v>41861.722777777781</v>
      </c>
      <c r="U3800" s="15">
        <f t="shared" si="299"/>
        <v>2014</v>
      </c>
    </row>
    <row r="3801" spans="1:21" ht="32" hidden="1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2" t="s">
        <v>8328</v>
      </c>
      <c r="R3801" t="s">
        <v>8340</v>
      </c>
      <c r="S3801" s="16">
        <f t="shared" si="297"/>
        <v>42410.93105324074</v>
      </c>
      <c r="T3801" s="9">
        <f t="shared" si="298"/>
        <v>42440.93105324074</v>
      </c>
      <c r="U3801" s="15">
        <f t="shared" si="299"/>
        <v>2016</v>
      </c>
    </row>
    <row r="3802" spans="1:21" ht="48" hidden="1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2" t="s">
        <v>8328</v>
      </c>
      <c r="R3802" t="s">
        <v>8340</v>
      </c>
      <c r="S3802" s="16">
        <f t="shared" si="297"/>
        <v>41982.737071759257</v>
      </c>
      <c r="T3802" s="9">
        <f t="shared" si="298"/>
        <v>42015.207638888889</v>
      </c>
      <c r="U3802" s="15">
        <f t="shared" si="299"/>
        <v>2014</v>
      </c>
    </row>
    <row r="3803" spans="1:21" ht="48" hidden="1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2" t="s">
        <v>8328</v>
      </c>
      <c r="R3803" t="s">
        <v>8340</v>
      </c>
      <c r="S3803" s="16">
        <f t="shared" si="297"/>
        <v>41975.676111111112</v>
      </c>
      <c r="T3803" s="9">
        <f t="shared" si="298"/>
        <v>42006.676111111112</v>
      </c>
      <c r="U3803" s="15">
        <f t="shared" si="299"/>
        <v>2014</v>
      </c>
    </row>
    <row r="3804" spans="1:21" ht="48" hidden="1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 t="e">
        <f t="shared" si="296"/>
        <v>#DIV/0!</v>
      </c>
      <c r="Q3804" s="12" t="s">
        <v>8328</v>
      </c>
      <c r="R3804" t="s">
        <v>8340</v>
      </c>
      <c r="S3804" s="16">
        <f t="shared" si="297"/>
        <v>42269.126226851848</v>
      </c>
      <c r="T3804" s="9">
        <f t="shared" si="298"/>
        <v>42299.126226851848</v>
      </c>
      <c r="U3804" s="15">
        <f t="shared" si="299"/>
        <v>2015</v>
      </c>
    </row>
    <row r="3805" spans="1:21" ht="32" hidden="1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2" t="s">
        <v>8328</v>
      </c>
      <c r="R3805" t="s">
        <v>8340</v>
      </c>
      <c r="S3805" s="16">
        <f t="shared" si="297"/>
        <v>42403.971851851849</v>
      </c>
      <c r="T3805" s="9">
        <f t="shared" si="298"/>
        <v>42433.971851851849</v>
      </c>
      <c r="U3805" s="15">
        <f t="shared" si="299"/>
        <v>2016</v>
      </c>
    </row>
    <row r="3806" spans="1:21" ht="48" hidden="1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 t="e">
        <f t="shared" si="296"/>
        <v>#DIV/0!</v>
      </c>
      <c r="Q3806" s="12" t="s">
        <v>8328</v>
      </c>
      <c r="R3806" t="s">
        <v>8340</v>
      </c>
      <c r="S3806" s="16">
        <f t="shared" si="297"/>
        <v>42527.00953703704</v>
      </c>
      <c r="T3806" s="9">
        <f t="shared" si="298"/>
        <v>42582.291666666672</v>
      </c>
      <c r="U3806" s="15">
        <f t="shared" si="299"/>
        <v>2016</v>
      </c>
    </row>
    <row r="3807" spans="1:21" ht="48" hidden="1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2" t="s">
        <v>8328</v>
      </c>
      <c r="R3807" t="s">
        <v>8340</v>
      </c>
      <c r="S3807" s="16">
        <f t="shared" si="297"/>
        <v>41849.887037037035</v>
      </c>
      <c r="T3807" s="9">
        <f t="shared" si="298"/>
        <v>41909.887037037035</v>
      </c>
      <c r="U3807" s="15">
        <f t="shared" si="299"/>
        <v>2014</v>
      </c>
    </row>
    <row r="3808" spans="1:21" ht="48" hidden="1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2" t="s">
        <v>8328</v>
      </c>
      <c r="R3808" t="s">
        <v>8340</v>
      </c>
      <c r="S3808" s="16">
        <f t="shared" si="297"/>
        <v>41799.259039351848</v>
      </c>
      <c r="T3808" s="9">
        <f t="shared" si="298"/>
        <v>41819.259039351848</v>
      </c>
      <c r="U3808" s="15">
        <f t="shared" si="299"/>
        <v>2014</v>
      </c>
    </row>
    <row r="3809" spans="1:21" ht="48" hidden="1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2" t="s">
        <v>8328</v>
      </c>
      <c r="R3809" t="s">
        <v>8340</v>
      </c>
      <c r="S3809" s="16">
        <f t="shared" si="297"/>
        <v>42090.909016203703</v>
      </c>
      <c r="T3809" s="9">
        <f t="shared" si="298"/>
        <v>42097.909016203703</v>
      </c>
      <c r="U3809" s="15">
        <f t="shared" si="299"/>
        <v>2015</v>
      </c>
    </row>
    <row r="3810" spans="1:21" ht="48" hidden="1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2" t="s">
        <v>8328</v>
      </c>
      <c r="R3810" t="s">
        <v>8331</v>
      </c>
      <c r="S3810" s="16">
        <f t="shared" si="297"/>
        <v>42059.453923611116</v>
      </c>
      <c r="T3810" s="9">
        <f t="shared" si="298"/>
        <v>42119.412256944444</v>
      </c>
      <c r="U3810" s="15">
        <f t="shared" si="299"/>
        <v>2015</v>
      </c>
    </row>
    <row r="3811" spans="1:21" ht="48" hidden="1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2" t="s">
        <v>8328</v>
      </c>
      <c r="R3811" t="s">
        <v>8331</v>
      </c>
      <c r="S3811" s="16">
        <f t="shared" si="297"/>
        <v>41800.526701388888</v>
      </c>
      <c r="T3811" s="9">
        <f t="shared" si="298"/>
        <v>41850.958333333336</v>
      </c>
      <c r="U3811" s="15">
        <f t="shared" si="299"/>
        <v>2014</v>
      </c>
    </row>
    <row r="3812" spans="1:21" ht="48" hidden="1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2" t="s">
        <v>8328</v>
      </c>
      <c r="R3812" t="s">
        <v>8331</v>
      </c>
      <c r="S3812" s="16">
        <f t="shared" si="297"/>
        <v>42054.849050925928</v>
      </c>
      <c r="T3812" s="9">
        <f t="shared" si="298"/>
        <v>42084.807384259257</v>
      </c>
      <c r="U3812" s="15">
        <f t="shared" si="299"/>
        <v>2015</v>
      </c>
    </row>
    <row r="3813" spans="1:21" ht="48" hidden="1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2" t="s">
        <v>8328</v>
      </c>
      <c r="R3813" t="s">
        <v>8331</v>
      </c>
      <c r="S3813" s="16">
        <f t="shared" si="297"/>
        <v>42487.62700231481</v>
      </c>
      <c r="T3813" s="9">
        <f t="shared" si="298"/>
        <v>42521.458333333328</v>
      </c>
      <c r="U3813" s="15">
        <f t="shared" si="299"/>
        <v>2016</v>
      </c>
    </row>
    <row r="3814" spans="1:21" ht="48" hidden="1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2" t="s">
        <v>8328</v>
      </c>
      <c r="R3814" t="s">
        <v>8331</v>
      </c>
      <c r="S3814" s="16">
        <f t="shared" si="297"/>
        <v>42109.751250000001</v>
      </c>
      <c r="T3814" s="9">
        <f t="shared" si="298"/>
        <v>42156.165972222225</v>
      </c>
      <c r="U3814" s="15">
        <f t="shared" si="299"/>
        <v>2015</v>
      </c>
    </row>
    <row r="3815" spans="1:21" ht="48" hidden="1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2" t="s">
        <v>8328</v>
      </c>
      <c r="R3815" t="s">
        <v>8331</v>
      </c>
      <c r="S3815" s="16">
        <f t="shared" si="297"/>
        <v>42497.275706018518</v>
      </c>
      <c r="T3815" s="9">
        <f t="shared" si="298"/>
        <v>42535.904861111107</v>
      </c>
      <c r="U3815" s="15">
        <f t="shared" si="299"/>
        <v>2016</v>
      </c>
    </row>
    <row r="3816" spans="1:21" ht="48" hidden="1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2" t="s">
        <v>8328</v>
      </c>
      <c r="R3816" t="s">
        <v>8331</v>
      </c>
      <c r="S3816" s="16">
        <f t="shared" si="297"/>
        <v>42058.904074074075</v>
      </c>
      <c r="T3816" s="9">
        <f t="shared" si="298"/>
        <v>42095.165972222225</v>
      </c>
      <c r="U3816" s="15">
        <f t="shared" si="299"/>
        <v>2015</v>
      </c>
    </row>
    <row r="3817" spans="1:21" ht="32" hidden="1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2" t="s">
        <v>8328</v>
      </c>
      <c r="R3817" t="s">
        <v>8331</v>
      </c>
      <c r="S3817" s="16">
        <f t="shared" si="297"/>
        <v>42207.259918981479</v>
      </c>
      <c r="T3817" s="9">
        <f t="shared" si="298"/>
        <v>42236.958333333328</v>
      </c>
      <c r="U3817" s="15">
        <f t="shared" si="299"/>
        <v>2015</v>
      </c>
    </row>
    <row r="3818" spans="1:21" ht="64" hidden="1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2" t="s">
        <v>8328</v>
      </c>
      <c r="R3818" t="s">
        <v>8331</v>
      </c>
      <c r="S3818" s="16">
        <f t="shared" si="297"/>
        <v>41807.690081018518</v>
      </c>
      <c r="T3818" s="9">
        <f t="shared" si="298"/>
        <v>41837.690081018518</v>
      </c>
      <c r="U3818" s="15">
        <f t="shared" si="299"/>
        <v>2014</v>
      </c>
    </row>
    <row r="3819" spans="1:21" ht="48" hidden="1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2" t="s">
        <v>8328</v>
      </c>
      <c r="R3819" t="s">
        <v>8331</v>
      </c>
      <c r="S3819" s="16">
        <f t="shared" si="297"/>
        <v>42284.69694444444</v>
      </c>
      <c r="T3819" s="9">
        <f t="shared" si="298"/>
        <v>42301.165972222225</v>
      </c>
      <c r="U3819" s="15">
        <f t="shared" si="299"/>
        <v>2015</v>
      </c>
    </row>
    <row r="3820" spans="1:21" ht="48" hidden="1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2" t="s">
        <v>8328</v>
      </c>
      <c r="R3820" t="s">
        <v>8331</v>
      </c>
      <c r="S3820" s="16">
        <f t="shared" si="297"/>
        <v>42045.84238425926</v>
      </c>
      <c r="T3820" s="9">
        <f t="shared" si="298"/>
        <v>42075.800717592589</v>
      </c>
      <c r="U3820" s="15">
        <f t="shared" si="299"/>
        <v>2015</v>
      </c>
    </row>
    <row r="3821" spans="1:21" ht="32" hidden="1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2" t="s">
        <v>8328</v>
      </c>
      <c r="R3821" t="s">
        <v>8331</v>
      </c>
      <c r="S3821" s="16">
        <f t="shared" si="297"/>
        <v>42184.209537037037</v>
      </c>
      <c r="T3821" s="9">
        <f t="shared" si="298"/>
        <v>42202.876388888893</v>
      </c>
      <c r="U3821" s="15">
        <f t="shared" si="299"/>
        <v>2015</v>
      </c>
    </row>
    <row r="3822" spans="1:21" ht="48" hidden="1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2" t="s">
        <v>8328</v>
      </c>
      <c r="R3822" t="s">
        <v>8331</v>
      </c>
      <c r="S3822" s="16">
        <f t="shared" si="297"/>
        <v>42160.651817129634</v>
      </c>
      <c r="T3822" s="9">
        <f t="shared" si="298"/>
        <v>42190.651817129634</v>
      </c>
      <c r="U3822" s="15">
        <f t="shared" si="299"/>
        <v>2015</v>
      </c>
    </row>
    <row r="3823" spans="1:21" ht="48" hidden="1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2" t="s">
        <v>8328</v>
      </c>
      <c r="R3823" t="s">
        <v>8331</v>
      </c>
      <c r="S3823" s="16">
        <f t="shared" si="297"/>
        <v>42341.180636574078</v>
      </c>
      <c r="T3823" s="9">
        <f t="shared" si="298"/>
        <v>42373.180636574078</v>
      </c>
      <c r="U3823" s="15">
        <f t="shared" si="299"/>
        <v>2015</v>
      </c>
    </row>
    <row r="3824" spans="1:21" ht="48" hidden="1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2" t="s">
        <v>8328</v>
      </c>
      <c r="R3824" t="s">
        <v>8331</v>
      </c>
      <c r="S3824" s="16">
        <f t="shared" si="297"/>
        <v>42329.838159722218</v>
      </c>
      <c r="T3824" s="9">
        <f t="shared" si="298"/>
        <v>42388.957638888889</v>
      </c>
      <c r="U3824" s="15">
        <f t="shared" si="299"/>
        <v>2015</v>
      </c>
    </row>
    <row r="3825" spans="1:21" ht="48" hidden="1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2" t="s">
        <v>8328</v>
      </c>
      <c r="R3825" t="s">
        <v>8331</v>
      </c>
      <c r="S3825" s="16">
        <f t="shared" si="297"/>
        <v>42170.910231481481</v>
      </c>
      <c r="T3825" s="9">
        <f t="shared" si="298"/>
        <v>42205.165972222225</v>
      </c>
      <c r="U3825" s="15">
        <f t="shared" si="299"/>
        <v>2015</v>
      </c>
    </row>
    <row r="3826" spans="1:21" ht="48" hidden="1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2" t="s">
        <v>8328</v>
      </c>
      <c r="R3826" t="s">
        <v>8331</v>
      </c>
      <c r="S3826" s="16">
        <f t="shared" si="297"/>
        <v>42571.626192129625</v>
      </c>
      <c r="T3826" s="9">
        <f t="shared" si="298"/>
        <v>42583.570138888885</v>
      </c>
      <c r="U3826" s="15">
        <f t="shared" si="299"/>
        <v>2016</v>
      </c>
    </row>
    <row r="3827" spans="1:21" ht="48" hidden="1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2" t="s">
        <v>8328</v>
      </c>
      <c r="R3827" t="s">
        <v>8331</v>
      </c>
      <c r="S3827" s="16">
        <f t="shared" si="297"/>
        <v>42151.069606481484</v>
      </c>
      <c r="T3827" s="9">
        <f t="shared" si="298"/>
        <v>42172.069606481484</v>
      </c>
      <c r="U3827" s="15">
        <f t="shared" si="299"/>
        <v>2015</v>
      </c>
    </row>
    <row r="3828" spans="1:21" ht="32" hidden="1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2" t="s">
        <v>8328</v>
      </c>
      <c r="R3828" t="s">
        <v>8331</v>
      </c>
      <c r="S3828" s="16">
        <f t="shared" si="297"/>
        <v>42101.423541666663</v>
      </c>
      <c r="T3828" s="9">
        <f t="shared" si="298"/>
        <v>42131.423541666663</v>
      </c>
      <c r="U3828" s="15">
        <f t="shared" si="299"/>
        <v>2015</v>
      </c>
    </row>
    <row r="3829" spans="1:21" ht="64" hidden="1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2" t="s">
        <v>8328</v>
      </c>
      <c r="R3829" t="s">
        <v>8331</v>
      </c>
      <c r="S3829" s="16">
        <f t="shared" si="297"/>
        <v>42034.928252314814</v>
      </c>
      <c r="T3829" s="9">
        <f t="shared" si="298"/>
        <v>42090</v>
      </c>
      <c r="U3829" s="15">
        <f t="shared" si="299"/>
        <v>2015</v>
      </c>
    </row>
    <row r="3830" spans="1:21" ht="48" hidden="1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2" t="s">
        <v>8328</v>
      </c>
      <c r="R3830" t="s">
        <v>8331</v>
      </c>
      <c r="S3830" s="16">
        <f t="shared" si="297"/>
        <v>41944.527627314819</v>
      </c>
      <c r="T3830" s="9">
        <f t="shared" si="298"/>
        <v>42004.569293981483</v>
      </c>
      <c r="U3830" s="15">
        <f t="shared" si="299"/>
        <v>2014</v>
      </c>
    </row>
    <row r="3831" spans="1:21" ht="48" hidden="1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2" t="s">
        <v>8328</v>
      </c>
      <c r="R3831" t="s">
        <v>8331</v>
      </c>
      <c r="S3831" s="16">
        <f t="shared" si="297"/>
        <v>42593.865405092598</v>
      </c>
      <c r="T3831" s="9">
        <f t="shared" si="298"/>
        <v>42613.865405092598</v>
      </c>
      <c r="U3831" s="15">
        <f t="shared" si="299"/>
        <v>2016</v>
      </c>
    </row>
    <row r="3832" spans="1:21" ht="48" hidden="1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2" t="s">
        <v>8328</v>
      </c>
      <c r="R3832" t="s">
        <v>8331</v>
      </c>
      <c r="S3832" s="16">
        <f t="shared" si="297"/>
        <v>42503.740868055553</v>
      </c>
      <c r="T3832" s="9">
        <f t="shared" si="298"/>
        <v>42517.740868055553</v>
      </c>
      <c r="U3832" s="15">
        <f t="shared" si="299"/>
        <v>2016</v>
      </c>
    </row>
    <row r="3833" spans="1:21" ht="48" hidden="1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2" t="s">
        <v>8328</v>
      </c>
      <c r="R3833" t="s">
        <v>8331</v>
      </c>
      <c r="S3833" s="16">
        <f t="shared" si="297"/>
        <v>41927.848900462966</v>
      </c>
      <c r="T3833" s="9">
        <f t="shared" si="298"/>
        <v>41948.890567129631</v>
      </c>
      <c r="U3833" s="15">
        <f t="shared" si="299"/>
        <v>2014</v>
      </c>
    </row>
    <row r="3834" spans="1:21" ht="48" hidden="1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2" t="s">
        <v>8328</v>
      </c>
      <c r="R3834" t="s">
        <v>8331</v>
      </c>
      <c r="S3834" s="16">
        <f t="shared" si="297"/>
        <v>42375.114988425921</v>
      </c>
      <c r="T3834" s="9">
        <f t="shared" si="298"/>
        <v>42420.114988425921</v>
      </c>
      <c r="U3834" s="15">
        <f t="shared" si="299"/>
        <v>2016</v>
      </c>
    </row>
    <row r="3835" spans="1:21" ht="48" hidden="1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2" t="s">
        <v>8328</v>
      </c>
      <c r="R3835" t="s">
        <v>8331</v>
      </c>
      <c r="S3835" s="16">
        <f t="shared" si="297"/>
        <v>41963.872361111105</v>
      </c>
      <c r="T3835" s="9">
        <f t="shared" si="298"/>
        <v>41974.797916666663</v>
      </c>
      <c r="U3835" s="15">
        <f t="shared" si="299"/>
        <v>2014</v>
      </c>
    </row>
    <row r="3836" spans="1:21" ht="48" hidden="1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2" t="s">
        <v>8328</v>
      </c>
      <c r="R3836" t="s">
        <v>8331</v>
      </c>
      <c r="S3836" s="16">
        <f t="shared" si="297"/>
        <v>42143.445219907408</v>
      </c>
      <c r="T3836" s="9">
        <f t="shared" si="298"/>
        <v>42173.445219907408</v>
      </c>
      <c r="U3836" s="15">
        <f t="shared" si="299"/>
        <v>2015</v>
      </c>
    </row>
    <row r="3837" spans="1:21" ht="48" hidden="1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2" t="s">
        <v>8328</v>
      </c>
      <c r="R3837" t="s">
        <v>8331</v>
      </c>
      <c r="S3837" s="16">
        <f t="shared" si="297"/>
        <v>42460.94222222222</v>
      </c>
      <c r="T3837" s="9">
        <f t="shared" si="298"/>
        <v>42481.94222222222</v>
      </c>
      <c r="U3837" s="15">
        <f t="shared" si="299"/>
        <v>2016</v>
      </c>
    </row>
    <row r="3838" spans="1:21" ht="48" hidden="1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2" t="s">
        <v>8328</v>
      </c>
      <c r="R3838" t="s">
        <v>8331</v>
      </c>
      <c r="S3838" s="16">
        <f t="shared" si="297"/>
        <v>42553.926527777774</v>
      </c>
      <c r="T3838" s="9">
        <f t="shared" si="298"/>
        <v>42585.172916666663</v>
      </c>
      <c r="U3838" s="15">
        <f t="shared" si="299"/>
        <v>2016</v>
      </c>
    </row>
    <row r="3839" spans="1:21" ht="32" hidden="1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2" t="s">
        <v>8328</v>
      </c>
      <c r="R3839" t="s">
        <v>8331</v>
      </c>
      <c r="S3839" s="16">
        <f t="shared" si="297"/>
        <v>42152.765717592592</v>
      </c>
      <c r="T3839" s="9">
        <f t="shared" si="298"/>
        <v>42188.765717592592</v>
      </c>
      <c r="U3839" s="15">
        <f t="shared" si="299"/>
        <v>2015</v>
      </c>
    </row>
    <row r="3840" spans="1:21" ht="48" hidden="1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2" t="s">
        <v>8328</v>
      </c>
      <c r="R3840" t="s">
        <v>8331</v>
      </c>
      <c r="S3840" s="16">
        <f t="shared" si="297"/>
        <v>42116.710752314815</v>
      </c>
      <c r="T3840" s="9">
        <f t="shared" si="298"/>
        <v>42146.710752314815</v>
      </c>
      <c r="U3840" s="15">
        <f t="shared" si="299"/>
        <v>2015</v>
      </c>
    </row>
    <row r="3841" spans="1:21" ht="48" hidden="1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2" t="s">
        <v>8328</v>
      </c>
      <c r="R3841" t="s">
        <v>8331</v>
      </c>
      <c r="S3841" s="16">
        <f t="shared" si="297"/>
        <v>42155.142638888887</v>
      </c>
      <c r="T3841" s="9">
        <f t="shared" si="298"/>
        <v>42215.142638888887</v>
      </c>
      <c r="U3841" s="15">
        <f t="shared" si="299"/>
        <v>2015</v>
      </c>
    </row>
    <row r="3842" spans="1:21" ht="48" hidden="1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0">ROUND(E3842/D3842*100,0)</f>
        <v>6500</v>
      </c>
      <c r="P3842">
        <f t="shared" ref="P3842:P3905" si="301">ROUND(E3842/L3842,2)</f>
        <v>21.67</v>
      </c>
      <c r="Q3842" s="12" t="s">
        <v>8328</v>
      </c>
      <c r="R3842" t="s">
        <v>8331</v>
      </c>
      <c r="S3842" s="16">
        <f t="shared" si="297"/>
        <v>42432.701724537037</v>
      </c>
      <c r="T3842" s="9">
        <f t="shared" si="298"/>
        <v>42457.660057870366</v>
      </c>
      <c r="U3842" s="15">
        <f t="shared" si="299"/>
        <v>2016</v>
      </c>
    </row>
    <row r="3843" spans="1:21" ht="48" hidden="1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0"/>
        <v>9</v>
      </c>
      <c r="P3843">
        <f t="shared" si="301"/>
        <v>25.65</v>
      </c>
      <c r="Q3843" s="12" t="s">
        <v>8328</v>
      </c>
      <c r="R3843" t="s">
        <v>8331</v>
      </c>
      <c r="S3843" s="16">
        <f t="shared" ref="S3843:S3906" si="302">(((J3843/60)/60)/24)+DATE(1970,1,1)</f>
        <v>41780.785729166666</v>
      </c>
      <c r="T3843" s="9">
        <f t="shared" ref="T3843:T3906" si="303">(((I3843/60)/60)/24)+DATE(1970,1,1)</f>
        <v>41840.785729166666</v>
      </c>
      <c r="U3843" s="15">
        <f t="shared" ref="U3843:U3906" si="304">YEAR(S3843)</f>
        <v>2014</v>
      </c>
    </row>
    <row r="3844" spans="1:21" ht="48" hidden="1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2" t="s">
        <v>8328</v>
      </c>
      <c r="R3844" t="s">
        <v>8331</v>
      </c>
      <c r="S3844" s="16">
        <f t="shared" si="302"/>
        <v>41740.493657407409</v>
      </c>
      <c r="T3844" s="9">
        <f t="shared" si="303"/>
        <v>41770.493657407409</v>
      </c>
      <c r="U3844" s="15">
        <f t="shared" si="304"/>
        <v>2014</v>
      </c>
    </row>
    <row r="3845" spans="1:21" ht="48" hidden="1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2" t="s">
        <v>8328</v>
      </c>
      <c r="R3845" t="s">
        <v>8331</v>
      </c>
      <c r="S3845" s="16">
        <f t="shared" si="302"/>
        <v>41766.072500000002</v>
      </c>
      <c r="T3845" s="9">
        <f t="shared" si="303"/>
        <v>41791.072500000002</v>
      </c>
      <c r="U3845" s="15">
        <f t="shared" si="304"/>
        <v>2014</v>
      </c>
    </row>
    <row r="3846" spans="1:21" ht="48" hidden="1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2" t="s">
        <v>8328</v>
      </c>
      <c r="R3846" t="s">
        <v>8331</v>
      </c>
      <c r="S3846" s="16">
        <f t="shared" si="302"/>
        <v>41766.617291666669</v>
      </c>
      <c r="T3846" s="9">
        <f t="shared" si="303"/>
        <v>41793.290972222225</v>
      </c>
      <c r="U3846" s="15">
        <f t="shared" si="304"/>
        <v>2014</v>
      </c>
    </row>
    <row r="3847" spans="1:21" ht="64" hidden="1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2" t="s">
        <v>8328</v>
      </c>
      <c r="R3847" t="s">
        <v>8331</v>
      </c>
      <c r="S3847" s="16">
        <f t="shared" si="302"/>
        <v>42248.627013888887</v>
      </c>
      <c r="T3847" s="9">
        <f t="shared" si="303"/>
        <v>42278.627013888887</v>
      </c>
      <c r="U3847" s="15">
        <f t="shared" si="304"/>
        <v>2015</v>
      </c>
    </row>
    <row r="3848" spans="1:21" ht="48" hidden="1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2" t="s">
        <v>8328</v>
      </c>
      <c r="R3848" t="s">
        <v>8331</v>
      </c>
      <c r="S3848" s="16">
        <f t="shared" si="302"/>
        <v>41885.221550925926</v>
      </c>
      <c r="T3848" s="9">
        <f t="shared" si="303"/>
        <v>41916.290972222225</v>
      </c>
      <c r="U3848" s="15">
        <f t="shared" si="304"/>
        <v>2014</v>
      </c>
    </row>
    <row r="3849" spans="1:21" ht="48" hidden="1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2" t="s">
        <v>8328</v>
      </c>
      <c r="R3849" t="s">
        <v>8331</v>
      </c>
      <c r="S3849" s="16">
        <f t="shared" si="302"/>
        <v>42159.224432870367</v>
      </c>
      <c r="T3849" s="9">
        <f t="shared" si="303"/>
        <v>42204.224432870367</v>
      </c>
      <c r="U3849" s="15">
        <f t="shared" si="304"/>
        <v>2015</v>
      </c>
    </row>
    <row r="3850" spans="1:21" ht="48" hidden="1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2" t="s">
        <v>8328</v>
      </c>
      <c r="R3850" t="s">
        <v>8331</v>
      </c>
      <c r="S3850" s="16">
        <f t="shared" si="302"/>
        <v>42265.817002314812</v>
      </c>
      <c r="T3850" s="9">
        <f t="shared" si="303"/>
        <v>42295.817002314812</v>
      </c>
      <c r="U3850" s="15">
        <f t="shared" si="304"/>
        <v>2015</v>
      </c>
    </row>
    <row r="3851" spans="1:21" ht="48" hidden="1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2" t="s">
        <v>8328</v>
      </c>
      <c r="R3851" t="s">
        <v>8331</v>
      </c>
      <c r="S3851" s="16">
        <f t="shared" si="302"/>
        <v>42136.767175925925</v>
      </c>
      <c r="T3851" s="9">
        <f t="shared" si="303"/>
        <v>42166.767175925925</v>
      </c>
      <c r="U3851" s="15">
        <f t="shared" si="304"/>
        <v>2015</v>
      </c>
    </row>
    <row r="3852" spans="1:21" ht="32" hidden="1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2" t="s">
        <v>8328</v>
      </c>
      <c r="R3852" t="s">
        <v>8331</v>
      </c>
      <c r="S3852" s="16">
        <f t="shared" si="302"/>
        <v>41975.124340277776</v>
      </c>
      <c r="T3852" s="9">
        <f t="shared" si="303"/>
        <v>42005.124340277776</v>
      </c>
      <c r="U3852" s="15">
        <f t="shared" si="304"/>
        <v>2014</v>
      </c>
    </row>
    <row r="3853" spans="1:21" ht="48" hidden="1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2" t="s">
        <v>8328</v>
      </c>
      <c r="R3853" t="s">
        <v>8331</v>
      </c>
      <c r="S3853" s="16">
        <f t="shared" si="302"/>
        <v>42172.439571759256</v>
      </c>
      <c r="T3853" s="9">
        <f t="shared" si="303"/>
        <v>42202.439571759256</v>
      </c>
      <c r="U3853" s="15">
        <f t="shared" si="304"/>
        <v>2015</v>
      </c>
    </row>
    <row r="3854" spans="1:21" ht="48" hidden="1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2" t="s">
        <v>8328</v>
      </c>
      <c r="R3854" t="s">
        <v>8331</v>
      </c>
      <c r="S3854" s="16">
        <f t="shared" si="302"/>
        <v>42065.190694444449</v>
      </c>
      <c r="T3854" s="9">
        <f t="shared" si="303"/>
        <v>42090.149027777778</v>
      </c>
      <c r="U3854" s="15">
        <f t="shared" si="304"/>
        <v>2015</v>
      </c>
    </row>
    <row r="3855" spans="1:21" ht="32" hidden="1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2" t="s">
        <v>8328</v>
      </c>
      <c r="R3855" t="s">
        <v>8331</v>
      </c>
      <c r="S3855" s="16">
        <f t="shared" si="302"/>
        <v>41848.84002314815</v>
      </c>
      <c r="T3855" s="9">
        <f t="shared" si="303"/>
        <v>41883.84002314815</v>
      </c>
      <c r="U3855" s="15">
        <f t="shared" si="304"/>
        <v>2014</v>
      </c>
    </row>
    <row r="3856" spans="1:21" ht="32" hidden="1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2" t="s">
        <v>8328</v>
      </c>
      <c r="R3856" t="s">
        <v>8331</v>
      </c>
      <c r="S3856" s="16">
        <f t="shared" si="302"/>
        <v>42103.884930555556</v>
      </c>
      <c r="T3856" s="9">
        <f t="shared" si="303"/>
        <v>42133.884930555556</v>
      </c>
      <c r="U3856" s="15">
        <f t="shared" si="304"/>
        <v>2015</v>
      </c>
    </row>
    <row r="3857" spans="1:21" ht="48" hidden="1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2" t="s">
        <v>8328</v>
      </c>
      <c r="R3857" t="s">
        <v>8331</v>
      </c>
      <c r="S3857" s="16">
        <f t="shared" si="302"/>
        <v>42059.970729166671</v>
      </c>
      <c r="T3857" s="9">
        <f t="shared" si="303"/>
        <v>42089.929062499999</v>
      </c>
      <c r="U3857" s="15">
        <f t="shared" si="304"/>
        <v>2015</v>
      </c>
    </row>
    <row r="3858" spans="1:21" ht="48" hidden="1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2" t="s">
        <v>8328</v>
      </c>
      <c r="R3858" t="s">
        <v>8331</v>
      </c>
      <c r="S3858" s="16">
        <f t="shared" si="302"/>
        <v>42041.743090277778</v>
      </c>
      <c r="T3858" s="9">
        <f t="shared" si="303"/>
        <v>42071.701423611114</v>
      </c>
      <c r="U3858" s="15">
        <f t="shared" si="304"/>
        <v>2015</v>
      </c>
    </row>
    <row r="3859" spans="1:21" ht="48" hidden="1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2" t="s">
        <v>8328</v>
      </c>
      <c r="R3859" t="s">
        <v>8331</v>
      </c>
      <c r="S3859" s="16">
        <f t="shared" si="302"/>
        <v>41829.73715277778</v>
      </c>
      <c r="T3859" s="9">
        <f t="shared" si="303"/>
        <v>41852.716666666667</v>
      </c>
      <c r="U3859" s="15">
        <f t="shared" si="304"/>
        <v>2014</v>
      </c>
    </row>
    <row r="3860" spans="1:21" ht="48" hidden="1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2" t="s">
        <v>8328</v>
      </c>
      <c r="R3860" t="s">
        <v>8331</v>
      </c>
      <c r="S3860" s="16">
        <f t="shared" si="302"/>
        <v>42128.431064814817</v>
      </c>
      <c r="T3860" s="9">
        <f t="shared" si="303"/>
        <v>42146.875</v>
      </c>
      <c r="U3860" s="15">
        <f t="shared" si="304"/>
        <v>2015</v>
      </c>
    </row>
    <row r="3861" spans="1:21" ht="48" hidden="1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2" t="s">
        <v>8328</v>
      </c>
      <c r="R3861" t="s">
        <v>8331</v>
      </c>
      <c r="S3861" s="16">
        <f t="shared" si="302"/>
        <v>41789.893599537041</v>
      </c>
      <c r="T3861" s="9">
        <f t="shared" si="303"/>
        <v>41815.875</v>
      </c>
      <c r="U3861" s="15">
        <f t="shared" si="304"/>
        <v>2014</v>
      </c>
    </row>
    <row r="3862" spans="1:21" ht="48" hidden="1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2" t="s">
        <v>8328</v>
      </c>
      <c r="R3862" t="s">
        <v>8331</v>
      </c>
      <c r="S3862" s="16">
        <f t="shared" si="302"/>
        <v>41833.660995370366</v>
      </c>
      <c r="T3862" s="9">
        <f t="shared" si="303"/>
        <v>41863.660995370366</v>
      </c>
      <c r="U3862" s="15">
        <f t="shared" si="304"/>
        <v>2014</v>
      </c>
    </row>
    <row r="3863" spans="1:21" ht="16" hidden="1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2" t="s">
        <v>8328</v>
      </c>
      <c r="R3863" t="s">
        <v>8331</v>
      </c>
      <c r="S3863" s="16">
        <f t="shared" si="302"/>
        <v>41914.590011574073</v>
      </c>
      <c r="T3863" s="9">
        <f t="shared" si="303"/>
        <v>41955.907638888893</v>
      </c>
      <c r="U3863" s="15">
        <f t="shared" si="304"/>
        <v>2014</v>
      </c>
    </row>
    <row r="3864" spans="1:21" ht="32" hidden="1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2" t="s">
        <v>8328</v>
      </c>
      <c r="R3864" t="s">
        <v>8331</v>
      </c>
      <c r="S3864" s="16">
        <f t="shared" si="302"/>
        <v>42611.261064814811</v>
      </c>
      <c r="T3864" s="9">
        <f t="shared" si="303"/>
        <v>42625.707638888889</v>
      </c>
      <c r="U3864" s="15">
        <f t="shared" si="304"/>
        <v>2016</v>
      </c>
    </row>
    <row r="3865" spans="1:21" ht="48" hidden="1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 t="e">
        <f t="shared" si="301"/>
        <v>#DIV/0!</v>
      </c>
      <c r="Q3865" s="12" t="s">
        <v>8328</v>
      </c>
      <c r="R3865" t="s">
        <v>8331</v>
      </c>
      <c r="S3865" s="16">
        <f t="shared" si="302"/>
        <v>42253.633159722223</v>
      </c>
      <c r="T3865" s="9">
        <f t="shared" si="303"/>
        <v>42313.674826388888</v>
      </c>
      <c r="U3865" s="15">
        <f t="shared" si="304"/>
        <v>2015</v>
      </c>
    </row>
    <row r="3866" spans="1:21" ht="48" hidden="1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2" t="s">
        <v>8328</v>
      </c>
      <c r="R3866" t="s">
        <v>8331</v>
      </c>
      <c r="S3866" s="16">
        <f t="shared" si="302"/>
        <v>42295.891828703709</v>
      </c>
      <c r="T3866" s="9">
        <f t="shared" si="303"/>
        <v>42325.933495370366</v>
      </c>
      <c r="U3866" s="15">
        <f t="shared" si="304"/>
        <v>2015</v>
      </c>
    </row>
    <row r="3867" spans="1:21" ht="48" hidden="1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2" t="s">
        <v>8328</v>
      </c>
      <c r="R3867" t="s">
        <v>8331</v>
      </c>
      <c r="S3867" s="16">
        <f t="shared" si="302"/>
        <v>41841.651597222226</v>
      </c>
      <c r="T3867" s="9">
        <f t="shared" si="303"/>
        <v>41881.229166666664</v>
      </c>
      <c r="U3867" s="15">
        <f t="shared" si="304"/>
        <v>2014</v>
      </c>
    </row>
    <row r="3868" spans="1:21" ht="32" hidden="1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2" t="s">
        <v>8328</v>
      </c>
      <c r="R3868" t="s">
        <v>8331</v>
      </c>
      <c r="S3868" s="16">
        <f t="shared" si="302"/>
        <v>42402.947002314817</v>
      </c>
      <c r="T3868" s="9">
        <f t="shared" si="303"/>
        <v>42452.145138888889</v>
      </c>
      <c r="U3868" s="15">
        <f t="shared" si="304"/>
        <v>2016</v>
      </c>
    </row>
    <row r="3869" spans="1:21" ht="48" hidden="1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2" t="s">
        <v>8328</v>
      </c>
      <c r="R3869" t="s">
        <v>8331</v>
      </c>
      <c r="S3869" s="16">
        <f t="shared" si="302"/>
        <v>42509.814108796301</v>
      </c>
      <c r="T3869" s="9">
        <f t="shared" si="303"/>
        <v>42539.814108796301</v>
      </c>
      <c r="U3869" s="15">
        <f t="shared" si="304"/>
        <v>2016</v>
      </c>
    </row>
    <row r="3870" spans="1:21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2" t="s">
        <v>8328</v>
      </c>
      <c r="R3870" t="s">
        <v>8340</v>
      </c>
      <c r="S3870" s="16">
        <f t="shared" si="302"/>
        <v>41865.659780092588</v>
      </c>
      <c r="T3870" s="9">
        <f t="shared" si="303"/>
        <v>41890.659780092588</v>
      </c>
      <c r="U3870" s="15">
        <f t="shared" si="304"/>
        <v>2014</v>
      </c>
    </row>
    <row r="3871" spans="1:21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2" t="s">
        <v>8328</v>
      </c>
      <c r="R3871" t="s">
        <v>8340</v>
      </c>
      <c r="S3871" s="16">
        <f t="shared" si="302"/>
        <v>42047.724444444444</v>
      </c>
      <c r="T3871" s="9">
        <f t="shared" si="303"/>
        <v>42077.132638888885</v>
      </c>
      <c r="U3871" s="15">
        <f t="shared" si="304"/>
        <v>2015</v>
      </c>
    </row>
    <row r="3872" spans="1:21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2" t="s">
        <v>8328</v>
      </c>
      <c r="R3872" t="s">
        <v>8340</v>
      </c>
      <c r="S3872" s="16">
        <f t="shared" si="302"/>
        <v>41793.17219907407</v>
      </c>
      <c r="T3872" s="9">
        <f t="shared" si="303"/>
        <v>41823.17219907407</v>
      </c>
      <c r="U3872" s="15">
        <f t="shared" si="304"/>
        <v>2014</v>
      </c>
    </row>
    <row r="3873" spans="1:21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2" t="s">
        <v>8328</v>
      </c>
      <c r="R3873" t="s">
        <v>8340</v>
      </c>
      <c r="S3873" s="16">
        <f t="shared" si="302"/>
        <v>42763.780671296292</v>
      </c>
      <c r="T3873" s="9">
        <f t="shared" si="303"/>
        <v>42823.739004629635</v>
      </c>
      <c r="U3873" s="15">
        <f t="shared" si="304"/>
        <v>2017</v>
      </c>
    </row>
    <row r="3874" spans="1:21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 t="e">
        <f t="shared" si="301"/>
        <v>#DIV/0!</v>
      </c>
      <c r="Q3874" s="12" t="s">
        <v>8328</v>
      </c>
      <c r="R3874" t="s">
        <v>8340</v>
      </c>
      <c r="S3874" s="16">
        <f t="shared" si="302"/>
        <v>42180.145787037036</v>
      </c>
      <c r="T3874" s="9">
        <f t="shared" si="303"/>
        <v>42230.145787037036</v>
      </c>
      <c r="U3874" s="15">
        <f t="shared" si="304"/>
        <v>2015</v>
      </c>
    </row>
    <row r="3875" spans="1:21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 t="e">
        <f t="shared" si="301"/>
        <v>#DIV/0!</v>
      </c>
      <c r="Q3875" s="12" t="s">
        <v>8328</v>
      </c>
      <c r="R3875" t="s">
        <v>8340</v>
      </c>
      <c r="S3875" s="16">
        <f t="shared" si="302"/>
        <v>42255.696006944447</v>
      </c>
      <c r="T3875" s="9">
        <f t="shared" si="303"/>
        <v>42285.696006944447</v>
      </c>
      <c r="U3875" s="15">
        <f t="shared" si="304"/>
        <v>2015</v>
      </c>
    </row>
    <row r="3876" spans="1:21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 t="e">
        <f t="shared" si="301"/>
        <v>#DIV/0!</v>
      </c>
      <c r="Q3876" s="12" t="s">
        <v>8328</v>
      </c>
      <c r="R3876" t="s">
        <v>8340</v>
      </c>
      <c r="S3876" s="16">
        <f t="shared" si="302"/>
        <v>42007.016458333332</v>
      </c>
      <c r="T3876" s="9">
        <f t="shared" si="303"/>
        <v>42028.041666666672</v>
      </c>
      <c r="U3876" s="15">
        <f t="shared" si="304"/>
        <v>2015</v>
      </c>
    </row>
    <row r="3877" spans="1:21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 t="e">
        <f t="shared" si="301"/>
        <v>#DIV/0!</v>
      </c>
      <c r="Q3877" s="12" t="s">
        <v>8328</v>
      </c>
      <c r="R3877" t="s">
        <v>8340</v>
      </c>
      <c r="S3877" s="16">
        <f t="shared" si="302"/>
        <v>42615.346817129626</v>
      </c>
      <c r="T3877" s="9">
        <f t="shared" si="303"/>
        <v>42616.416666666672</v>
      </c>
      <c r="U3877" s="15">
        <f t="shared" si="304"/>
        <v>2016</v>
      </c>
    </row>
    <row r="3878" spans="1:21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2" t="s">
        <v>8328</v>
      </c>
      <c r="R3878" t="s">
        <v>8340</v>
      </c>
      <c r="S3878" s="16">
        <f t="shared" si="302"/>
        <v>42372.624166666668</v>
      </c>
      <c r="T3878" s="9">
        <f t="shared" si="303"/>
        <v>42402.624166666668</v>
      </c>
      <c r="U3878" s="15">
        <f t="shared" si="304"/>
        <v>2016</v>
      </c>
    </row>
    <row r="3879" spans="1:21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2" t="s">
        <v>8328</v>
      </c>
      <c r="R3879" t="s">
        <v>8340</v>
      </c>
      <c r="S3879" s="16">
        <f t="shared" si="302"/>
        <v>42682.67768518519</v>
      </c>
      <c r="T3879" s="9">
        <f t="shared" si="303"/>
        <v>42712.67768518519</v>
      </c>
      <c r="U3879" s="15">
        <f t="shared" si="304"/>
        <v>2016</v>
      </c>
    </row>
    <row r="3880" spans="1:21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2" t="s">
        <v>8328</v>
      </c>
      <c r="R3880" t="s">
        <v>8340</v>
      </c>
      <c r="S3880" s="16">
        <f t="shared" si="302"/>
        <v>42154.818819444445</v>
      </c>
      <c r="T3880" s="9">
        <f t="shared" si="303"/>
        <v>42185.165972222225</v>
      </c>
      <c r="U3880" s="15">
        <f t="shared" si="304"/>
        <v>2015</v>
      </c>
    </row>
    <row r="3881" spans="1:21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t="e">
        <f t="shared" si="301"/>
        <v>#DIV/0!</v>
      </c>
      <c r="Q3881" s="12" t="s">
        <v>8328</v>
      </c>
      <c r="R3881" t="s">
        <v>8340</v>
      </c>
      <c r="S3881" s="16">
        <f t="shared" si="302"/>
        <v>41999.861064814817</v>
      </c>
      <c r="T3881" s="9">
        <f t="shared" si="303"/>
        <v>42029.861064814817</v>
      </c>
      <c r="U3881" s="15">
        <f t="shared" si="304"/>
        <v>2014</v>
      </c>
    </row>
    <row r="3882" spans="1:21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2" t="s">
        <v>8328</v>
      </c>
      <c r="R3882" t="s">
        <v>8340</v>
      </c>
      <c r="S3882" s="16">
        <f t="shared" si="302"/>
        <v>41815.815046296295</v>
      </c>
      <c r="T3882" s="9">
        <f t="shared" si="303"/>
        <v>41850.958333333336</v>
      </c>
      <c r="U3882" s="15">
        <f t="shared" si="304"/>
        <v>2014</v>
      </c>
    </row>
    <row r="3883" spans="1:21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2" t="s">
        <v>8328</v>
      </c>
      <c r="R3883" t="s">
        <v>8340</v>
      </c>
      <c r="S3883" s="16">
        <f t="shared" si="302"/>
        <v>42756.018506944441</v>
      </c>
      <c r="T3883" s="9">
        <f t="shared" si="303"/>
        <v>42786.018506944441</v>
      </c>
      <c r="U3883" s="15">
        <f t="shared" si="304"/>
        <v>2017</v>
      </c>
    </row>
    <row r="3884" spans="1:21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 t="e">
        <f t="shared" si="301"/>
        <v>#DIV/0!</v>
      </c>
      <c r="Q3884" s="12" t="s">
        <v>8328</v>
      </c>
      <c r="R3884" t="s">
        <v>8340</v>
      </c>
      <c r="S3884" s="16">
        <f t="shared" si="302"/>
        <v>42373.983449074076</v>
      </c>
      <c r="T3884" s="9">
        <f t="shared" si="303"/>
        <v>42400.960416666669</v>
      </c>
      <c r="U3884" s="15">
        <f t="shared" si="304"/>
        <v>2016</v>
      </c>
    </row>
    <row r="3885" spans="1:21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 t="e">
        <f t="shared" si="301"/>
        <v>#DIV/0!</v>
      </c>
      <c r="Q3885" s="12" t="s">
        <v>8328</v>
      </c>
      <c r="R3885" t="s">
        <v>8340</v>
      </c>
      <c r="S3885" s="16">
        <f t="shared" si="302"/>
        <v>41854.602650462963</v>
      </c>
      <c r="T3885" s="9">
        <f t="shared" si="303"/>
        <v>41884.602650462963</v>
      </c>
      <c r="U3885" s="15">
        <f t="shared" si="304"/>
        <v>2014</v>
      </c>
    </row>
    <row r="3886" spans="1:21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 t="e">
        <f t="shared" si="301"/>
        <v>#DIV/0!</v>
      </c>
      <c r="Q3886" s="12" t="s">
        <v>8328</v>
      </c>
      <c r="R3886" t="s">
        <v>8340</v>
      </c>
      <c r="S3886" s="16">
        <f t="shared" si="302"/>
        <v>42065.791574074072</v>
      </c>
      <c r="T3886" s="9">
        <f t="shared" si="303"/>
        <v>42090.749907407408</v>
      </c>
      <c r="U3886" s="15">
        <f t="shared" si="304"/>
        <v>2015</v>
      </c>
    </row>
    <row r="3887" spans="1:21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 t="e">
        <f t="shared" si="301"/>
        <v>#DIV/0!</v>
      </c>
      <c r="Q3887" s="12" t="s">
        <v>8328</v>
      </c>
      <c r="R3887" t="s">
        <v>8340</v>
      </c>
      <c r="S3887" s="16">
        <f t="shared" si="302"/>
        <v>42469.951284722221</v>
      </c>
      <c r="T3887" s="9">
        <f t="shared" si="303"/>
        <v>42499.951284722221</v>
      </c>
      <c r="U3887" s="15">
        <f t="shared" si="304"/>
        <v>2016</v>
      </c>
    </row>
    <row r="3888" spans="1:21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 t="e">
        <f t="shared" si="301"/>
        <v>#DIV/0!</v>
      </c>
      <c r="Q3888" s="12" t="s">
        <v>8328</v>
      </c>
      <c r="R3888" t="s">
        <v>8340</v>
      </c>
      <c r="S3888" s="16">
        <f t="shared" si="302"/>
        <v>41954.228032407409</v>
      </c>
      <c r="T3888" s="9">
        <f t="shared" si="303"/>
        <v>41984.228032407409</v>
      </c>
      <c r="U3888" s="15">
        <f t="shared" si="304"/>
        <v>2014</v>
      </c>
    </row>
    <row r="3889" spans="1:21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2" t="s">
        <v>8328</v>
      </c>
      <c r="R3889" t="s">
        <v>8340</v>
      </c>
      <c r="S3889" s="16">
        <f t="shared" si="302"/>
        <v>42079.857974537037</v>
      </c>
      <c r="T3889" s="9">
        <f t="shared" si="303"/>
        <v>42125.916666666672</v>
      </c>
      <c r="U3889" s="15">
        <f t="shared" si="304"/>
        <v>2015</v>
      </c>
    </row>
    <row r="3890" spans="1:21" ht="48" hidden="1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2" t="s">
        <v>8328</v>
      </c>
      <c r="R3890" t="s">
        <v>8331</v>
      </c>
      <c r="S3890" s="16">
        <f t="shared" si="302"/>
        <v>42762.545810185184</v>
      </c>
      <c r="T3890" s="9">
        <f t="shared" si="303"/>
        <v>42792.545810185184</v>
      </c>
      <c r="U3890" s="15">
        <f t="shared" si="304"/>
        <v>2017</v>
      </c>
    </row>
    <row r="3891" spans="1:21" ht="48" hidden="1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2" t="s">
        <v>8328</v>
      </c>
      <c r="R3891" t="s">
        <v>8331</v>
      </c>
      <c r="S3891" s="16">
        <f t="shared" si="302"/>
        <v>41977.004976851851</v>
      </c>
      <c r="T3891" s="9">
        <f t="shared" si="303"/>
        <v>42008.976388888885</v>
      </c>
      <c r="U3891" s="15">
        <f t="shared" si="304"/>
        <v>2014</v>
      </c>
    </row>
    <row r="3892" spans="1:21" ht="48" hidden="1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2" t="s">
        <v>8328</v>
      </c>
      <c r="R3892" t="s">
        <v>8331</v>
      </c>
      <c r="S3892" s="16">
        <f t="shared" si="302"/>
        <v>42171.758611111116</v>
      </c>
      <c r="T3892" s="9">
        <f t="shared" si="303"/>
        <v>42231.758611111116</v>
      </c>
      <c r="U3892" s="15">
        <f t="shared" si="304"/>
        <v>2015</v>
      </c>
    </row>
    <row r="3893" spans="1:21" ht="32" hidden="1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2" t="s">
        <v>8328</v>
      </c>
      <c r="R3893" t="s">
        <v>8331</v>
      </c>
      <c r="S3893" s="16">
        <f t="shared" si="302"/>
        <v>42056.1324537037</v>
      </c>
      <c r="T3893" s="9">
        <f t="shared" si="303"/>
        <v>42086.207638888889</v>
      </c>
      <c r="U3893" s="15">
        <f t="shared" si="304"/>
        <v>2015</v>
      </c>
    </row>
    <row r="3894" spans="1:21" ht="48" hidden="1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t="e">
        <f t="shared" si="301"/>
        <v>#DIV/0!</v>
      </c>
      <c r="Q3894" s="12" t="s">
        <v>8328</v>
      </c>
      <c r="R3894" t="s">
        <v>8331</v>
      </c>
      <c r="S3894" s="16">
        <f t="shared" si="302"/>
        <v>41867.652280092596</v>
      </c>
      <c r="T3894" s="9">
        <f t="shared" si="303"/>
        <v>41875.291666666664</v>
      </c>
      <c r="U3894" s="15">
        <f t="shared" si="304"/>
        <v>2014</v>
      </c>
    </row>
    <row r="3895" spans="1:21" ht="48" hidden="1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2" t="s">
        <v>8328</v>
      </c>
      <c r="R3895" t="s">
        <v>8331</v>
      </c>
      <c r="S3895" s="16">
        <f t="shared" si="302"/>
        <v>41779.657870370371</v>
      </c>
      <c r="T3895" s="9">
        <f t="shared" si="303"/>
        <v>41821.25</v>
      </c>
      <c r="U3895" s="15">
        <f t="shared" si="304"/>
        <v>2014</v>
      </c>
    </row>
    <row r="3896" spans="1:21" ht="48" hidden="1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2" t="s">
        <v>8328</v>
      </c>
      <c r="R3896" t="s">
        <v>8331</v>
      </c>
      <c r="S3896" s="16">
        <f t="shared" si="302"/>
        <v>42679.958472222221</v>
      </c>
      <c r="T3896" s="9">
        <f t="shared" si="303"/>
        <v>42710.207638888889</v>
      </c>
      <c r="U3896" s="15">
        <f t="shared" si="304"/>
        <v>2016</v>
      </c>
    </row>
    <row r="3897" spans="1:21" ht="48" hidden="1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2" t="s">
        <v>8328</v>
      </c>
      <c r="R3897" t="s">
        <v>8331</v>
      </c>
      <c r="S3897" s="16">
        <f t="shared" si="302"/>
        <v>42032.250208333338</v>
      </c>
      <c r="T3897" s="9">
        <f t="shared" si="303"/>
        <v>42063.250208333338</v>
      </c>
      <c r="U3897" s="15">
        <f t="shared" si="304"/>
        <v>2015</v>
      </c>
    </row>
    <row r="3898" spans="1:21" ht="48" hidden="1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2" t="s">
        <v>8328</v>
      </c>
      <c r="R3898" t="s">
        <v>8331</v>
      </c>
      <c r="S3898" s="16">
        <f t="shared" si="302"/>
        <v>41793.191875000004</v>
      </c>
      <c r="T3898" s="9">
        <f t="shared" si="303"/>
        <v>41807.191875000004</v>
      </c>
      <c r="U3898" s="15">
        <f t="shared" si="304"/>
        <v>2014</v>
      </c>
    </row>
    <row r="3899" spans="1:21" ht="48" hidden="1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2" t="s">
        <v>8328</v>
      </c>
      <c r="R3899" t="s">
        <v>8331</v>
      </c>
      <c r="S3899" s="16">
        <f t="shared" si="302"/>
        <v>41982.87364583333</v>
      </c>
      <c r="T3899" s="9">
        <f t="shared" si="303"/>
        <v>42012.87364583333</v>
      </c>
      <c r="U3899" s="15">
        <f t="shared" si="304"/>
        <v>2014</v>
      </c>
    </row>
    <row r="3900" spans="1:21" ht="64" hidden="1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2" t="s">
        <v>8328</v>
      </c>
      <c r="R3900" t="s">
        <v>8331</v>
      </c>
      <c r="S3900" s="16">
        <f t="shared" si="302"/>
        <v>42193.482291666667</v>
      </c>
      <c r="T3900" s="9">
        <f t="shared" si="303"/>
        <v>42233.666666666672</v>
      </c>
      <c r="U3900" s="15">
        <f t="shared" si="304"/>
        <v>2015</v>
      </c>
    </row>
    <row r="3901" spans="1:21" ht="48" hidden="1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2" t="s">
        <v>8328</v>
      </c>
      <c r="R3901" t="s">
        <v>8331</v>
      </c>
      <c r="S3901" s="16">
        <f t="shared" si="302"/>
        <v>41843.775011574071</v>
      </c>
      <c r="T3901" s="9">
        <f t="shared" si="303"/>
        <v>41863.775011574071</v>
      </c>
      <c r="U3901" s="15">
        <f t="shared" si="304"/>
        <v>2014</v>
      </c>
    </row>
    <row r="3902" spans="1:21" ht="32" hidden="1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2" t="s">
        <v>8328</v>
      </c>
      <c r="R3902" t="s">
        <v>8331</v>
      </c>
      <c r="S3902" s="16">
        <f t="shared" si="302"/>
        <v>42136.092488425929</v>
      </c>
      <c r="T3902" s="9">
        <f t="shared" si="303"/>
        <v>42166.092488425929</v>
      </c>
      <c r="U3902" s="15">
        <f t="shared" si="304"/>
        <v>2015</v>
      </c>
    </row>
    <row r="3903" spans="1:21" ht="48" hidden="1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2" t="s">
        <v>8328</v>
      </c>
      <c r="R3903" t="s">
        <v>8331</v>
      </c>
      <c r="S3903" s="16">
        <f t="shared" si="302"/>
        <v>42317.826377314821</v>
      </c>
      <c r="T3903" s="9">
        <f t="shared" si="303"/>
        <v>42357.826377314821</v>
      </c>
      <c r="U3903" s="15">
        <f t="shared" si="304"/>
        <v>2015</v>
      </c>
    </row>
    <row r="3904" spans="1:21" ht="48" hidden="1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2" t="s">
        <v>8328</v>
      </c>
      <c r="R3904" t="s">
        <v>8331</v>
      </c>
      <c r="S3904" s="16">
        <f t="shared" si="302"/>
        <v>42663.468078703707</v>
      </c>
      <c r="T3904" s="9">
        <f t="shared" si="303"/>
        <v>42688.509745370371</v>
      </c>
      <c r="U3904" s="15">
        <f t="shared" si="304"/>
        <v>2016</v>
      </c>
    </row>
    <row r="3905" spans="1:21" ht="48" hidden="1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 t="e">
        <f t="shared" si="301"/>
        <v>#DIV/0!</v>
      </c>
      <c r="Q3905" s="12" t="s">
        <v>8328</v>
      </c>
      <c r="R3905" t="s">
        <v>8331</v>
      </c>
      <c r="S3905" s="16">
        <f t="shared" si="302"/>
        <v>42186.01116898148</v>
      </c>
      <c r="T3905" s="9">
        <f t="shared" si="303"/>
        <v>42230.818055555559</v>
      </c>
      <c r="U3905" s="15">
        <f t="shared" si="304"/>
        <v>2015</v>
      </c>
    </row>
    <row r="3906" spans="1:21" ht="16" hidden="1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5">ROUND(E3906/D3906*100,0)</f>
        <v>0</v>
      </c>
      <c r="P3906">
        <f t="shared" ref="P3906:P3969" si="306">ROUND(E3906/L3906,2)</f>
        <v>1.5</v>
      </c>
      <c r="Q3906" s="12" t="s">
        <v>8328</v>
      </c>
      <c r="R3906" t="s">
        <v>8331</v>
      </c>
      <c r="S3906" s="16">
        <f t="shared" si="302"/>
        <v>42095.229166666672</v>
      </c>
      <c r="T3906" s="9">
        <f t="shared" si="303"/>
        <v>42109.211111111115</v>
      </c>
      <c r="U3906" s="15">
        <f t="shared" si="304"/>
        <v>2015</v>
      </c>
    </row>
    <row r="3907" spans="1:21" ht="48" hidden="1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5"/>
        <v>12</v>
      </c>
      <c r="P3907">
        <f t="shared" si="306"/>
        <v>24.71</v>
      </c>
      <c r="Q3907" s="12" t="s">
        <v>8328</v>
      </c>
      <c r="R3907" t="s">
        <v>8331</v>
      </c>
      <c r="S3907" s="16">
        <f t="shared" ref="S3907:S3970" si="307">(((J3907/60)/60)/24)+DATE(1970,1,1)</f>
        <v>42124.623877314814</v>
      </c>
      <c r="T3907" s="9">
        <f t="shared" ref="T3907:T3970" si="308">(((I3907/60)/60)/24)+DATE(1970,1,1)</f>
        <v>42166.958333333328</v>
      </c>
      <c r="U3907" s="15">
        <f t="shared" ref="U3907:U3970" si="309">YEAR(S3907)</f>
        <v>2015</v>
      </c>
    </row>
    <row r="3908" spans="1:21" ht="48" hidden="1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2" t="s">
        <v>8328</v>
      </c>
      <c r="R3908" t="s">
        <v>8331</v>
      </c>
      <c r="S3908" s="16">
        <f t="shared" si="307"/>
        <v>42143.917743055557</v>
      </c>
      <c r="T3908" s="9">
        <f t="shared" si="308"/>
        <v>42181.559027777781</v>
      </c>
      <c r="U3908" s="15">
        <f t="shared" si="309"/>
        <v>2015</v>
      </c>
    </row>
    <row r="3909" spans="1:21" ht="32" hidden="1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2" t="s">
        <v>8328</v>
      </c>
      <c r="R3909" t="s">
        <v>8331</v>
      </c>
      <c r="S3909" s="16">
        <f t="shared" si="307"/>
        <v>41906.819513888891</v>
      </c>
      <c r="T3909" s="9">
        <f t="shared" si="308"/>
        <v>41938.838888888888</v>
      </c>
      <c r="U3909" s="15">
        <f t="shared" si="309"/>
        <v>2014</v>
      </c>
    </row>
    <row r="3910" spans="1:21" ht="48" hidden="1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2" t="s">
        <v>8328</v>
      </c>
      <c r="R3910" t="s">
        <v>8331</v>
      </c>
      <c r="S3910" s="16">
        <f t="shared" si="307"/>
        <v>41834.135370370372</v>
      </c>
      <c r="T3910" s="9">
        <f t="shared" si="308"/>
        <v>41849.135370370372</v>
      </c>
      <c r="U3910" s="15">
        <f t="shared" si="309"/>
        <v>2014</v>
      </c>
    </row>
    <row r="3911" spans="1:21" ht="48" hidden="1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2" t="s">
        <v>8328</v>
      </c>
      <c r="R3911" t="s">
        <v>8331</v>
      </c>
      <c r="S3911" s="16">
        <f t="shared" si="307"/>
        <v>41863.359282407408</v>
      </c>
      <c r="T3911" s="9">
        <f t="shared" si="308"/>
        <v>41893.359282407408</v>
      </c>
      <c r="U3911" s="15">
        <f t="shared" si="309"/>
        <v>2014</v>
      </c>
    </row>
    <row r="3912" spans="1:21" ht="48" hidden="1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2" t="s">
        <v>8328</v>
      </c>
      <c r="R3912" t="s">
        <v>8331</v>
      </c>
      <c r="S3912" s="16">
        <f t="shared" si="307"/>
        <v>42224.756909722222</v>
      </c>
      <c r="T3912" s="9">
        <f t="shared" si="308"/>
        <v>42254.756909722222</v>
      </c>
      <c r="U3912" s="15">
        <f t="shared" si="309"/>
        <v>2015</v>
      </c>
    </row>
    <row r="3913" spans="1:21" ht="48" hidden="1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2" t="s">
        <v>8328</v>
      </c>
      <c r="R3913" t="s">
        <v>8331</v>
      </c>
      <c r="S3913" s="16">
        <f t="shared" si="307"/>
        <v>41939.8122337963</v>
      </c>
      <c r="T3913" s="9">
        <f t="shared" si="308"/>
        <v>41969.853900462964</v>
      </c>
      <c r="U3913" s="15">
        <f t="shared" si="309"/>
        <v>2014</v>
      </c>
    </row>
    <row r="3914" spans="1:21" ht="48" hidden="1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2" t="s">
        <v>8328</v>
      </c>
      <c r="R3914" t="s">
        <v>8331</v>
      </c>
      <c r="S3914" s="16">
        <f t="shared" si="307"/>
        <v>42059.270023148143</v>
      </c>
      <c r="T3914" s="9">
        <f t="shared" si="308"/>
        <v>42119.190972222219</v>
      </c>
      <c r="U3914" s="15">
        <f t="shared" si="309"/>
        <v>2015</v>
      </c>
    </row>
    <row r="3915" spans="1:21" ht="48" hidden="1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2" t="s">
        <v>8328</v>
      </c>
      <c r="R3915" t="s">
        <v>8331</v>
      </c>
      <c r="S3915" s="16">
        <f t="shared" si="307"/>
        <v>42308.211215277777</v>
      </c>
      <c r="T3915" s="9">
        <f t="shared" si="308"/>
        <v>42338.252881944441</v>
      </c>
      <c r="U3915" s="15">
        <f t="shared" si="309"/>
        <v>2015</v>
      </c>
    </row>
    <row r="3916" spans="1:21" ht="48" hidden="1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2" t="s">
        <v>8328</v>
      </c>
      <c r="R3916" t="s">
        <v>8331</v>
      </c>
      <c r="S3916" s="16">
        <f t="shared" si="307"/>
        <v>42114.818935185183</v>
      </c>
      <c r="T3916" s="9">
        <f t="shared" si="308"/>
        <v>42134.957638888889</v>
      </c>
      <c r="U3916" s="15">
        <f t="shared" si="309"/>
        <v>2015</v>
      </c>
    </row>
    <row r="3917" spans="1:21" ht="48" hidden="1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2" t="s">
        <v>8328</v>
      </c>
      <c r="R3917" t="s">
        <v>8331</v>
      </c>
      <c r="S3917" s="16">
        <f t="shared" si="307"/>
        <v>42492.98505787037</v>
      </c>
      <c r="T3917" s="9">
        <f t="shared" si="308"/>
        <v>42522.98505787037</v>
      </c>
      <c r="U3917" s="15">
        <f t="shared" si="309"/>
        <v>2016</v>
      </c>
    </row>
    <row r="3918" spans="1:21" ht="48" hidden="1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 t="e">
        <f t="shared" si="306"/>
        <v>#DIV/0!</v>
      </c>
      <c r="Q3918" s="12" t="s">
        <v>8328</v>
      </c>
      <c r="R3918" t="s">
        <v>8331</v>
      </c>
      <c r="S3918" s="16">
        <f t="shared" si="307"/>
        <v>42494.471666666665</v>
      </c>
      <c r="T3918" s="9">
        <f t="shared" si="308"/>
        <v>42524.471666666665</v>
      </c>
      <c r="U3918" s="15">
        <f t="shared" si="309"/>
        <v>2016</v>
      </c>
    </row>
    <row r="3919" spans="1:21" ht="48" hidden="1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2" t="s">
        <v>8328</v>
      </c>
      <c r="R3919" t="s">
        <v>8331</v>
      </c>
      <c r="S3919" s="16">
        <f t="shared" si="307"/>
        <v>41863.527326388888</v>
      </c>
      <c r="T3919" s="9">
        <f t="shared" si="308"/>
        <v>41893.527326388888</v>
      </c>
      <c r="U3919" s="15">
        <f t="shared" si="309"/>
        <v>2014</v>
      </c>
    </row>
    <row r="3920" spans="1:21" ht="48" hidden="1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2" t="s">
        <v>8328</v>
      </c>
      <c r="R3920" t="s">
        <v>8331</v>
      </c>
      <c r="S3920" s="16">
        <f t="shared" si="307"/>
        <v>41843.664618055554</v>
      </c>
      <c r="T3920" s="9">
        <f t="shared" si="308"/>
        <v>41855.666666666664</v>
      </c>
      <c r="U3920" s="15">
        <f t="shared" si="309"/>
        <v>2014</v>
      </c>
    </row>
    <row r="3921" spans="1:21" ht="48" hidden="1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2" t="s">
        <v>8328</v>
      </c>
      <c r="R3921" t="s">
        <v>8331</v>
      </c>
      <c r="S3921" s="16">
        <f t="shared" si="307"/>
        <v>42358.684872685189</v>
      </c>
      <c r="T3921" s="9">
        <f t="shared" si="308"/>
        <v>42387</v>
      </c>
      <c r="U3921" s="15">
        <f t="shared" si="309"/>
        <v>2015</v>
      </c>
    </row>
    <row r="3922" spans="1:21" ht="48" hidden="1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2" t="s">
        <v>8328</v>
      </c>
      <c r="R3922" t="s">
        <v>8331</v>
      </c>
      <c r="S3922" s="16">
        <f t="shared" si="307"/>
        <v>42657.38726851852</v>
      </c>
      <c r="T3922" s="9">
        <f t="shared" si="308"/>
        <v>42687.428935185191</v>
      </c>
      <c r="U3922" s="15">
        <f t="shared" si="309"/>
        <v>2016</v>
      </c>
    </row>
    <row r="3923" spans="1:21" ht="48" hidden="1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 t="e">
        <f t="shared" si="306"/>
        <v>#DIV/0!</v>
      </c>
      <c r="Q3923" s="12" t="s">
        <v>8328</v>
      </c>
      <c r="R3923" t="s">
        <v>8331</v>
      </c>
      <c r="S3923" s="16">
        <f t="shared" si="307"/>
        <v>41926.542303240742</v>
      </c>
      <c r="T3923" s="9">
        <f t="shared" si="308"/>
        <v>41938.75</v>
      </c>
      <c r="U3923" s="15">
        <f t="shared" si="309"/>
        <v>2014</v>
      </c>
    </row>
    <row r="3924" spans="1:21" ht="48" hidden="1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2" t="s">
        <v>8328</v>
      </c>
      <c r="R3924" t="s">
        <v>8331</v>
      </c>
      <c r="S3924" s="16">
        <f t="shared" si="307"/>
        <v>42020.768634259264</v>
      </c>
      <c r="T3924" s="9">
        <f t="shared" si="308"/>
        <v>42065.958333333328</v>
      </c>
      <c r="U3924" s="15">
        <f t="shared" si="309"/>
        <v>2015</v>
      </c>
    </row>
    <row r="3925" spans="1:21" ht="48" hidden="1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2" t="s">
        <v>8328</v>
      </c>
      <c r="R3925" t="s">
        <v>8331</v>
      </c>
      <c r="S3925" s="16">
        <f t="shared" si="307"/>
        <v>42075.979988425926</v>
      </c>
      <c r="T3925" s="9">
        <f t="shared" si="308"/>
        <v>42103.979988425926</v>
      </c>
      <c r="U3925" s="15">
        <f t="shared" si="309"/>
        <v>2015</v>
      </c>
    </row>
    <row r="3926" spans="1:21" ht="48" hidden="1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2" t="s">
        <v>8328</v>
      </c>
      <c r="R3926" t="s">
        <v>8331</v>
      </c>
      <c r="S3926" s="16">
        <f t="shared" si="307"/>
        <v>41786.959745370368</v>
      </c>
      <c r="T3926" s="9">
        <f t="shared" si="308"/>
        <v>41816.959745370368</v>
      </c>
      <c r="U3926" s="15">
        <f t="shared" si="309"/>
        <v>2014</v>
      </c>
    </row>
    <row r="3927" spans="1:21" ht="48" hidden="1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2" t="s">
        <v>8328</v>
      </c>
      <c r="R3927" t="s">
        <v>8331</v>
      </c>
      <c r="S3927" s="16">
        <f t="shared" si="307"/>
        <v>41820.870821759258</v>
      </c>
      <c r="T3927" s="9">
        <f t="shared" si="308"/>
        <v>41850.870821759258</v>
      </c>
      <c r="U3927" s="15">
        <f t="shared" si="309"/>
        <v>2014</v>
      </c>
    </row>
    <row r="3928" spans="1:21" ht="32" hidden="1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2" t="s">
        <v>8328</v>
      </c>
      <c r="R3928" t="s">
        <v>8331</v>
      </c>
      <c r="S3928" s="16">
        <f t="shared" si="307"/>
        <v>41970.085046296299</v>
      </c>
      <c r="T3928" s="9">
        <f t="shared" si="308"/>
        <v>42000.085046296299</v>
      </c>
      <c r="U3928" s="15">
        <f t="shared" si="309"/>
        <v>2014</v>
      </c>
    </row>
    <row r="3929" spans="1:21" ht="48" hidden="1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2" t="s">
        <v>8328</v>
      </c>
      <c r="R3929" t="s">
        <v>8331</v>
      </c>
      <c r="S3929" s="16">
        <f t="shared" si="307"/>
        <v>41830.267407407409</v>
      </c>
      <c r="T3929" s="9">
        <f t="shared" si="308"/>
        <v>41860.267407407409</v>
      </c>
      <c r="U3929" s="15">
        <f t="shared" si="309"/>
        <v>2014</v>
      </c>
    </row>
    <row r="3930" spans="1:21" ht="48" hidden="1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2" t="s">
        <v>8328</v>
      </c>
      <c r="R3930" t="s">
        <v>8331</v>
      </c>
      <c r="S3930" s="16">
        <f t="shared" si="307"/>
        <v>42265.683182870373</v>
      </c>
      <c r="T3930" s="9">
        <f t="shared" si="308"/>
        <v>42293.207638888889</v>
      </c>
      <c r="U3930" s="15">
        <f t="shared" si="309"/>
        <v>2015</v>
      </c>
    </row>
    <row r="3931" spans="1:21" ht="48" hidden="1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2" t="s">
        <v>8328</v>
      </c>
      <c r="R3931" t="s">
        <v>8331</v>
      </c>
      <c r="S3931" s="16">
        <f t="shared" si="307"/>
        <v>42601.827141203699</v>
      </c>
      <c r="T3931" s="9">
        <f t="shared" si="308"/>
        <v>42631.827141203699</v>
      </c>
      <c r="U3931" s="15">
        <f t="shared" si="309"/>
        <v>2016</v>
      </c>
    </row>
    <row r="3932" spans="1:21" ht="48" hidden="1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 t="e">
        <f t="shared" si="306"/>
        <v>#DIV/0!</v>
      </c>
      <c r="Q3932" s="12" t="s">
        <v>8328</v>
      </c>
      <c r="R3932" t="s">
        <v>8331</v>
      </c>
      <c r="S3932" s="16">
        <f t="shared" si="307"/>
        <v>42433.338749999995</v>
      </c>
      <c r="T3932" s="9">
        <f t="shared" si="308"/>
        <v>42461.25</v>
      </c>
      <c r="U3932" s="15">
        <f t="shared" si="309"/>
        <v>2016</v>
      </c>
    </row>
    <row r="3933" spans="1:21" ht="48" hidden="1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 t="e">
        <f t="shared" si="306"/>
        <v>#DIV/0!</v>
      </c>
      <c r="Q3933" s="12" t="s">
        <v>8328</v>
      </c>
      <c r="R3933" t="s">
        <v>8331</v>
      </c>
      <c r="S3933" s="16">
        <f t="shared" si="307"/>
        <v>42228.151701388888</v>
      </c>
      <c r="T3933" s="9">
        <f t="shared" si="308"/>
        <v>42253.151701388888</v>
      </c>
      <c r="U3933" s="15">
        <f t="shared" si="309"/>
        <v>2015</v>
      </c>
    </row>
    <row r="3934" spans="1:21" ht="48" hidden="1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2" t="s">
        <v>8328</v>
      </c>
      <c r="R3934" t="s">
        <v>8331</v>
      </c>
      <c r="S3934" s="16">
        <f t="shared" si="307"/>
        <v>42415.168564814812</v>
      </c>
      <c r="T3934" s="9">
        <f t="shared" si="308"/>
        <v>42445.126898148148</v>
      </c>
      <c r="U3934" s="15">
        <f t="shared" si="309"/>
        <v>2016</v>
      </c>
    </row>
    <row r="3935" spans="1:21" ht="48" hidden="1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2" t="s">
        <v>8328</v>
      </c>
      <c r="R3935" t="s">
        <v>8331</v>
      </c>
      <c r="S3935" s="16">
        <f t="shared" si="307"/>
        <v>42538.968310185184</v>
      </c>
      <c r="T3935" s="9">
        <f t="shared" si="308"/>
        <v>42568.029861111107</v>
      </c>
      <c r="U3935" s="15">
        <f t="shared" si="309"/>
        <v>2016</v>
      </c>
    </row>
    <row r="3936" spans="1:21" ht="48" hidden="1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2" t="s">
        <v>8328</v>
      </c>
      <c r="R3936" t="s">
        <v>8331</v>
      </c>
      <c r="S3936" s="16">
        <f t="shared" si="307"/>
        <v>42233.671747685185</v>
      </c>
      <c r="T3936" s="9">
        <f t="shared" si="308"/>
        <v>42278.541666666672</v>
      </c>
      <c r="U3936" s="15">
        <f t="shared" si="309"/>
        <v>2015</v>
      </c>
    </row>
    <row r="3937" spans="1:21" ht="64" hidden="1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2" t="s">
        <v>8328</v>
      </c>
      <c r="R3937" t="s">
        <v>8331</v>
      </c>
      <c r="S3937" s="16">
        <f t="shared" si="307"/>
        <v>42221.656782407401</v>
      </c>
      <c r="T3937" s="9">
        <f t="shared" si="308"/>
        <v>42281.656782407401</v>
      </c>
      <c r="U3937" s="15">
        <f t="shared" si="309"/>
        <v>2015</v>
      </c>
    </row>
    <row r="3938" spans="1:21" ht="48" hidden="1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 t="e">
        <f t="shared" si="306"/>
        <v>#DIV/0!</v>
      </c>
      <c r="Q3938" s="12" t="s">
        <v>8328</v>
      </c>
      <c r="R3938" t="s">
        <v>8331</v>
      </c>
      <c r="S3938" s="16">
        <f t="shared" si="307"/>
        <v>42675.262962962966</v>
      </c>
      <c r="T3938" s="9">
        <f t="shared" si="308"/>
        <v>42705.304629629631</v>
      </c>
      <c r="U3938" s="15">
        <f t="shared" si="309"/>
        <v>2016</v>
      </c>
    </row>
    <row r="3939" spans="1:21" ht="48" hidden="1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2" t="s">
        <v>8328</v>
      </c>
      <c r="R3939" t="s">
        <v>8331</v>
      </c>
      <c r="S3939" s="16">
        <f t="shared" si="307"/>
        <v>42534.631481481483</v>
      </c>
      <c r="T3939" s="9">
        <f t="shared" si="308"/>
        <v>42562.631481481483</v>
      </c>
      <c r="U3939" s="15">
        <f t="shared" si="309"/>
        <v>2016</v>
      </c>
    </row>
    <row r="3940" spans="1:21" ht="48" hidden="1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2" t="s">
        <v>8328</v>
      </c>
      <c r="R3940" t="s">
        <v>8331</v>
      </c>
      <c r="S3940" s="16">
        <f t="shared" si="307"/>
        <v>42151.905717592599</v>
      </c>
      <c r="T3940" s="9">
        <f t="shared" si="308"/>
        <v>42182.905717592599</v>
      </c>
      <c r="U3940" s="15">
        <f t="shared" si="309"/>
        <v>2015</v>
      </c>
    </row>
    <row r="3941" spans="1:21" ht="48" hidden="1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2" t="s">
        <v>8328</v>
      </c>
      <c r="R3941" t="s">
        <v>8331</v>
      </c>
      <c r="S3941" s="16">
        <f t="shared" si="307"/>
        <v>41915.400219907409</v>
      </c>
      <c r="T3941" s="9">
        <f t="shared" si="308"/>
        <v>41919.1875</v>
      </c>
      <c r="U3941" s="15">
        <f t="shared" si="309"/>
        <v>2014</v>
      </c>
    </row>
    <row r="3942" spans="1:21" ht="48" hidden="1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2" t="s">
        <v>8328</v>
      </c>
      <c r="R3942" t="s">
        <v>8331</v>
      </c>
      <c r="S3942" s="16">
        <f t="shared" si="307"/>
        <v>41961.492488425924</v>
      </c>
      <c r="T3942" s="9">
        <f t="shared" si="308"/>
        <v>42006.492488425924</v>
      </c>
      <c r="U3942" s="15">
        <f t="shared" si="309"/>
        <v>2014</v>
      </c>
    </row>
    <row r="3943" spans="1:21" ht="48" hidden="1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2" t="s">
        <v>8328</v>
      </c>
      <c r="R3943" t="s">
        <v>8331</v>
      </c>
      <c r="S3943" s="16">
        <f t="shared" si="307"/>
        <v>41940.587233796294</v>
      </c>
      <c r="T3943" s="9">
        <f t="shared" si="308"/>
        <v>41968.041666666672</v>
      </c>
      <c r="U3943" s="15">
        <f t="shared" si="309"/>
        <v>2014</v>
      </c>
    </row>
    <row r="3944" spans="1:21" ht="48" hidden="1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 t="e">
        <f t="shared" si="306"/>
        <v>#DIV/0!</v>
      </c>
      <c r="Q3944" s="12" t="s">
        <v>8328</v>
      </c>
      <c r="R3944" t="s">
        <v>8331</v>
      </c>
      <c r="S3944" s="16">
        <f t="shared" si="307"/>
        <v>42111.904097222221</v>
      </c>
      <c r="T3944" s="9">
        <f t="shared" si="308"/>
        <v>42171.904097222221</v>
      </c>
      <c r="U3944" s="15">
        <f t="shared" si="309"/>
        <v>2015</v>
      </c>
    </row>
    <row r="3945" spans="1:21" ht="48" hidden="1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2" t="s">
        <v>8328</v>
      </c>
      <c r="R3945" t="s">
        <v>8331</v>
      </c>
      <c r="S3945" s="16">
        <f t="shared" si="307"/>
        <v>42279.778564814813</v>
      </c>
      <c r="T3945" s="9">
        <f t="shared" si="308"/>
        <v>42310.701388888891</v>
      </c>
      <c r="U3945" s="15">
        <f t="shared" si="309"/>
        <v>2015</v>
      </c>
    </row>
    <row r="3946" spans="1:21" ht="48" hidden="1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 t="e">
        <f t="shared" si="306"/>
        <v>#DIV/0!</v>
      </c>
      <c r="Q3946" s="12" t="s">
        <v>8328</v>
      </c>
      <c r="R3946" t="s">
        <v>8331</v>
      </c>
      <c r="S3946" s="16">
        <f t="shared" si="307"/>
        <v>42213.662905092591</v>
      </c>
      <c r="T3946" s="9">
        <f t="shared" si="308"/>
        <v>42243.662905092591</v>
      </c>
      <c r="U3946" s="15">
        <f t="shared" si="309"/>
        <v>2015</v>
      </c>
    </row>
    <row r="3947" spans="1:21" ht="48" hidden="1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2" t="s">
        <v>8328</v>
      </c>
      <c r="R3947" t="s">
        <v>8331</v>
      </c>
      <c r="S3947" s="16">
        <f t="shared" si="307"/>
        <v>42109.801712962959</v>
      </c>
      <c r="T3947" s="9">
        <f t="shared" si="308"/>
        <v>42139.801712962959</v>
      </c>
      <c r="U3947" s="15">
        <f t="shared" si="309"/>
        <v>2015</v>
      </c>
    </row>
    <row r="3948" spans="1:21" ht="32" hidden="1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2" t="s">
        <v>8328</v>
      </c>
      <c r="R3948" t="s">
        <v>8331</v>
      </c>
      <c r="S3948" s="16">
        <f t="shared" si="307"/>
        <v>42031.833587962959</v>
      </c>
      <c r="T3948" s="9">
        <f t="shared" si="308"/>
        <v>42063.333333333328</v>
      </c>
      <c r="U3948" s="15">
        <f t="shared" si="309"/>
        <v>2015</v>
      </c>
    </row>
    <row r="3949" spans="1:21" ht="48" hidden="1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2" t="s">
        <v>8328</v>
      </c>
      <c r="R3949" t="s">
        <v>8331</v>
      </c>
      <c r="S3949" s="16">
        <f t="shared" si="307"/>
        <v>42615.142870370371</v>
      </c>
      <c r="T3949" s="9">
        <f t="shared" si="308"/>
        <v>42645.142870370371</v>
      </c>
      <c r="U3949" s="15">
        <f t="shared" si="309"/>
        <v>2016</v>
      </c>
    </row>
    <row r="3950" spans="1:21" ht="48" hidden="1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 t="e">
        <f t="shared" si="306"/>
        <v>#DIV/0!</v>
      </c>
      <c r="Q3950" s="12" t="s">
        <v>8328</v>
      </c>
      <c r="R3950" t="s">
        <v>8331</v>
      </c>
      <c r="S3950" s="16">
        <f t="shared" si="307"/>
        <v>41829.325497685182</v>
      </c>
      <c r="T3950" s="9">
        <f t="shared" si="308"/>
        <v>41889.325497685182</v>
      </c>
      <c r="U3950" s="15">
        <f t="shared" si="309"/>
        <v>2014</v>
      </c>
    </row>
    <row r="3951" spans="1:21" ht="48" hidden="1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2" t="s">
        <v>8328</v>
      </c>
      <c r="R3951" t="s">
        <v>8331</v>
      </c>
      <c r="S3951" s="16">
        <f t="shared" si="307"/>
        <v>42016.120613425926</v>
      </c>
      <c r="T3951" s="9">
        <f t="shared" si="308"/>
        <v>42046.120613425926</v>
      </c>
      <c r="U3951" s="15">
        <f t="shared" si="309"/>
        <v>2015</v>
      </c>
    </row>
    <row r="3952" spans="1:21" ht="48" hidden="1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2" t="s">
        <v>8328</v>
      </c>
      <c r="R3952" t="s">
        <v>8331</v>
      </c>
      <c r="S3952" s="16">
        <f t="shared" si="307"/>
        <v>42439.702314814815</v>
      </c>
      <c r="T3952" s="9">
        <f t="shared" si="308"/>
        <v>42468.774305555555</v>
      </c>
      <c r="U3952" s="15">
        <f t="shared" si="309"/>
        <v>2016</v>
      </c>
    </row>
    <row r="3953" spans="1:21" ht="48" hidden="1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2" t="s">
        <v>8328</v>
      </c>
      <c r="R3953" t="s">
        <v>8331</v>
      </c>
      <c r="S3953" s="16">
        <f t="shared" si="307"/>
        <v>42433.825717592597</v>
      </c>
      <c r="T3953" s="9">
        <f t="shared" si="308"/>
        <v>42493.784050925926</v>
      </c>
      <c r="U3953" s="15">
        <f t="shared" si="309"/>
        <v>2016</v>
      </c>
    </row>
    <row r="3954" spans="1:21" ht="48" hidden="1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2" t="s">
        <v>8328</v>
      </c>
      <c r="R3954" t="s">
        <v>8331</v>
      </c>
      <c r="S3954" s="16">
        <f t="shared" si="307"/>
        <v>42243.790393518517</v>
      </c>
      <c r="T3954" s="9">
        <f t="shared" si="308"/>
        <v>42303.790393518517</v>
      </c>
      <c r="U3954" s="15">
        <f t="shared" si="309"/>
        <v>2015</v>
      </c>
    </row>
    <row r="3955" spans="1:21" ht="48" hidden="1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 t="e">
        <f t="shared" si="306"/>
        <v>#DIV/0!</v>
      </c>
      <c r="Q3955" s="12" t="s">
        <v>8328</v>
      </c>
      <c r="R3955" t="s">
        <v>8331</v>
      </c>
      <c r="S3955" s="16">
        <f t="shared" si="307"/>
        <v>42550.048449074078</v>
      </c>
      <c r="T3955" s="9">
        <f t="shared" si="308"/>
        <v>42580.978472222225</v>
      </c>
      <c r="U3955" s="15">
        <f t="shared" si="309"/>
        <v>2016</v>
      </c>
    </row>
    <row r="3956" spans="1:21" ht="48" hidden="1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 t="e">
        <f t="shared" si="306"/>
        <v>#DIV/0!</v>
      </c>
      <c r="Q3956" s="12" t="s">
        <v>8328</v>
      </c>
      <c r="R3956" t="s">
        <v>8331</v>
      </c>
      <c r="S3956" s="16">
        <f t="shared" si="307"/>
        <v>41774.651203703703</v>
      </c>
      <c r="T3956" s="9">
        <f t="shared" si="308"/>
        <v>41834.651203703703</v>
      </c>
      <c r="U3956" s="15">
        <f t="shared" si="309"/>
        <v>2014</v>
      </c>
    </row>
    <row r="3957" spans="1:21" ht="48" hidden="1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2" t="s">
        <v>8328</v>
      </c>
      <c r="R3957" t="s">
        <v>8331</v>
      </c>
      <c r="S3957" s="16">
        <f t="shared" si="307"/>
        <v>42306.848854166667</v>
      </c>
      <c r="T3957" s="9">
        <f t="shared" si="308"/>
        <v>42336.890520833331</v>
      </c>
      <c r="U3957" s="15">
        <f t="shared" si="309"/>
        <v>2015</v>
      </c>
    </row>
    <row r="3958" spans="1:21" ht="48" hidden="1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 t="e">
        <f t="shared" si="306"/>
        <v>#DIV/0!</v>
      </c>
      <c r="Q3958" s="12" t="s">
        <v>8328</v>
      </c>
      <c r="R3958" t="s">
        <v>8331</v>
      </c>
      <c r="S3958" s="16">
        <f t="shared" si="307"/>
        <v>42457.932025462964</v>
      </c>
      <c r="T3958" s="9">
        <f t="shared" si="308"/>
        <v>42485.013888888891</v>
      </c>
      <c r="U3958" s="15">
        <f t="shared" si="309"/>
        <v>2016</v>
      </c>
    </row>
    <row r="3959" spans="1:21" ht="48" hidden="1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2" t="s">
        <v>8328</v>
      </c>
      <c r="R3959" t="s">
        <v>8331</v>
      </c>
      <c r="S3959" s="16">
        <f t="shared" si="307"/>
        <v>42513.976319444439</v>
      </c>
      <c r="T3959" s="9">
        <f t="shared" si="308"/>
        <v>42559.976319444439</v>
      </c>
      <c r="U3959" s="15">
        <f t="shared" si="309"/>
        <v>2016</v>
      </c>
    </row>
    <row r="3960" spans="1:21" ht="48" hidden="1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2" t="s">
        <v>8328</v>
      </c>
      <c r="R3960" t="s">
        <v>8331</v>
      </c>
      <c r="S3960" s="16">
        <f t="shared" si="307"/>
        <v>41816.950370370374</v>
      </c>
      <c r="T3960" s="9">
        <f t="shared" si="308"/>
        <v>41853.583333333336</v>
      </c>
      <c r="U3960" s="15">
        <f t="shared" si="309"/>
        <v>2014</v>
      </c>
    </row>
    <row r="3961" spans="1:21" ht="48" hidden="1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2" t="s">
        <v>8328</v>
      </c>
      <c r="R3961" t="s">
        <v>8331</v>
      </c>
      <c r="S3961" s="16">
        <f t="shared" si="307"/>
        <v>41880.788842592592</v>
      </c>
      <c r="T3961" s="9">
        <f t="shared" si="308"/>
        <v>41910.788842592592</v>
      </c>
      <c r="U3961" s="15">
        <f t="shared" si="309"/>
        <v>2014</v>
      </c>
    </row>
    <row r="3962" spans="1:21" ht="48" hidden="1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2" t="s">
        <v>8328</v>
      </c>
      <c r="R3962" t="s">
        <v>8331</v>
      </c>
      <c r="S3962" s="16">
        <f t="shared" si="307"/>
        <v>42342.845555555556</v>
      </c>
      <c r="T3962" s="9">
        <f t="shared" si="308"/>
        <v>42372.845555555556</v>
      </c>
      <c r="U3962" s="15">
        <f t="shared" si="309"/>
        <v>2015</v>
      </c>
    </row>
    <row r="3963" spans="1:21" ht="48" hidden="1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2" t="s">
        <v>8328</v>
      </c>
      <c r="R3963" t="s">
        <v>8331</v>
      </c>
      <c r="S3963" s="16">
        <f t="shared" si="307"/>
        <v>41745.891319444447</v>
      </c>
      <c r="T3963" s="9">
        <f t="shared" si="308"/>
        <v>41767.891319444447</v>
      </c>
      <c r="U3963" s="15">
        <f t="shared" si="309"/>
        <v>2014</v>
      </c>
    </row>
    <row r="3964" spans="1:21" ht="48" hidden="1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2" t="s">
        <v>8328</v>
      </c>
      <c r="R3964" t="s">
        <v>8331</v>
      </c>
      <c r="S3964" s="16">
        <f t="shared" si="307"/>
        <v>42311.621458333335</v>
      </c>
      <c r="T3964" s="9">
        <f t="shared" si="308"/>
        <v>42336.621458333335</v>
      </c>
      <c r="U3964" s="15">
        <f t="shared" si="309"/>
        <v>2015</v>
      </c>
    </row>
    <row r="3965" spans="1:21" ht="48" hidden="1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 t="e">
        <f t="shared" si="306"/>
        <v>#DIV/0!</v>
      </c>
      <c r="Q3965" s="12" t="s">
        <v>8328</v>
      </c>
      <c r="R3965" t="s">
        <v>8331</v>
      </c>
      <c r="S3965" s="16">
        <f t="shared" si="307"/>
        <v>42296.154131944444</v>
      </c>
      <c r="T3965" s="9">
        <f t="shared" si="308"/>
        <v>42326.195798611108</v>
      </c>
      <c r="U3965" s="15">
        <f t="shared" si="309"/>
        <v>2015</v>
      </c>
    </row>
    <row r="3966" spans="1:21" ht="48" hidden="1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2" t="s">
        <v>8328</v>
      </c>
      <c r="R3966" t="s">
        <v>8331</v>
      </c>
      <c r="S3966" s="16">
        <f t="shared" si="307"/>
        <v>42053.722060185188</v>
      </c>
      <c r="T3966" s="9">
        <f t="shared" si="308"/>
        <v>42113.680393518516</v>
      </c>
      <c r="U3966" s="15">
        <f t="shared" si="309"/>
        <v>2015</v>
      </c>
    </row>
    <row r="3967" spans="1:21" ht="48" hidden="1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2" t="s">
        <v>8328</v>
      </c>
      <c r="R3967" t="s">
        <v>8331</v>
      </c>
      <c r="S3967" s="16">
        <f t="shared" si="307"/>
        <v>42414.235879629632</v>
      </c>
      <c r="T3967" s="9">
        <f t="shared" si="308"/>
        <v>42474.194212962961</v>
      </c>
      <c r="U3967" s="15">
        <f t="shared" si="309"/>
        <v>2016</v>
      </c>
    </row>
    <row r="3968" spans="1:21" ht="48" hidden="1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2" t="s">
        <v>8328</v>
      </c>
      <c r="R3968" t="s">
        <v>8331</v>
      </c>
      <c r="S3968" s="16">
        <f t="shared" si="307"/>
        <v>41801.711550925924</v>
      </c>
      <c r="T3968" s="9">
        <f t="shared" si="308"/>
        <v>41844.124305555553</v>
      </c>
      <c r="U3968" s="15">
        <f t="shared" si="309"/>
        <v>2014</v>
      </c>
    </row>
    <row r="3969" spans="1:21" ht="48" hidden="1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2" t="s">
        <v>8328</v>
      </c>
      <c r="R3969" t="s">
        <v>8331</v>
      </c>
      <c r="S3969" s="16">
        <f t="shared" si="307"/>
        <v>42770.290590277778</v>
      </c>
      <c r="T3969" s="9">
        <f t="shared" si="308"/>
        <v>42800.290590277778</v>
      </c>
      <c r="U3969" s="15">
        <f t="shared" si="309"/>
        <v>2017</v>
      </c>
    </row>
    <row r="3970" spans="1:21" ht="48" hidden="1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0">ROUND(E3970/D3970*100,0)</f>
        <v>11</v>
      </c>
      <c r="P3970">
        <f t="shared" ref="P3970:P4033" si="311">ROUND(E3970/L3970,2)</f>
        <v>47.91</v>
      </c>
      <c r="Q3970" s="12" t="s">
        <v>8328</v>
      </c>
      <c r="R3970" t="s">
        <v>8331</v>
      </c>
      <c r="S3970" s="16">
        <f t="shared" si="307"/>
        <v>42452.815659722226</v>
      </c>
      <c r="T3970" s="9">
        <f t="shared" si="308"/>
        <v>42512.815659722226</v>
      </c>
      <c r="U3970" s="15">
        <f t="shared" si="309"/>
        <v>2016</v>
      </c>
    </row>
    <row r="3971" spans="1:21" ht="48" hidden="1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0"/>
        <v>7</v>
      </c>
      <c r="P3971">
        <f t="shared" si="311"/>
        <v>35.17</v>
      </c>
      <c r="Q3971" s="12" t="s">
        <v>8328</v>
      </c>
      <c r="R3971" t="s">
        <v>8331</v>
      </c>
      <c r="S3971" s="16">
        <f t="shared" ref="S3971:S4034" si="312">(((J3971/60)/60)/24)+DATE(1970,1,1)</f>
        <v>42601.854699074072</v>
      </c>
      <c r="T3971" s="9">
        <f t="shared" ref="T3971:T4034" si="313">(((I3971/60)/60)/24)+DATE(1970,1,1)</f>
        <v>42611.163194444445</v>
      </c>
      <c r="U3971" s="15">
        <f t="shared" ref="U3971:U4034" si="314">YEAR(S3971)</f>
        <v>2016</v>
      </c>
    </row>
    <row r="3972" spans="1:21" ht="64" hidden="1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2" t="s">
        <v>8328</v>
      </c>
      <c r="R3972" t="s">
        <v>8331</v>
      </c>
      <c r="S3972" s="16">
        <f t="shared" si="312"/>
        <v>42447.863553240735</v>
      </c>
      <c r="T3972" s="9">
        <f t="shared" si="313"/>
        <v>42477.863553240735</v>
      </c>
      <c r="U3972" s="15">
        <f t="shared" si="314"/>
        <v>2016</v>
      </c>
    </row>
    <row r="3973" spans="1:21" ht="48" hidden="1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2" t="s">
        <v>8328</v>
      </c>
      <c r="R3973" t="s">
        <v>8331</v>
      </c>
      <c r="S3973" s="16">
        <f t="shared" si="312"/>
        <v>41811.536180555559</v>
      </c>
      <c r="T3973" s="9">
        <f t="shared" si="313"/>
        <v>41841.536180555559</v>
      </c>
      <c r="U3973" s="15">
        <f t="shared" si="314"/>
        <v>2014</v>
      </c>
    </row>
    <row r="3974" spans="1:21" ht="32" hidden="1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2" t="s">
        <v>8328</v>
      </c>
      <c r="R3974" t="s">
        <v>8331</v>
      </c>
      <c r="S3974" s="16">
        <f t="shared" si="312"/>
        <v>41981.067523148144</v>
      </c>
      <c r="T3974" s="9">
        <f t="shared" si="313"/>
        <v>42041.067523148144</v>
      </c>
      <c r="U3974" s="15">
        <f t="shared" si="314"/>
        <v>2014</v>
      </c>
    </row>
    <row r="3975" spans="1:21" ht="48" hidden="1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2" t="s">
        <v>8328</v>
      </c>
      <c r="R3975" t="s">
        <v>8331</v>
      </c>
      <c r="S3975" s="16">
        <f t="shared" si="312"/>
        <v>42469.68414351852</v>
      </c>
      <c r="T3975" s="9">
        <f t="shared" si="313"/>
        <v>42499.166666666672</v>
      </c>
      <c r="U3975" s="15">
        <f t="shared" si="314"/>
        <v>2016</v>
      </c>
    </row>
    <row r="3976" spans="1:21" ht="48" hidden="1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2" t="s">
        <v>8328</v>
      </c>
      <c r="R3976" t="s">
        <v>8331</v>
      </c>
      <c r="S3976" s="16">
        <f t="shared" si="312"/>
        <v>42493.546851851846</v>
      </c>
      <c r="T3976" s="9">
        <f t="shared" si="313"/>
        <v>42523.546851851846</v>
      </c>
      <c r="U3976" s="15">
        <f t="shared" si="314"/>
        <v>2016</v>
      </c>
    </row>
    <row r="3977" spans="1:21" ht="48" hidden="1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t="e">
        <f t="shared" si="311"/>
        <v>#DIV/0!</v>
      </c>
      <c r="Q3977" s="12" t="s">
        <v>8328</v>
      </c>
      <c r="R3977" t="s">
        <v>8331</v>
      </c>
      <c r="S3977" s="16">
        <f t="shared" si="312"/>
        <v>42534.866875</v>
      </c>
      <c r="T3977" s="9">
        <f t="shared" si="313"/>
        <v>42564.866875</v>
      </c>
      <c r="U3977" s="15">
        <f t="shared" si="314"/>
        <v>2016</v>
      </c>
    </row>
    <row r="3978" spans="1:21" ht="48" hidden="1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2" t="s">
        <v>8328</v>
      </c>
      <c r="R3978" t="s">
        <v>8331</v>
      </c>
      <c r="S3978" s="16">
        <f t="shared" si="312"/>
        <v>41830.858344907407</v>
      </c>
      <c r="T3978" s="9">
        <f t="shared" si="313"/>
        <v>41852.291666666664</v>
      </c>
      <c r="U3978" s="15">
        <f t="shared" si="314"/>
        <v>2014</v>
      </c>
    </row>
    <row r="3979" spans="1:21" ht="48" hidden="1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2" t="s">
        <v>8328</v>
      </c>
      <c r="R3979" t="s">
        <v>8331</v>
      </c>
      <c r="S3979" s="16">
        <f t="shared" si="312"/>
        <v>42543.788564814815</v>
      </c>
      <c r="T3979" s="9">
        <f t="shared" si="313"/>
        <v>42573.788564814815</v>
      </c>
      <c r="U3979" s="15">
        <f t="shared" si="314"/>
        <v>2016</v>
      </c>
    </row>
    <row r="3980" spans="1:21" ht="48" hidden="1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2" t="s">
        <v>8328</v>
      </c>
      <c r="R3980" t="s">
        <v>8331</v>
      </c>
      <c r="S3980" s="16">
        <f t="shared" si="312"/>
        <v>41975.642974537041</v>
      </c>
      <c r="T3980" s="9">
        <f t="shared" si="313"/>
        <v>42035.642974537041</v>
      </c>
      <c r="U3980" s="15">
        <f t="shared" si="314"/>
        <v>2014</v>
      </c>
    </row>
    <row r="3981" spans="1:21" ht="48" hidden="1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2" t="s">
        <v>8328</v>
      </c>
      <c r="R3981" t="s">
        <v>8331</v>
      </c>
      <c r="S3981" s="16">
        <f t="shared" si="312"/>
        <v>42069.903437500005</v>
      </c>
      <c r="T3981" s="9">
        <f t="shared" si="313"/>
        <v>42092.833333333328</v>
      </c>
      <c r="U3981" s="15">
        <f t="shared" si="314"/>
        <v>2015</v>
      </c>
    </row>
    <row r="3982" spans="1:21" ht="48" hidden="1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2" t="s">
        <v>8328</v>
      </c>
      <c r="R3982" t="s">
        <v>8331</v>
      </c>
      <c r="S3982" s="16">
        <f t="shared" si="312"/>
        <v>41795.598923611113</v>
      </c>
      <c r="T3982" s="9">
        <f t="shared" si="313"/>
        <v>41825.598923611113</v>
      </c>
      <c r="U3982" s="15">
        <f t="shared" si="314"/>
        <v>2014</v>
      </c>
    </row>
    <row r="3983" spans="1:21" ht="32" hidden="1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2" t="s">
        <v>8328</v>
      </c>
      <c r="R3983" t="s">
        <v>8331</v>
      </c>
      <c r="S3983" s="16">
        <f t="shared" si="312"/>
        <v>42508.179965277777</v>
      </c>
      <c r="T3983" s="9">
        <f t="shared" si="313"/>
        <v>42568.179965277777</v>
      </c>
      <c r="U3983" s="15">
        <f t="shared" si="314"/>
        <v>2016</v>
      </c>
    </row>
    <row r="3984" spans="1:21" ht="64" hidden="1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2" t="s">
        <v>8328</v>
      </c>
      <c r="R3984" t="s">
        <v>8331</v>
      </c>
      <c r="S3984" s="16">
        <f t="shared" si="312"/>
        <v>42132.809953703705</v>
      </c>
      <c r="T3984" s="9">
        <f t="shared" si="313"/>
        <v>42192.809953703705</v>
      </c>
      <c r="U3984" s="15">
        <f t="shared" si="314"/>
        <v>2015</v>
      </c>
    </row>
    <row r="3985" spans="1:21" ht="48" hidden="1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2" t="s">
        <v>8328</v>
      </c>
      <c r="R3985" t="s">
        <v>8331</v>
      </c>
      <c r="S3985" s="16">
        <f t="shared" si="312"/>
        <v>41747.86986111111</v>
      </c>
      <c r="T3985" s="9">
        <f t="shared" si="313"/>
        <v>41779.290972222225</v>
      </c>
      <c r="U3985" s="15">
        <f t="shared" si="314"/>
        <v>2014</v>
      </c>
    </row>
    <row r="3986" spans="1:21" ht="48" hidden="1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2" t="s">
        <v>8328</v>
      </c>
      <c r="R3986" t="s">
        <v>8331</v>
      </c>
      <c r="S3986" s="16">
        <f t="shared" si="312"/>
        <v>41920.963472222218</v>
      </c>
      <c r="T3986" s="9">
        <f t="shared" si="313"/>
        <v>41951</v>
      </c>
      <c r="U3986" s="15">
        <f t="shared" si="314"/>
        <v>2014</v>
      </c>
    </row>
    <row r="3987" spans="1:21" ht="48" hidden="1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2" t="s">
        <v>8328</v>
      </c>
      <c r="R3987" t="s">
        <v>8331</v>
      </c>
      <c r="S3987" s="16">
        <f t="shared" si="312"/>
        <v>42399.707407407404</v>
      </c>
      <c r="T3987" s="9">
        <f t="shared" si="313"/>
        <v>42420.878472222219</v>
      </c>
      <c r="U3987" s="15">
        <f t="shared" si="314"/>
        <v>2016</v>
      </c>
    </row>
    <row r="3988" spans="1:21" ht="48" hidden="1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2" t="s">
        <v>8328</v>
      </c>
      <c r="R3988" t="s">
        <v>8331</v>
      </c>
      <c r="S3988" s="16">
        <f t="shared" si="312"/>
        <v>42467.548541666663</v>
      </c>
      <c r="T3988" s="9">
        <f t="shared" si="313"/>
        <v>42496.544444444444</v>
      </c>
      <c r="U3988" s="15">
        <f t="shared" si="314"/>
        <v>2016</v>
      </c>
    </row>
    <row r="3989" spans="1:21" ht="48" hidden="1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2" t="s">
        <v>8328</v>
      </c>
      <c r="R3989" t="s">
        <v>8331</v>
      </c>
      <c r="S3989" s="16">
        <f t="shared" si="312"/>
        <v>41765.92465277778</v>
      </c>
      <c r="T3989" s="9">
        <f t="shared" si="313"/>
        <v>41775.92465277778</v>
      </c>
      <c r="U3989" s="15">
        <f t="shared" si="314"/>
        <v>2014</v>
      </c>
    </row>
    <row r="3990" spans="1:21" ht="32" hidden="1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2" t="s">
        <v>8328</v>
      </c>
      <c r="R3990" t="s">
        <v>8331</v>
      </c>
      <c r="S3990" s="16">
        <f t="shared" si="312"/>
        <v>42230.08116898148</v>
      </c>
      <c r="T3990" s="9">
        <f t="shared" si="313"/>
        <v>42245.08116898148</v>
      </c>
      <c r="U3990" s="15">
        <f t="shared" si="314"/>
        <v>2015</v>
      </c>
    </row>
    <row r="3991" spans="1:21" ht="48" hidden="1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 t="e">
        <f t="shared" si="311"/>
        <v>#DIV/0!</v>
      </c>
      <c r="Q3991" s="12" t="s">
        <v>8328</v>
      </c>
      <c r="R3991" t="s">
        <v>8331</v>
      </c>
      <c r="S3991" s="16">
        <f t="shared" si="312"/>
        <v>42286.749780092592</v>
      </c>
      <c r="T3991" s="9">
        <f t="shared" si="313"/>
        <v>42316.791446759264</v>
      </c>
      <c r="U3991" s="15">
        <f t="shared" si="314"/>
        <v>2015</v>
      </c>
    </row>
    <row r="3992" spans="1:21" ht="48" hidden="1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2" t="s">
        <v>8328</v>
      </c>
      <c r="R3992" t="s">
        <v>8331</v>
      </c>
      <c r="S3992" s="16">
        <f t="shared" si="312"/>
        <v>42401.672372685185</v>
      </c>
      <c r="T3992" s="9">
        <f t="shared" si="313"/>
        <v>42431.672372685185</v>
      </c>
      <c r="U3992" s="15">
        <f t="shared" si="314"/>
        <v>2016</v>
      </c>
    </row>
    <row r="3993" spans="1:21" ht="32" hidden="1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2" t="s">
        <v>8328</v>
      </c>
      <c r="R3993" t="s">
        <v>8331</v>
      </c>
      <c r="S3993" s="16">
        <f t="shared" si="312"/>
        <v>42125.644467592589</v>
      </c>
      <c r="T3993" s="9">
        <f t="shared" si="313"/>
        <v>42155.644467592589</v>
      </c>
      <c r="U3993" s="15">
        <f t="shared" si="314"/>
        <v>2015</v>
      </c>
    </row>
    <row r="3994" spans="1:21" ht="48" hidden="1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2" t="s">
        <v>8328</v>
      </c>
      <c r="R3994" t="s">
        <v>8331</v>
      </c>
      <c r="S3994" s="16">
        <f t="shared" si="312"/>
        <v>42289.94049768518</v>
      </c>
      <c r="T3994" s="9">
        <f t="shared" si="313"/>
        <v>42349.982164351852</v>
      </c>
      <c r="U3994" s="15">
        <f t="shared" si="314"/>
        <v>2015</v>
      </c>
    </row>
    <row r="3995" spans="1:21" ht="48" hidden="1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2" t="s">
        <v>8328</v>
      </c>
      <c r="R3995" t="s">
        <v>8331</v>
      </c>
      <c r="S3995" s="16">
        <f t="shared" si="312"/>
        <v>42107.864722222221</v>
      </c>
      <c r="T3995" s="9">
        <f t="shared" si="313"/>
        <v>42137.864722222221</v>
      </c>
      <c r="U3995" s="15">
        <f t="shared" si="314"/>
        <v>2015</v>
      </c>
    </row>
    <row r="3996" spans="1:21" ht="32" hidden="1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2" t="s">
        <v>8328</v>
      </c>
      <c r="R3996" t="s">
        <v>8331</v>
      </c>
      <c r="S3996" s="16">
        <f t="shared" si="312"/>
        <v>41809.389930555553</v>
      </c>
      <c r="T3996" s="9">
        <f t="shared" si="313"/>
        <v>41839.389930555553</v>
      </c>
      <c r="U3996" s="15">
        <f t="shared" si="314"/>
        <v>2014</v>
      </c>
    </row>
    <row r="3997" spans="1:21" ht="48" hidden="1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2" t="s">
        <v>8328</v>
      </c>
      <c r="R3997" t="s">
        <v>8331</v>
      </c>
      <c r="S3997" s="16">
        <f t="shared" si="312"/>
        <v>42019.683761574073</v>
      </c>
      <c r="T3997" s="9">
        <f t="shared" si="313"/>
        <v>42049.477083333331</v>
      </c>
      <c r="U3997" s="15">
        <f t="shared" si="314"/>
        <v>2015</v>
      </c>
    </row>
    <row r="3998" spans="1:21" ht="48" hidden="1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2" t="s">
        <v>8328</v>
      </c>
      <c r="R3998" t="s">
        <v>8331</v>
      </c>
      <c r="S3998" s="16">
        <f t="shared" si="312"/>
        <v>41950.26694444444</v>
      </c>
      <c r="T3998" s="9">
        <f t="shared" si="313"/>
        <v>41963.669444444444</v>
      </c>
      <c r="U3998" s="15">
        <f t="shared" si="314"/>
        <v>2014</v>
      </c>
    </row>
    <row r="3999" spans="1:21" ht="48" hidden="1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 t="e">
        <f t="shared" si="311"/>
        <v>#DIV/0!</v>
      </c>
      <c r="Q3999" s="12" t="s">
        <v>8328</v>
      </c>
      <c r="R3999" t="s">
        <v>8331</v>
      </c>
      <c r="S3999" s="16">
        <f t="shared" si="312"/>
        <v>42069.391446759255</v>
      </c>
      <c r="T3999" s="9">
        <f t="shared" si="313"/>
        <v>42099.349780092598</v>
      </c>
      <c r="U3999" s="15">
        <f t="shared" si="314"/>
        <v>2015</v>
      </c>
    </row>
    <row r="4000" spans="1:21" ht="48" hidden="1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2" t="s">
        <v>8328</v>
      </c>
      <c r="R4000" t="s">
        <v>8331</v>
      </c>
      <c r="S4000" s="16">
        <f t="shared" si="312"/>
        <v>42061.963263888887</v>
      </c>
      <c r="T4000" s="9">
        <f t="shared" si="313"/>
        <v>42091.921597222223</v>
      </c>
      <c r="U4000" s="15">
        <f t="shared" si="314"/>
        <v>2015</v>
      </c>
    </row>
    <row r="4001" spans="1:21" ht="48" hidden="1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2" t="s">
        <v>8328</v>
      </c>
      <c r="R4001" t="s">
        <v>8331</v>
      </c>
      <c r="S4001" s="16">
        <f t="shared" si="312"/>
        <v>41842.828680555554</v>
      </c>
      <c r="T4001" s="9">
        <f t="shared" si="313"/>
        <v>41882.827650462961</v>
      </c>
      <c r="U4001" s="15">
        <f t="shared" si="314"/>
        <v>2014</v>
      </c>
    </row>
    <row r="4002" spans="1:21" ht="16" hidden="1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2" t="s">
        <v>8328</v>
      </c>
      <c r="R4002" t="s">
        <v>8331</v>
      </c>
      <c r="S4002" s="16">
        <f t="shared" si="312"/>
        <v>42437.64534722222</v>
      </c>
      <c r="T4002" s="9">
        <f t="shared" si="313"/>
        <v>42497.603680555556</v>
      </c>
      <c r="U4002" s="15">
        <f t="shared" si="314"/>
        <v>2016</v>
      </c>
    </row>
    <row r="4003" spans="1:21" ht="48" hidden="1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2" t="s">
        <v>8328</v>
      </c>
      <c r="R4003" t="s">
        <v>8331</v>
      </c>
      <c r="S4003" s="16">
        <f t="shared" si="312"/>
        <v>42775.964212962965</v>
      </c>
      <c r="T4003" s="9">
        <f t="shared" si="313"/>
        <v>42795.791666666672</v>
      </c>
      <c r="U4003" s="15">
        <f t="shared" si="314"/>
        <v>2017</v>
      </c>
    </row>
    <row r="4004" spans="1:21" ht="48" hidden="1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2" t="s">
        <v>8328</v>
      </c>
      <c r="R4004" t="s">
        <v>8331</v>
      </c>
      <c r="S4004" s="16">
        <f t="shared" si="312"/>
        <v>41879.043530092589</v>
      </c>
      <c r="T4004" s="9">
        <f t="shared" si="313"/>
        <v>41909.043530092589</v>
      </c>
      <c r="U4004" s="15">
        <f t="shared" si="314"/>
        <v>2014</v>
      </c>
    </row>
    <row r="4005" spans="1:21" ht="48" hidden="1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2" t="s">
        <v>8328</v>
      </c>
      <c r="R4005" t="s">
        <v>8331</v>
      </c>
      <c r="S4005" s="16">
        <f t="shared" si="312"/>
        <v>42020.587349537032</v>
      </c>
      <c r="T4005" s="9">
        <f t="shared" si="313"/>
        <v>42050.587349537032</v>
      </c>
      <c r="U4005" s="15">
        <f t="shared" si="314"/>
        <v>2015</v>
      </c>
    </row>
    <row r="4006" spans="1:21" ht="16" hidden="1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2" t="s">
        <v>8328</v>
      </c>
      <c r="R4006" t="s">
        <v>8331</v>
      </c>
      <c r="S4006" s="16">
        <f t="shared" si="312"/>
        <v>41890.16269675926</v>
      </c>
      <c r="T4006" s="9">
        <f t="shared" si="313"/>
        <v>41920.16269675926</v>
      </c>
      <c r="U4006" s="15">
        <f t="shared" si="314"/>
        <v>2014</v>
      </c>
    </row>
    <row r="4007" spans="1:21" ht="48" hidden="1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2" t="s">
        <v>8328</v>
      </c>
      <c r="R4007" t="s">
        <v>8331</v>
      </c>
      <c r="S4007" s="16">
        <f t="shared" si="312"/>
        <v>41872.807696759257</v>
      </c>
      <c r="T4007" s="9">
        <f t="shared" si="313"/>
        <v>41932.807696759257</v>
      </c>
      <c r="U4007" s="15">
        <f t="shared" si="314"/>
        <v>2014</v>
      </c>
    </row>
    <row r="4008" spans="1:21" ht="48" hidden="1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2" t="s">
        <v>8328</v>
      </c>
      <c r="R4008" t="s">
        <v>8331</v>
      </c>
      <c r="S4008" s="16">
        <f t="shared" si="312"/>
        <v>42391.772997685184</v>
      </c>
      <c r="T4008" s="9">
        <f t="shared" si="313"/>
        <v>42416.772997685184</v>
      </c>
      <c r="U4008" s="15">
        <f t="shared" si="314"/>
        <v>2016</v>
      </c>
    </row>
    <row r="4009" spans="1:21" ht="48" hidden="1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2" t="s">
        <v>8328</v>
      </c>
      <c r="R4009" t="s">
        <v>8331</v>
      </c>
      <c r="S4009" s="16">
        <f t="shared" si="312"/>
        <v>41848.772928240738</v>
      </c>
      <c r="T4009" s="9">
        <f t="shared" si="313"/>
        <v>41877.686111111114</v>
      </c>
      <c r="U4009" s="15">
        <f t="shared" si="314"/>
        <v>2014</v>
      </c>
    </row>
    <row r="4010" spans="1:21" ht="48" hidden="1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2" t="s">
        <v>8328</v>
      </c>
      <c r="R4010" t="s">
        <v>8331</v>
      </c>
      <c r="S4010" s="16">
        <f t="shared" si="312"/>
        <v>42177.964201388888</v>
      </c>
      <c r="T4010" s="9">
        <f t="shared" si="313"/>
        <v>42207.964201388888</v>
      </c>
      <c r="U4010" s="15">
        <f t="shared" si="314"/>
        <v>2015</v>
      </c>
    </row>
    <row r="4011" spans="1:21" ht="48" hidden="1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2" t="s">
        <v>8328</v>
      </c>
      <c r="R4011" t="s">
        <v>8331</v>
      </c>
      <c r="S4011" s="16">
        <f t="shared" si="312"/>
        <v>41851.700925925928</v>
      </c>
      <c r="T4011" s="9">
        <f t="shared" si="313"/>
        <v>41891.700925925928</v>
      </c>
      <c r="U4011" s="15">
        <f t="shared" si="314"/>
        <v>2014</v>
      </c>
    </row>
    <row r="4012" spans="1:21" ht="48" hidden="1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2" t="s">
        <v>8328</v>
      </c>
      <c r="R4012" t="s">
        <v>8331</v>
      </c>
      <c r="S4012" s="16">
        <f t="shared" si="312"/>
        <v>41921.770439814813</v>
      </c>
      <c r="T4012" s="9">
        <f t="shared" si="313"/>
        <v>41938.770439814813</v>
      </c>
      <c r="U4012" s="15">
        <f t="shared" si="314"/>
        <v>2014</v>
      </c>
    </row>
    <row r="4013" spans="1:21" ht="48" hidden="1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2" t="s">
        <v>8328</v>
      </c>
      <c r="R4013" t="s">
        <v>8331</v>
      </c>
      <c r="S4013" s="16">
        <f t="shared" si="312"/>
        <v>42002.54488425926</v>
      </c>
      <c r="T4013" s="9">
        <f t="shared" si="313"/>
        <v>42032.54488425926</v>
      </c>
      <c r="U4013" s="15">
        <f t="shared" si="314"/>
        <v>2014</v>
      </c>
    </row>
    <row r="4014" spans="1:21" ht="48" hidden="1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 t="e">
        <f t="shared" si="311"/>
        <v>#DIV/0!</v>
      </c>
      <c r="Q4014" s="12" t="s">
        <v>8328</v>
      </c>
      <c r="R4014" t="s">
        <v>8331</v>
      </c>
      <c r="S4014" s="16">
        <f t="shared" si="312"/>
        <v>42096.544548611113</v>
      </c>
      <c r="T4014" s="9">
        <f t="shared" si="313"/>
        <v>42126.544548611113</v>
      </c>
      <c r="U4014" s="15">
        <f t="shared" si="314"/>
        <v>2015</v>
      </c>
    </row>
    <row r="4015" spans="1:21" ht="48" hidden="1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2" t="s">
        <v>8328</v>
      </c>
      <c r="R4015" t="s">
        <v>8331</v>
      </c>
      <c r="S4015" s="16">
        <f t="shared" si="312"/>
        <v>42021.301192129627</v>
      </c>
      <c r="T4015" s="9">
        <f t="shared" si="313"/>
        <v>42051.301192129627</v>
      </c>
      <c r="U4015" s="15">
        <f t="shared" si="314"/>
        <v>2015</v>
      </c>
    </row>
    <row r="4016" spans="1:21" ht="48" hidden="1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 t="e">
        <f t="shared" si="311"/>
        <v>#DIV/0!</v>
      </c>
      <c r="Q4016" s="12" t="s">
        <v>8328</v>
      </c>
      <c r="R4016" t="s">
        <v>8331</v>
      </c>
      <c r="S4016" s="16">
        <f t="shared" si="312"/>
        <v>42419.246168981481</v>
      </c>
      <c r="T4016" s="9">
        <f t="shared" si="313"/>
        <v>42434.246168981481</v>
      </c>
      <c r="U4016" s="15">
        <f t="shared" si="314"/>
        <v>2016</v>
      </c>
    </row>
    <row r="4017" spans="1:21" ht="48" hidden="1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2" t="s">
        <v>8328</v>
      </c>
      <c r="R4017" t="s">
        <v>8331</v>
      </c>
      <c r="S4017" s="16">
        <f t="shared" si="312"/>
        <v>42174.780821759254</v>
      </c>
      <c r="T4017" s="9">
        <f t="shared" si="313"/>
        <v>42204.780821759254</v>
      </c>
      <c r="U4017" s="15">
        <f t="shared" si="314"/>
        <v>2015</v>
      </c>
    </row>
    <row r="4018" spans="1:21" ht="48" hidden="1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2" t="s">
        <v>8328</v>
      </c>
      <c r="R4018" t="s">
        <v>8331</v>
      </c>
      <c r="S4018" s="16">
        <f t="shared" si="312"/>
        <v>41869.872685185182</v>
      </c>
      <c r="T4018" s="9">
        <f t="shared" si="313"/>
        <v>41899.872685185182</v>
      </c>
      <c r="U4018" s="15">
        <f t="shared" si="314"/>
        <v>2014</v>
      </c>
    </row>
    <row r="4019" spans="1:21" ht="48" hidden="1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2" t="s">
        <v>8328</v>
      </c>
      <c r="R4019" t="s">
        <v>8331</v>
      </c>
      <c r="S4019" s="16">
        <f t="shared" si="312"/>
        <v>41856.672152777777</v>
      </c>
      <c r="T4019" s="9">
        <f t="shared" si="313"/>
        <v>41886.672152777777</v>
      </c>
      <c r="U4019" s="15">
        <f t="shared" si="314"/>
        <v>2014</v>
      </c>
    </row>
    <row r="4020" spans="1:21" ht="32" hidden="1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2" t="s">
        <v>8328</v>
      </c>
      <c r="R4020" t="s">
        <v>8331</v>
      </c>
      <c r="S4020" s="16">
        <f t="shared" si="312"/>
        <v>42620.91097222222</v>
      </c>
      <c r="T4020" s="9">
        <f t="shared" si="313"/>
        <v>42650.91097222222</v>
      </c>
      <c r="U4020" s="15">
        <f t="shared" si="314"/>
        <v>2016</v>
      </c>
    </row>
    <row r="4021" spans="1:21" ht="48" hidden="1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2" t="s">
        <v>8328</v>
      </c>
      <c r="R4021" t="s">
        <v>8331</v>
      </c>
      <c r="S4021" s="16">
        <f t="shared" si="312"/>
        <v>42417.675879629634</v>
      </c>
      <c r="T4021" s="9">
        <f t="shared" si="313"/>
        <v>42475.686111111107</v>
      </c>
      <c r="U4021" s="15">
        <f t="shared" si="314"/>
        <v>2016</v>
      </c>
    </row>
    <row r="4022" spans="1:21" ht="48" hidden="1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2" t="s">
        <v>8328</v>
      </c>
      <c r="R4022" t="s">
        <v>8331</v>
      </c>
      <c r="S4022" s="16">
        <f t="shared" si="312"/>
        <v>42057.190960648149</v>
      </c>
      <c r="T4022" s="9">
        <f t="shared" si="313"/>
        <v>42087.149293981478</v>
      </c>
      <c r="U4022" s="15">
        <f t="shared" si="314"/>
        <v>2015</v>
      </c>
    </row>
    <row r="4023" spans="1:21" ht="48" hidden="1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2" t="s">
        <v>8328</v>
      </c>
      <c r="R4023" t="s">
        <v>8331</v>
      </c>
      <c r="S4023" s="16">
        <f t="shared" si="312"/>
        <v>41878.911550925928</v>
      </c>
      <c r="T4023" s="9">
        <f t="shared" si="313"/>
        <v>41938.911550925928</v>
      </c>
      <c r="U4023" s="15">
        <f t="shared" si="314"/>
        <v>2014</v>
      </c>
    </row>
    <row r="4024" spans="1:21" ht="32" hidden="1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2" t="s">
        <v>8328</v>
      </c>
      <c r="R4024" t="s">
        <v>8331</v>
      </c>
      <c r="S4024" s="16">
        <f t="shared" si="312"/>
        <v>41990.584108796291</v>
      </c>
      <c r="T4024" s="9">
        <f t="shared" si="313"/>
        <v>42036.120833333334</v>
      </c>
      <c r="U4024" s="15">
        <f t="shared" si="314"/>
        <v>2014</v>
      </c>
    </row>
    <row r="4025" spans="1:21" ht="48" hidden="1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t="e">
        <f t="shared" si="311"/>
        <v>#DIV/0!</v>
      </c>
      <c r="Q4025" s="12" t="s">
        <v>8328</v>
      </c>
      <c r="R4025" t="s">
        <v>8331</v>
      </c>
      <c r="S4025" s="16">
        <f t="shared" si="312"/>
        <v>42408.999571759254</v>
      </c>
      <c r="T4025" s="9">
        <f t="shared" si="313"/>
        <v>42453.957905092597</v>
      </c>
      <c r="U4025" s="15">
        <f t="shared" si="314"/>
        <v>2016</v>
      </c>
    </row>
    <row r="4026" spans="1:21" ht="48" hidden="1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2" t="s">
        <v>8328</v>
      </c>
      <c r="R4026" t="s">
        <v>8331</v>
      </c>
      <c r="S4026" s="16">
        <f t="shared" si="312"/>
        <v>42217.670104166667</v>
      </c>
      <c r="T4026" s="9">
        <f t="shared" si="313"/>
        <v>42247.670104166667</v>
      </c>
      <c r="U4026" s="15">
        <f t="shared" si="314"/>
        <v>2015</v>
      </c>
    </row>
    <row r="4027" spans="1:21" ht="48" hidden="1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2" t="s">
        <v>8328</v>
      </c>
      <c r="R4027" t="s">
        <v>8331</v>
      </c>
      <c r="S4027" s="16">
        <f t="shared" si="312"/>
        <v>42151.237685185188</v>
      </c>
      <c r="T4027" s="9">
        <f t="shared" si="313"/>
        <v>42211.237685185188</v>
      </c>
      <c r="U4027" s="15">
        <f t="shared" si="314"/>
        <v>2015</v>
      </c>
    </row>
    <row r="4028" spans="1:21" ht="48" hidden="1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t="e">
        <f t="shared" si="311"/>
        <v>#DIV/0!</v>
      </c>
      <c r="Q4028" s="12" t="s">
        <v>8328</v>
      </c>
      <c r="R4028" t="s">
        <v>8331</v>
      </c>
      <c r="S4028" s="16">
        <f t="shared" si="312"/>
        <v>42282.655543981484</v>
      </c>
      <c r="T4028" s="9">
        <f t="shared" si="313"/>
        <v>42342.697210648148</v>
      </c>
      <c r="U4028" s="15">
        <f t="shared" si="314"/>
        <v>2015</v>
      </c>
    </row>
    <row r="4029" spans="1:21" ht="48" hidden="1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2" t="s">
        <v>8328</v>
      </c>
      <c r="R4029" t="s">
        <v>8331</v>
      </c>
      <c r="S4029" s="16">
        <f t="shared" si="312"/>
        <v>42768.97084490741</v>
      </c>
      <c r="T4029" s="9">
        <f t="shared" si="313"/>
        <v>42789.041666666672</v>
      </c>
      <c r="U4029" s="15">
        <f t="shared" si="314"/>
        <v>2017</v>
      </c>
    </row>
    <row r="4030" spans="1:21" ht="48" hidden="1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2" t="s">
        <v>8328</v>
      </c>
      <c r="R4030" t="s">
        <v>8331</v>
      </c>
      <c r="S4030" s="16">
        <f t="shared" si="312"/>
        <v>41765.938657407409</v>
      </c>
      <c r="T4030" s="9">
        <f t="shared" si="313"/>
        <v>41795.938657407409</v>
      </c>
      <c r="U4030" s="15">
        <f t="shared" si="314"/>
        <v>2014</v>
      </c>
    </row>
    <row r="4031" spans="1:21" ht="48" hidden="1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t="e">
        <f t="shared" si="311"/>
        <v>#DIV/0!</v>
      </c>
      <c r="Q4031" s="12" t="s">
        <v>8328</v>
      </c>
      <c r="R4031" t="s">
        <v>8331</v>
      </c>
      <c r="S4031" s="16">
        <f t="shared" si="312"/>
        <v>42322.025115740747</v>
      </c>
      <c r="T4031" s="9">
        <f t="shared" si="313"/>
        <v>42352.025115740747</v>
      </c>
      <c r="U4031" s="15">
        <f t="shared" si="314"/>
        <v>2015</v>
      </c>
    </row>
    <row r="4032" spans="1:21" ht="48" hidden="1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2" t="s">
        <v>8328</v>
      </c>
      <c r="R4032" t="s">
        <v>8331</v>
      </c>
      <c r="S4032" s="16">
        <f t="shared" si="312"/>
        <v>42374.655081018514</v>
      </c>
      <c r="T4032" s="9">
        <f t="shared" si="313"/>
        <v>42403.784027777772</v>
      </c>
      <c r="U4032" s="15">
        <f t="shared" si="314"/>
        <v>2016</v>
      </c>
    </row>
    <row r="4033" spans="1:21" ht="48" hidden="1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t="e">
        <f t="shared" si="311"/>
        <v>#DIV/0!</v>
      </c>
      <c r="Q4033" s="12" t="s">
        <v>8328</v>
      </c>
      <c r="R4033" t="s">
        <v>8331</v>
      </c>
      <c r="S4033" s="16">
        <f t="shared" si="312"/>
        <v>41941.585231481484</v>
      </c>
      <c r="T4033" s="9">
        <f t="shared" si="313"/>
        <v>41991.626898148148</v>
      </c>
      <c r="U4033" s="15">
        <f t="shared" si="314"/>
        <v>2014</v>
      </c>
    </row>
    <row r="4034" spans="1:21" ht="48" hidden="1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5">ROUND(E4034/D4034*100,0)</f>
        <v>7</v>
      </c>
      <c r="P4034">
        <f t="shared" ref="P4034:P4097" si="316">ROUND(E4034/L4034,2)</f>
        <v>59</v>
      </c>
      <c r="Q4034" s="12" t="s">
        <v>8328</v>
      </c>
      <c r="R4034" t="s">
        <v>8331</v>
      </c>
      <c r="S4034" s="16">
        <f t="shared" si="312"/>
        <v>42293.809212962966</v>
      </c>
      <c r="T4034" s="9">
        <f t="shared" si="313"/>
        <v>42353.85087962963</v>
      </c>
      <c r="U4034" s="15">
        <f t="shared" si="314"/>
        <v>2015</v>
      </c>
    </row>
    <row r="4035" spans="1:21" ht="48" hidden="1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5"/>
        <v>26</v>
      </c>
      <c r="P4035">
        <f t="shared" si="316"/>
        <v>65.34</v>
      </c>
      <c r="Q4035" s="12" t="s">
        <v>8328</v>
      </c>
      <c r="R4035" t="s">
        <v>8331</v>
      </c>
      <c r="S4035" s="16">
        <f t="shared" ref="S4035:S4098" si="317">(((J4035/60)/60)/24)+DATE(1970,1,1)</f>
        <v>42614.268796296295</v>
      </c>
      <c r="T4035" s="9">
        <f t="shared" ref="T4035:T4098" si="318">(((I4035/60)/60)/24)+DATE(1970,1,1)</f>
        <v>42645.375</v>
      </c>
      <c r="U4035" s="15">
        <f t="shared" ref="U4035:U4098" si="319">YEAR(S4035)</f>
        <v>2016</v>
      </c>
    </row>
    <row r="4036" spans="1:21" ht="48" hidden="1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2" t="s">
        <v>8328</v>
      </c>
      <c r="R4036" t="s">
        <v>8331</v>
      </c>
      <c r="S4036" s="16">
        <f t="shared" si="317"/>
        <v>42067.947337962964</v>
      </c>
      <c r="T4036" s="9">
        <f t="shared" si="318"/>
        <v>42097.905671296292</v>
      </c>
      <c r="U4036" s="15">
        <f t="shared" si="319"/>
        <v>2015</v>
      </c>
    </row>
    <row r="4037" spans="1:21" ht="32" hidden="1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2" t="s">
        <v>8328</v>
      </c>
      <c r="R4037" t="s">
        <v>8331</v>
      </c>
      <c r="S4037" s="16">
        <f t="shared" si="317"/>
        <v>41903.882951388885</v>
      </c>
      <c r="T4037" s="9">
        <f t="shared" si="318"/>
        <v>41933.882951388885</v>
      </c>
      <c r="U4037" s="15">
        <f t="shared" si="319"/>
        <v>2014</v>
      </c>
    </row>
    <row r="4038" spans="1:21" ht="48" hidden="1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2" t="s">
        <v>8328</v>
      </c>
      <c r="R4038" t="s">
        <v>8331</v>
      </c>
      <c r="S4038" s="16">
        <f t="shared" si="317"/>
        <v>41804.937083333331</v>
      </c>
      <c r="T4038" s="9">
        <f t="shared" si="318"/>
        <v>41821.9375</v>
      </c>
      <c r="U4038" s="15">
        <f t="shared" si="319"/>
        <v>2014</v>
      </c>
    </row>
    <row r="4039" spans="1:21" ht="48" hidden="1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2" t="s">
        <v>8328</v>
      </c>
      <c r="R4039" t="s">
        <v>8331</v>
      </c>
      <c r="S4039" s="16">
        <f t="shared" si="317"/>
        <v>42497.070775462969</v>
      </c>
      <c r="T4039" s="9">
        <f t="shared" si="318"/>
        <v>42514.600694444445</v>
      </c>
      <c r="U4039" s="15">
        <f t="shared" si="319"/>
        <v>2016</v>
      </c>
    </row>
    <row r="4040" spans="1:21" ht="48" hidden="1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2" t="s">
        <v>8328</v>
      </c>
      <c r="R4040" t="s">
        <v>8331</v>
      </c>
      <c r="S4040" s="16">
        <f t="shared" si="317"/>
        <v>41869.798726851855</v>
      </c>
      <c r="T4040" s="9">
        <f t="shared" si="318"/>
        <v>41929.798726851855</v>
      </c>
      <c r="U4040" s="15">
        <f t="shared" si="319"/>
        <v>2014</v>
      </c>
    </row>
    <row r="4041" spans="1:21" ht="32" hidden="1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2" t="s">
        <v>8328</v>
      </c>
      <c r="R4041" t="s">
        <v>8331</v>
      </c>
      <c r="S4041" s="16">
        <f t="shared" si="317"/>
        <v>42305.670914351853</v>
      </c>
      <c r="T4041" s="9">
        <f t="shared" si="318"/>
        <v>42339.249305555553</v>
      </c>
      <c r="U4041" s="15">
        <f t="shared" si="319"/>
        <v>2015</v>
      </c>
    </row>
    <row r="4042" spans="1:21" ht="48" hidden="1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2" t="s">
        <v>8328</v>
      </c>
      <c r="R4042" t="s">
        <v>8331</v>
      </c>
      <c r="S4042" s="16">
        <f t="shared" si="317"/>
        <v>42144.231527777782</v>
      </c>
      <c r="T4042" s="9">
        <f t="shared" si="318"/>
        <v>42203.125</v>
      </c>
      <c r="U4042" s="15">
        <f t="shared" si="319"/>
        <v>2015</v>
      </c>
    </row>
    <row r="4043" spans="1:21" ht="32" hidden="1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2" t="s">
        <v>8328</v>
      </c>
      <c r="R4043" t="s">
        <v>8331</v>
      </c>
      <c r="S4043" s="16">
        <f t="shared" si="317"/>
        <v>42559.474004629628</v>
      </c>
      <c r="T4043" s="9">
        <f t="shared" si="318"/>
        <v>42619.474004629628</v>
      </c>
      <c r="U4043" s="15">
        <f t="shared" si="319"/>
        <v>2016</v>
      </c>
    </row>
    <row r="4044" spans="1:21" ht="48" hidden="1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2" t="s">
        <v>8328</v>
      </c>
      <c r="R4044" t="s">
        <v>8331</v>
      </c>
      <c r="S4044" s="16">
        <f t="shared" si="317"/>
        <v>41995.084074074075</v>
      </c>
      <c r="T4044" s="9">
        <f t="shared" si="318"/>
        <v>42024.802777777775</v>
      </c>
      <c r="U4044" s="15">
        <f t="shared" si="319"/>
        <v>2014</v>
      </c>
    </row>
    <row r="4045" spans="1:21" ht="48" hidden="1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 t="e">
        <f t="shared" si="316"/>
        <v>#DIV/0!</v>
      </c>
      <c r="Q4045" s="12" t="s">
        <v>8328</v>
      </c>
      <c r="R4045" t="s">
        <v>8331</v>
      </c>
      <c r="S4045" s="16">
        <f t="shared" si="317"/>
        <v>41948.957465277781</v>
      </c>
      <c r="T4045" s="9">
        <f t="shared" si="318"/>
        <v>41963.957465277781</v>
      </c>
      <c r="U4045" s="15">
        <f t="shared" si="319"/>
        <v>2014</v>
      </c>
    </row>
    <row r="4046" spans="1:21" ht="48" hidden="1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2" t="s">
        <v>8328</v>
      </c>
      <c r="R4046" t="s">
        <v>8331</v>
      </c>
      <c r="S4046" s="16">
        <f t="shared" si="317"/>
        <v>42074.219699074078</v>
      </c>
      <c r="T4046" s="9">
        <f t="shared" si="318"/>
        <v>42104.208333333328</v>
      </c>
      <c r="U4046" s="15">
        <f t="shared" si="319"/>
        <v>2015</v>
      </c>
    </row>
    <row r="4047" spans="1:21" ht="48" hidden="1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2" t="s">
        <v>8328</v>
      </c>
      <c r="R4047" t="s">
        <v>8331</v>
      </c>
      <c r="S4047" s="16">
        <f t="shared" si="317"/>
        <v>41842.201261574075</v>
      </c>
      <c r="T4047" s="9">
        <f t="shared" si="318"/>
        <v>41872.201261574075</v>
      </c>
      <c r="U4047" s="15">
        <f t="shared" si="319"/>
        <v>2014</v>
      </c>
    </row>
    <row r="4048" spans="1:21" ht="48" hidden="1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2" t="s">
        <v>8328</v>
      </c>
      <c r="R4048" t="s">
        <v>8331</v>
      </c>
      <c r="S4048" s="16">
        <f t="shared" si="317"/>
        <v>41904.650578703702</v>
      </c>
      <c r="T4048" s="9">
        <f t="shared" si="318"/>
        <v>41934.650578703702</v>
      </c>
      <c r="U4048" s="15">
        <f t="shared" si="319"/>
        <v>2014</v>
      </c>
    </row>
    <row r="4049" spans="1:21" ht="48" hidden="1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2" t="s">
        <v>8328</v>
      </c>
      <c r="R4049" t="s">
        <v>8331</v>
      </c>
      <c r="S4049" s="16">
        <f t="shared" si="317"/>
        <v>41991.022488425922</v>
      </c>
      <c r="T4049" s="9">
        <f t="shared" si="318"/>
        <v>42015.041666666672</v>
      </c>
      <c r="U4049" s="15">
        <f t="shared" si="319"/>
        <v>2014</v>
      </c>
    </row>
    <row r="4050" spans="1:21" ht="48" hidden="1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2" t="s">
        <v>8328</v>
      </c>
      <c r="R4050" t="s">
        <v>8331</v>
      </c>
      <c r="S4050" s="16">
        <f t="shared" si="317"/>
        <v>42436.509108796294</v>
      </c>
      <c r="T4050" s="9">
        <f t="shared" si="318"/>
        <v>42471.467442129629</v>
      </c>
      <c r="U4050" s="15">
        <f t="shared" si="319"/>
        <v>2016</v>
      </c>
    </row>
    <row r="4051" spans="1:21" ht="48" hidden="1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2" t="s">
        <v>8328</v>
      </c>
      <c r="R4051" t="s">
        <v>8331</v>
      </c>
      <c r="S4051" s="16">
        <f t="shared" si="317"/>
        <v>42169.958506944444</v>
      </c>
      <c r="T4051" s="9">
        <f t="shared" si="318"/>
        <v>42199.958506944444</v>
      </c>
      <c r="U4051" s="15">
        <f t="shared" si="319"/>
        <v>2015</v>
      </c>
    </row>
    <row r="4052" spans="1:21" ht="48" hidden="1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2" t="s">
        <v>8328</v>
      </c>
      <c r="R4052" t="s">
        <v>8331</v>
      </c>
      <c r="S4052" s="16">
        <f t="shared" si="317"/>
        <v>41905.636469907404</v>
      </c>
      <c r="T4052" s="9">
        <f t="shared" si="318"/>
        <v>41935.636469907404</v>
      </c>
      <c r="U4052" s="15">
        <f t="shared" si="319"/>
        <v>2014</v>
      </c>
    </row>
    <row r="4053" spans="1:21" ht="48" hidden="1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t="e">
        <f t="shared" si="316"/>
        <v>#DIV/0!</v>
      </c>
      <c r="Q4053" s="12" t="s">
        <v>8328</v>
      </c>
      <c r="R4053" t="s">
        <v>8331</v>
      </c>
      <c r="S4053" s="16">
        <f t="shared" si="317"/>
        <v>41761.810150462967</v>
      </c>
      <c r="T4053" s="9">
        <f t="shared" si="318"/>
        <v>41768.286805555559</v>
      </c>
      <c r="U4053" s="15">
        <f t="shared" si="319"/>
        <v>2014</v>
      </c>
    </row>
    <row r="4054" spans="1:21" ht="64" hidden="1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2" t="s">
        <v>8328</v>
      </c>
      <c r="R4054" t="s">
        <v>8331</v>
      </c>
      <c r="S4054" s="16">
        <f t="shared" si="317"/>
        <v>41865.878657407404</v>
      </c>
      <c r="T4054" s="9">
        <f t="shared" si="318"/>
        <v>41925.878657407404</v>
      </c>
      <c r="U4054" s="15">
        <f t="shared" si="319"/>
        <v>2014</v>
      </c>
    </row>
    <row r="4055" spans="1:21" ht="48" hidden="1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2" t="s">
        <v>8328</v>
      </c>
      <c r="R4055" t="s">
        <v>8331</v>
      </c>
      <c r="S4055" s="16">
        <f t="shared" si="317"/>
        <v>41928.690138888887</v>
      </c>
      <c r="T4055" s="9">
        <f t="shared" si="318"/>
        <v>41958.833333333328</v>
      </c>
      <c r="U4055" s="15">
        <f t="shared" si="319"/>
        <v>2014</v>
      </c>
    </row>
    <row r="4056" spans="1:21" ht="48" hidden="1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 t="e">
        <f t="shared" si="316"/>
        <v>#DIV/0!</v>
      </c>
      <c r="Q4056" s="12" t="s">
        <v>8328</v>
      </c>
      <c r="R4056" t="s">
        <v>8331</v>
      </c>
      <c r="S4056" s="16">
        <f t="shared" si="317"/>
        <v>42613.841261574074</v>
      </c>
      <c r="T4056" s="9">
        <f t="shared" si="318"/>
        <v>42644.166666666672</v>
      </c>
      <c r="U4056" s="15">
        <f t="shared" si="319"/>
        <v>2016</v>
      </c>
    </row>
    <row r="4057" spans="1:21" ht="48" hidden="1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2" t="s">
        <v>8328</v>
      </c>
      <c r="R4057" t="s">
        <v>8331</v>
      </c>
      <c r="S4057" s="16">
        <f t="shared" si="317"/>
        <v>41779.648506944446</v>
      </c>
      <c r="T4057" s="9">
        <f t="shared" si="318"/>
        <v>41809.648506944446</v>
      </c>
      <c r="U4057" s="15">
        <f t="shared" si="319"/>
        <v>2014</v>
      </c>
    </row>
    <row r="4058" spans="1:21" ht="48" hidden="1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2" t="s">
        <v>8328</v>
      </c>
      <c r="R4058" t="s">
        <v>8331</v>
      </c>
      <c r="S4058" s="16">
        <f t="shared" si="317"/>
        <v>42534.933321759265</v>
      </c>
      <c r="T4058" s="9">
        <f t="shared" si="318"/>
        <v>42554.832638888889</v>
      </c>
      <c r="U4058" s="15">
        <f t="shared" si="319"/>
        <v>2016</v>
      </c>
    </row>
    <row r="4059" spans="1:21" ht="48" hidden="1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2" t="s">
        <v>8328</v>
      </c>
      <c r="R4059" t="s">
        <v>8331</v>
      </c>
      <c r="S4059" s="16">
        <f t="shared" si="317"/>
        <v>42310.968518518523</v>
      </c>
      <c r="T4059" s="9">
        <f t="shared" si="318"/>
        <v>42333.958333333328</v>
      </c>
      <c r="U4059" s="15">
        <f t="shared" si="319"/>
        <v>2015</v>
      </c>
    </row>
    <row r="4060" spans="1:21" ht="48" hidden="1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2" t="s">
        <v>8328</v>
      </c>
      <c r="R4060" t="s">
        <v>8331</v>
      </c>
      <c r="S4060" s="16">
        <f t="shared" si="317"/>
        <v>42446.060694444444</v>
      </c>
      <c r="T4060" s="9">
        <f t="shared" si="318"/>
        <v>42461.165972222225</v>
      </c>
      <c r="U4060" s="15">
        <f t="shared" si="319"/>
        <v>2016</v>
      </c>
    </row>
    <row r="4061" spans="1:21" ht="48" hidden="1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2" t="s">
        <v>8328</v>
      </c>
      <c r="R4061" t="s">
        <v>8331</v>
      </c>
      <c r="S4061" s="16">
        <f t="shared" si="317"/>
        <v>41866.640648148146</v>
      </c>
      <c r="T4061" s="9">
        <f t="shared" si="318"/>
        <v>41898.125</v>
      </c>
      <c r="U4061" s="15">
        <f t="shared" si="319"/>
        <v>2014</v>
      </c>
    </row>
    <row r="4062" spans="1:21" ht="48" hidden="1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2" t="s">
        <v>8328</v>
      </c>
      <c r="R4062" t="s">
        <v>8331</v>
      </c>
      <c r="S4062" s="16">
        <f t="shared" si="317"/>
        <v>41779.695092592592</v>
      </c>
      <c r="T4062" s="9">
        <f t="shared" si="318"/>
        <v>41813.666666666664</v>
      </c>
      <c r="U4062" s="15">
        <f t="shared" si="319"/>
        <v>2014</v>
      </c>
    </row>
    <row r="4063" spans="1:21" ht="32" hidden="1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t="e">
        <f t="shared" si="316"/>
        <v>#DIV/0!</v>
      </c>
      <c r="Q4063" s="12" t="s">
        <v>8328</v>
      </c>
      <c r="R4063" t="s">
        <v>8331</v>
      </c>
      <c r="S4063" s="16">
        <f t="shared" si="317"/>
        <v>42421.141469907408</v>
      </c>
      <c r="T4063" s="9">
        <f t="shared" si="318"/>
        <v>42481.099803240737</v>
      </c>
      <c r="U4063" s="15">
        <f t="shared" si="319"/>
        <v>2016</v>
      </c>
    </row>
    <row r="4064" spans="1:21" ht="48" hidden="1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2" t="s">
        <v>8328</v>
      </c>
      <c r="R4064" t="s">
        <v>8331</v>
      </c>
      <c r="S4064" s="16">
        <f t="shared" si="317"/>
        <v>42523.739212962959</v>
      </c>
      <c r="T4064" s="9">
        <f t="shared" si="318"/>
        <v>42553.739212962959</v>
      </c>
      <c r="U4064" s="15">
        <f t="shared" si="319"/>
        <v>2016</v>
      </c>
    </row>
    <row r="4065" spans="1:21" ht="48" hidden="1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2" t="s">
        <v>8328</v>
      </c>
      <c r="R4065" t="s">
        <v>8331</v>
      </c>
      <c r="S4065" s="16">
        <f t="shared" si="317"/>
        <v>41787.681527777779</v>
      </c>
      <c r="T4065" s="9">
        <f t="shared" si="318"/>
        <v>41817.681527777779</v>
      </c>
      <c r="U4065" s="15">
        <f t="shared" si="319"/>
        <v>2014</v>
      </c>
    </row>
    <row r="4066" spans="1:21" ht="48" hidden="1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2" t="s">
        <v>8328</v>
      </c>
      <c r="R4066" t="s">
        <v>8331</v>
      </c>
      <c r="S4066" s="16">
        <f t="shared" si="317"/>
        <v>42093.588263888887</v>
      </c>
      <c r="T4066" s="9">
        <f t="shared" si="318"/>
        <v>42123.588263888887</v>
      </c>
      <c r="U4066" s="15">
        <f t="shared" si="319"/>
        <v>2015</v>
      </c>
    </row>
    <row r="4067" spans="1:21" ht="32" hidden="1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2" t="s">
        <v>8328</v>
      </c>
      <c r="R4067" t="s">
        <v>8331</v>
      </c>
      <c r="S4067" s="16">
        <f t="shared" si="317"/>
        <v>41833.951516203706</v>
      </c>
      <c r="T4067" s="9">
        <f t="shared" si="318"/>
        <v>41863.951516203706</v>
      </c>
      <c r="U4067" s="15">
        <f t="shared" si="319"/>
        <v>2014</v>
      </c>
    </row>
    <row r="4068" spans="1:21" ht="48" hidden="1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2" t="s">
        <v>8328</v>
      </c>
      <c r="R4068" t="s">
        <v>8331</v>
      </c>
      <c r="S4068" s="16">
        <f t="shared" si="317"/>
        <v>42479.039212962962</v>
      </c>
      <c r="T4068" s="9">
        <f t="shared" si="318"/>
        <v>42509.039212962962</v>
      </c>
      <c r="U4068" s="15">
        <f t="shared" si="319"/>
        <v>2016</v>
      </c>
    </row>
    <row r="4069" spans="1:21" ht="48" hidden="1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2" t="s">
        <v>8328</v>
      </c>
      <c r="R4069" t="s">
        <v>8331</v>
      </c>
      <c r="S4069" s="16">
        <f t="shared" si="317"/>
        <v>42235.117476851854</v>
      </c>
      <c r="T4069" s="9">
        <f t="shared" si="318"/>
        <v>42275.117476851854</v>
      </c>
      <c r="U4069" s="15">
        <f t="shared" si="319"/>
        <v>2015</v>
      </c>
    </row>
    <row r="4070" spans="1:21" ht="32" hidden="1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2" t="s">
        <v>8328</v>
      </c>
      <c r="R4070" t="s">
        <v>8331</v>
      </c>
      <c r="S4070" s="16">
        <f t="shared" si="317"/>
        <v>42718.963599537034</v>
      </c>
      <c r="T4070" s="9">
        <f t="shared" si="318"/>
        <v>42748.961805555555</v>
      </c>
      <c r="U4070" s="15">
        <f t="shared" si="319"/>
        <v>2016</v>
      </c>
    </row>
    <row r="4071" spans="1:21" ht="48" hidden="1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2" t="s">
        <v>8328</v>
      </c>
      <c r="R4071" t="s">
        <v>8331</v>
      </c>
      <c r="S4071" s="16">
        <f t="shared" si="317"/>
        <v>42022.661527777775</v>
      </c>
      <c r="T4071" s="9">
        <f t="shared" si="318"/>
        <v>42063.5</v>
      </c>
      <c r="U4071" s="15">
        <f t="shared" si="319"/>
        <v>2015</v>
      </c>
    </row>
    <row r="4072" spans="1:21" ht="32" hidden="1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2" t="s">
        <v>8328</v>
      </c>
      <c r="R4072" t="s">
        <v>8331</v>
      </c>
      <c r="S4072" s="16">
        <f t="shared" si="317"/>
        <v>42031.666898148149</v>
      </c>
      <c r="T4072" s="9">
        <f t="shared" si="318"/>
        <v>42064.125</v>
      </c>
      <c r="U4072" s="15">
        <f t="shared" si="319"/>
        <v>2015</v>
      </c>
    </row>
    <row r="4073" spans="1:21" ht="48" hidden="1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 t="e">
        <f t="shared" si="316"/>
        <v>#DIV/0!</v>
      </c>
      <c r="Q4073" s="12" t="s">
        <v>8328</v>
      </c>
      <c r="R4073" t="s">
        <v>8331</v>
      </c>
      <c r="S4073" s="16">
        <f t="shared" si="317"/>
        <v>42700.804756944446</v>
      </c>
      <c r="T4073" s="9">
        <f t="shared" si="318"/>
        <v>42730.804756944446</v>
      </c>
      <c r="U4073" s="15">
        <f t="shared" si="319"/>
        <v>2016</v>
      </c>
    </row>
    <row r="4074" spans="1:21" ht="48" hidden="1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2" t="s">
        <v>8328</v>
      </c>
      <c r="R4074" t="s">
        <v>8331</v>
      </c>
      <c r="S4074" s="16">
        <f t="shared" si="317"/>
        <v>41812.77443287037</v>
      </c>
      <c r="T4074" s="9">
        <f t="shared" si="318"/>
        <v>41872.77443287037</v>
      </c>
      <c r="U4074" s="15">
        <f t="shared" si="319"/>
        <v>2014</v>
      </c>
    </row>
    <row r="4075" spans="1:21" ht="48" hidden="1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2" t="s">
        <v>8328</v>
      </c>
      <c r="R4075" t="s">
        <v>8331</v>
      </c>
      <c r="S4075" s="16">
        <f t="shared" si="317"/>
        <v>42078.34520833334</v>
      </c>
      <c r="T4075" s="9">
        <f t="shared" si="318"/>
        <v>42133.166666666672</v>
      </c>
      <c r="U4075" s="15">
        <f t="shared" si="319"/>
        <v>2015</v>
      </c>
    </row>
    <row r="4076" spans="1:21" ht="48" hidden="1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2" t="s">
        <v>8328</v>
      </c>
      <c r="R4076" t="s">
        <v>8331</v>
      </c>
      <c r="S4076" s="16">
        <f t="shared" si="317"/>
        <v>42283.552951388891</v>
      </c>
      <c r="T4076" s="9">
        <f t="shared" si="318"/>
        <v>42313.594618055555</v>
      </c>
      <c r="U4076" s="15">
        <f t="shared" si="319"/>
        <v>2015</v>
      </c>
    </row>
    <row r="4077" spans="1:21" ht="48" hidden="1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2" t="s">
        <v>8328</v>
      </c>
      <c r="R4077" t="s">
        <v>8331</v>
      </c>
      <c r="S4077" s="16">
        <f t="shared" si="317"/>
        <v>41779.045937499999</v>
      </c>
      <c r="T4077" s="9">
        <f t="shared" si="318"/>
        <v>41820.727777777778</v>
      </c>
      <c r="U4077" s="15">
        <f t="shared" si="319"/>
        <v>2014</v>
      </c>
    </row>
    <row r="4078" spans="1:21" ht="48" hidden="1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t="e">
        <f t="shared" si="316"/>
        <v>#DIV/0!</v>
      </c>
      <c r="Q4078" s="12" t="s">
        <v>8328</v>
      </c>
      <c r="R4078" t="s">
        <v>8331</v>
      </c>
      <c r="S4078" s="16">
        <f t="shared" si="317"/>
        <v>41905.795706018522</v>
      </c>
      <c r="T4078" s="9">
        <f t="shared" si="318"/>
        <v>41933.82708333333</v>
      </c>
      <c r="U4078" s="15">
        <f t="shared" si="319"/>
        <v>2014</v>
      </c>
    </row>
    <row r="4079" spans="1:21" ht="48" hidden="1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2" t="s">
        <v>8328</v>
      </c>
      <c r="R4079" t="s">
        <v>8331</v>
      </c>
      <c r="S4079" s="16">
        <f t="shared" si="317"/>
        <v>42695.7105787037</v>
      </c>
      <c r="T4079" s="9">
        <f t="shared" si="318"/>
        <v>42725.7105787037</v>
      </c>
      <c r="U4079" s="15">
        <f t="shared" si="319"/>
        <v>2016</v>
      </c>
    </row>
    <row r="4080" spans="1:21" ht="48" hidden="1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t="e">
        <f t="shared" si="316"/>
        <v>#DIV/0!</v>
      </c>
      <c r="Q4080" s="12" t="s">
        <v>8328</v>
      </c>
      <c r="R4080" t="s">
        <v>8331</v>
      </c>
      <c r="S4080" s="16">
        <f t="shared" si="317"/>
        <v>42732.787523148145</v>
      </c>
      <c r="T4080" s="9">
        <f t="shared" si="318"/>
        <v>42762.787523148145</v>
      </c>
      <c r="U4080" s="15">
        <f t="shared" si="319"/>
        <v>2016</v>
      </c>
    </row>
    <row r="4081" spans="1:21" ht="48" hidden="1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2" t="s">
        <v>8328</v>
      </c>
      <c r="R4081" t="s">
        <v>8331</v>
      </c>
      <c r="S4081" s="16">
        <f t="shared" si="317"/>
        <v>42510.938900462963</v>
      </c>
      <c r="T4081" s="9">
        <f t="shared" si="318"/>
        <v>42540.938900462963</v>
      </c>
      <c r="U4081" s="15">
        <f t="shared" si="319"/>
        <v>2016</v>
      </c>
    </row>
    <row r="4082" spans="1:21" ht="48" hidden="1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t="e">
        <f t="shared" si="316"/>
        <v>#DIV/0!</v>
      </c>
      <c r="Q4082" s="12" t="s">
        <v>8328</v>
      </c>
      <c r="R4082" t="s">
        <v>8331</v>
      </c>
      <c r="S4082" s="16">
        <f t="shared" si="317"/>
        <v>42511.698101851856</v>
      </c>
      <c r="T4082" s="9">
        <f t="shared" si="318"/>
        <v>42535.787500000006</v>
      </c>
      <c r="U4082" s="15">
        <f t="shared" si="319"/>
        <v>2016</v>
      </c>
    </row>
    <row r="4083" spans="1:21" ht="48" hidden="1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2" t="s">
        <v>8328</v>
      </c>
      <c r="R4083" t="s">
        <v>8331</v>
      </c>
      <c r="S4083" s="16">
        <f t="shared" si="317"/>
        <v>42041.581307870365</v>
      </c>
      <c r="T4083" s="9">
        <f t="shared" si="318"/>
        <v>42071.539641203708</v>
      </c>
      <c r="U4083" s="15">
        <f t="shared" si="319"/>
        <v>2015</v>
      </c>
    </row>
    <row r="4084" spans="1:21" ht="48" hidden="1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2" t="s">
        <v>8328</v>
      </c>
      <c r="R4084" t="s">
        <v>8331</v>
      </c>
      <c r="S4084" s="16">
        <f t="shared" si="317"/>
        <v>42307.189270833333</v>
      </c>
      <c r="T4084" s="9">
        <f t="shared" si="318"/>
        <v>42322.958333333328</v>
      </c>
      <c r="U4084" s="15">
        <f t="shared" si="319"/>
        <v>2015</v>
      </c>
    </row>
    <row r="4085" spans="1:21" ht="48" hidden="1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2" t="s">
        <v>8328</v>
      </c>
      <c r="R4085" t="s">
        <v>8331</v>
      </c>
      <c r="S4085" s="16">
        <f t="shared" si="317"/>
        <v>42353.761759259258</v>
      </c>
      <c r="T4085" s="9">
        <f t="shared" si="318"/>
        <v>42383.761759259258</v>
      </c>
      <c r="U4085" s="15">
        <f t="shared" si="319"/>
        <v>2015</v>
      </c>
    </row>
    <row r="4086" spans="1:21" ht="48" hidden="1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2" t="s">
        <v>8328</v>
      </c>
      <c r="R4086" t="s">
        <v>8331</v>
      </c>
      <c r="S4086" s="16">
        <f t="shared" si="317"/>
        <v>42622.436412037037</v>
      </c>
      <c r="T4086" s="9">
        <f t="shared" si="318"/>
        <v>42652.436412037037</v>
      </c>
      <c r="U4086" s="15">
        <f t="shared" si="319"/>
        <v>2016</v>
      </c>
    </row>
    <row r="4087" spans="1:21" ht="48" hidden="1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2" t="s">
        <v>8328</v>
      </c>
      <c r="R4087" t="s">
        <v>8331</v>
      </c>
      <c r="S4087" s="16">
        <f t="shared" si="317"/>
        <v>42058.603877314818</v>
      </c>
      <c r="T4087" s="9">
        <f t="shared" si="318"/>
        <v>42087.165972222225</v>
      </c>
      <c r="U4087" s="15">
        <f t="shared" si="319"/>
        <v>2015</v>
      </c>
    </row>
    <row r="4088" spans="1:21" ht="48" hidden="1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2" t="s">
        <v>8328</v>
      </c>
      <c r="R4088" t="s">
        <v>8331</v>
      </c>
      <c r="S4088" s="16">
        <f t="shared" si="317"/>
        <v>42304.940960648149</v>
      </c>
      <c r="T4088" s="9">
        <f t="shared" si="318"/>
        <v>42329.166666666672</v>
      </c>
      <c r="U4088" s="15">
        <f t="shared" si="319"/>
        <v>2015</v>
      </c>
    </row>
    <row r="4089" spans="1:21" ht="16" hidden="1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t="e">
        <f t="shared" si="316"/>
        <v>#DIV/0!</v>
      </c>
      <c r="Q4089" s="12" t="s">
        <v>8328</v>
      </c>
      <c r="R4089" t="s">
        <v>8331</v>
      </c>
      <c r="S4089" s="16">
        <f t="shared" si="317"/>
        <v>42538.742893518516</v>
      </c>
      <c r="T4089" s="9">
        <f t="shared" si="318"/>
        <v>42568.742893518516</v>
      </c>
      <c r="U4089" s="15">
        <f t="shared" si="319"/>
        <v>2016</v>
      </c>
    </row>
    <row r="4090" spans="1:21" ht="48" hidden="1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2" t="s">
        <v>8328</v>
      </c>
      <c r="R4090" t="s">
        <v>8331</v>
      </c>
      <c r="S4090" s="16">
        <f t="shared" si="317"/>
        <v>41990.612546296295</v>
      </c>
      <c r="T4090" s="9">
        <f t="shared" si="318"/>
        <v>42020.434722222228</v>
      </c>
      <c r="U4090" s="15">
        <f t="shared" si="319"/>
        <v>2014</v>
      </c>
    </row>
    <row r="4091" spans="1:21" ht="48" hidden="1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2" t="s">
        <v>8328</v>
      </c>
      <c r="R4091" t="s">
        <v>8331</v>
      </c>
      <c r="S4091" s="16">
        <f t="shared" si="317"/>
        <v>42122.732499999998</v>
      </c>
      <c r="T4091" s="9">
        <f t="shared" si="318"/>
        <v>42155.732638888891</v>
      </c>
      <c r="U4091" s="15">
        <f t="shared" si="319"/>
        <v>2015</v>
      </c>
    </row>
    <row r="4092" spans="1:21" ht="48" hidden="1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2" t="s">
        <v>8328</v>
      </c>
      <c r="R4092" t="s">
        <v>8331</v>
      </c>
      <c r="S4092" s="16">
        <f t="shared" si="317"/>
        <v>42209.67288194444</v>
      </c>
      <c r="T4092" s="9">
        <f t="shared" si="318"/>
        <v>42223.625</v>
      </c>
      <c r="U4092" s="15">
        <f t="shared" si="319"/>
        <v>2015</v>
      </c>
    </row>
    <row r="4093" spans="1:21" ht="48" hidden="1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2" t="s">
        <v>8328</v>
      </c>
      <c r="R4093" t="s">
        <v>8331</v>
      </c>
      <c r="S4093" s="16">
        <f t="shared" si="317"/>
        <v>41990.506377314814</v>
      </c>
      <c r="T4093" s="9">
        <f t="shared" si="318"/>
        <v>42020.506377314814</v>
      </c>
      <c r="U4093" s="15">
        <f t="shared" si="319"/>
        <v>2014</v>
      </c>
    </row>
    <row r="4094" spans="1:21" ht="48" hidden="1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2" t="s">
        <v>8328</v>
      </c>
      <c r="R4094" t="s">
        <v>8331</v>
      </c>
      <c r="S4094" s="16">
        <f t="shared" si="317"/>
        <v>42039.194988425923</v>
      </c>
      <c r="T4094" s="9">
        <f t="shared" si="318"/>
        <v>42099.153321759266</v>
      </c>
      <c r="U4094" s="15">
        <f t="shared" si="319"/>
        <v>2015</v>
      </c>
    </row>
    <row r="4095" spans="1:21" ht="48" hidden="1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2" t="s">
        <v>8328</v>
      </c>
      <c r="R4095" t="s">
        <v>8331</v>
      </c>
      <c r="S4095" s="16">
        <f t="shared" si="317"/>
        <v>42178.815891203703</v>
      </c>
      <c r="T4095" s="9">
        <f t="shared" si="318"/>
        <v>42238.815891203703</v>
      </c>
      <c r="U4095" s="15">
        <f t="shared" si="319"/>
        <v>2015</v>
      </c>
    </row>
    <row r="4096" spans="1:21" ht="48" hidden="1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2" t="s">
        <v>8328</v>
      </c>
      <c r="R4096" t="s">
        <v>8331</v>
      </c>
      <c r="S4096" s="16">
        <f t="shared" si="317"/>
        <v>41890.086805555555</v>
      </c>
      <c r="T4096" s="9">
        <f t="shared" si="318"/>
        <v>41934.207638888889</v>
      </c>
      <c r="U4096" s="15">
        <f t="shared" si="319"/>
        <v>2014</v>
      </c>
    </row>
    <row r="4097" spans="1:21" ht="32" hidden="1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2" t="s">
        <v>8328</v>
      </c>
      <c r="R4097" t="s">
        <v>8331</v>
      </c>
      <c r="S4097" s="16">
        <f t="shared" si="317"/>
        <v>42693.031828703708</v>
      </c>
      <c r="T4097" s="9">
        <f t="shared" si="318"/>
        <v>42723.031828703708</v>
      </c>
      <c r="U4097" s="15">
        <f t="shared" si="319"/>
        <v>2016</v>
      </c>
    </row>
    <row r="4098" spans="1:21" ht="48" hidden="1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7" si="320">ROUND(E4098/D4098*100,0)</f>
        <v>11</v>
      </c>
      <c r="P4098">
        <f t="shared" ref="P4098:P4117" si="321">ROUND(E4098/L4098,2)</f>
        <v>80</v>
      </c>
      <c r="Q4098" s="12" t="s">
        <v>8328</v>
      </c>
      <c r="R4098" t="s">
        <v>8331</v>
      </c>
      <c r="S4098" s="16">
        <f t="shared" si="317"/>
        <v>42750.530312499999</v>
      </c>
      <c r="T4098" s="9">
        <f t="shared" si="318"/>
        <v>42794.368749999994</v>
      </c>
      <c r="U4098" s="15">
        <f t="shared" si="319"/>
        <v>2017</v>
      </c>
    </row>
    <row r="4099" spans="1:21" ht="48" hidden="1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0"/>
        <v>0</v>
      </c>
      <c r="P4099" t="e">
        <f t="shared" si="321"/>
        <v>#DIV/0!</v>
      </c>
      <c r="Q4099" s="12" t="s">
        <v>8328</v>
      </c>
      <c r="R4099" t="s">
        <v>8331</v>
      </c>
      <c r="S4099" s="16">
        <f t="shared" ref="S4099:S4117" si="322">(((J4099/60)/60)/24)+DATE(1970,1,1)</f>
        <v>42344.824502314819</v>
      </c>
      <c r="T4099" s="9">
        <f t="shared" ref="T4099:T4117" si="323">(((I4099/60)/60)/24)+DATE(1970,1,1)</f>
        <v>42400.996527777781</v>
      </c>
      <c r="U4099" s="15">
        <f t="shared" ref="U4099:U4117" si="324">YEAR(S4099)</f>
        <v>2015</v>
      </c>
    </row>
    <row r="4100" spans="1:21" ht="48" hidden="1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t="e">
        <f t="shared" si="321"/>
        <v>#DIV/0!</v>
      </c>
      <c r="Q4100" s="12" t="s">
        <v>8328</v>
      </c>
      <c r="R4100" t="s">
        <v>8331</v>
      </c>
      <c r="S4100" s="16">
        <f t="shared" si="322"/>
        <v>42495.722187499996</v>
      </c>
      <c r="T4100" s="9">
        <f t="shared" si="323"/>
        <v>42525.722187499996</v>
      </c>
      <c r="U4100" s="15">
        <f t="shared" si="324"/>
        <v>2016</v>
      </c>
    </row>
    <row r="4101" spans="1:21" ht="48" hidden="1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2" t="s">
        <v>8328</v>
      </c>
      <c r="R4101" t="s">
        <v>8331</v>
      </c>
      <c r="S4101" s="16">
        <f t="shared" si="322"/>
        <v>42570.850381944445</v>
      </c>
      <c r="T4101" s="9">
        <f t="shared" si="323"/>
        <v>42615.850381944445</v>
      </c>
      <c r="U4101" s="15">
        <f t="shared" si="324"/>
        <v>2016</v>
      </c>
    </row>
    <row r="4102" spans="1:21" ht="32" hidden="1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t="e">
        <f t="shared" si="321"/>
        <v>#DIV/0!</v>
      </c>
      <c r="Q4102" s="12" t="s">
        <v>8328</v>
      </c>
      <c r="R4102" t="s">
        <v>8331</v>
      </c>
      <c r="S4102" s="16">
        <f t="shared" si="322"/>
        <v>41927.124884259261</v>
      </c>
      <c r="T4102" s="9">
        <f t="shared" si="323"/>
        <v>41937.124884259261</v>
      </c>
      <c r="U4102" s="15">
        <f t="shared" si="324"/>
        <v>2014</v>
      </c>
    </row>
    <row r="4103" spans="1:21" ht="48" hidden="1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t="e">
        <f t="shared" si="321"/>
        <v>#DIV/0!</v>
      </c>
      <c r="Q4103" s="12" t="s">
        <v>8328</v>
      </c>
      <c r="R4103" t="s">
        <v>8331</v>
      </c>
      <c r="S4103" s="16">
        <f t="shared" si="322"/>
        <v>42730.903726851851</v>
      </c>
      <c r="T4103" s="9">
        <f t="shared" si="323"/>
        <v>42760.903726851851</v>
      </c>
      <c r="U4103" s="15">
        <f t="shared" si="324"/>
        <v>2016</v>
      </c>
    </row>
    <row r="4104" spans="1:21" ht="48" hidden="1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2" t="s">
        <v>8328</v>
      </c>
      <c r="R4104" t="s">
        <v>8331</v>
      </c>
      <c r="S4104" s="16">
        <f t="shared" si="322"/>
        <v>42475.848067129627</v>
      </c>
      <c r="T4104" s="9">
        <f t="shared" si="323"/>
        <v>42505.848067129627</v>
      </c>
      <c r="U4104" s="15">
        <f t="shared" si="324"/>
        <v>2016</v>
      </c>
    </row>
    <row r="4105" spans="1:21" ht="48" hidden="1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2" t="s">
        <v>8328</v>
      </c>
      <c r="R4105" t="s">
        <v>8331</v>
      </c>
      <c r="S4105" s="16">
        <f t="shared" si="322"/>
        <v>42188.83293981482</v>
      </c>
      <c r="T4105" s="9">
        <f t="shared" si="323"/>
        <v>42242.772222222222</v>
      </c>
      <c r="U4105" s="15">
        <f t="shared" si="324"/>
        <v>2015</v>
      </c>
    </row>
    <row r="4106" spans="1:21" ht="48" hidden="1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2" t="s">
        <v>8328</v>
      </c>
      <c r="R4106" t="s">
        <v>8331</v>
      </c>
      <c r="S4106" s="16">
        <f t="shared" si="322"/>
        <v>42640.278171296297</v>
      </c>
      <c r="T4106" s="9">
        <f t="shared" si="323"/>
        <v>42670.278171296297</v>
      </c>
      <c r="U4106" s="15">
        <f t="shared" si="324"/>
        <v>2016</v>
      </c>
    </row>
    <row r="4107" spans="1:21" ht="48" hidden="1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2" t="s">
        <v>8328</v>
      </c>
      <c r="R4107" t="s">
        <v>8331</v>
      </c>
      <c r="S4107" s="16">
        <f t="shared" si="322"/>
        <v>42697.010520833333</v>
      </c>
      <c r="T4107" s="9">
        <f t="shared" si="323"/>
        <v>42730.010520833333</v>
      </c>
      <c r="U4107" s="15">
        <f t="shared" si="324"/>
        <v>2016</v>
      </c>
    </row>
    <row r="4108" spans="1:21" ht="48" hidden="1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2" t="s">
        <v>8328</v>
      </c>
      <c r="R4108" t="s">
        <v>8331</v>
      </c>
      <c r="S4108" s="16">
        <f t="shared" si="322"/>
        <v>42053.049375000002</v>
      </c>
      <c r="T4108" s="9">
        <f t="shared" si="323"/>
        <v>42096.041666666672</v>
      </c>
      <c r="U4108" s="15">
        <f t="shared" si="324"/>
        <v>2015</v>
      </c>
    </row>
    <row r="4109" spans="1:21" ht="48" hidden="1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2" t="s">
        <v>8328</v>
      </c>
      <c r="R4109" t="s">
        <v>8331</v>
      </c>
      <c r="S4109" s="16">
        <f t="shared" si="322"/>
        <v>41883.916678240741</v>
      </c>
      <c r="T4109" s="9">
        <f t="shared" si="323"/>
        <v>41906.916678240741</v>
      </c>
      <c r="U4109" s="15">
        <f t="shared" si="324"/>
        <v>2014</v>
      </c>
    </row>
    <row r="4110" spans="1:21" ht="48" hidden="1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2" t="s">
        <v>8328</v>
      </c>
      <c r="R4110" t="s">
        <v>8331</v>
      </c>
      <c r="S4110" s="16">
        <f t="shared" si="322"/>
        <v>42767.031678240746</v>
      </c>
      <c r="T4110" s="9">
        <f t="shared" si="323"/>
        <v>42797.208333333328</v>
      </c>
      <c r="U4110" s="15">
        <f t="shared" si="324"/>
        <v>2017</v>
      </c>
    </row>
    <row r="4111" spans="1:21" ht="48" hidden="1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t="e">
        <f t="shared" si="321"/>
        <v>#DIV/0!</v>
      </c>
      <c r="Q4111" s="12" t="s">
        <v>8328</v>
      </c>
      <c r="R4111" t="s">
        <v>8331</v>
      </c>
      <c r="S4111" s="16">
        <f t="shared" si="322"/>
        <v>42307.539398148147</v>
      </c>
      <c r="T4111" s="9">
        <f t="shared" si="323"/>
        <v>42337.581064814818</v>
      </c>
      <c r="U4111" s="15">
        <f t="shared" si="324"/>
        <v>2015</v>
      </c>
    </row>
    <row r="4112" spans="1:21" ht="48" hidden="1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2" t="s">
        <v>8328</v>
      </c>
      <c r="R4112" t="s">
        <v>8331</v>
      </c>
      <c r="S4112" s="16">
        <f t="shared" si="322"/>
        <v>42512.626747685179</v>
      </c>
      <c r="T4112" s="9">
        <f t="shared" si="323"/>
        <v>42572.626747685179</v>
      </c>
      <c r="U4112" s="15">
        <f t="shared" si="324"/>
        <v>2016</v>
      </c>
    </row>
    <row r="4113" spans="1:21" ht="48" hidden="1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2" t="s">
        <v>8328</v>
      </c>
      <c r="R4113" t="s">
        <v>8331</v>
      </c>
      <c r="S4113" s="16">
        <f t="shared" si="322"/>
        <v>42029.135879629626</v>
      </c>
      <c r="T4113" s="9">
        <f t="shared" si="323"/>
        <v>42059.135879629626</v>
      </c>
      <c r="U4113" s="15">
        <f t="shared" si="324"/>
        <v>2015</v>
      </c>
    </row>
    <row r="4114" spans="1:21" ht="48" hidden="1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2" t="s">
        <v>8328</v>
      </c>
      <c r="R4114" t="s">
        <v>8331</v>
      </c>
      <c r="S4114" s="16">
        <f t="shared" si="322"/>
        <v>42400.946597222224</v>
      </c>
      <c r="T4114" s="9">
        <f t="shared" si="323"/>
        <v>42428</v>
      </c>
      <c r="U4114" s="15">
        <f t="shared" si="324"/>
        <v>2016</v>
      </c>
    </row>
    <row r="4115" spans="1:21" ht="48" hidden="1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2" t="s">
        <v>8328</v>
      </c>
      <c r="R4115" t="s">
        <v>8331</v>
      </c>
      <c r="S4115" s="16">
        <f t="shared" si="322"/>
        <v>42358.573182870372</v>
      </c>
      <c r="T4115" s="9">
        <f t="shared" si="323"/>
        <v>42377.273611111115</v>
      </c>
      <c r="U4115" s="15">
        <f t="shared" si="324"/>
        <v>2015</v>
      </c>
    </row>
    <row r="4116" spans="1:21" hidden="1" x14ac:dyDescent="0.2">
      <c r="O4116" t="e">
        <f t="shared" si="320"/>
        <v>#DIV/0!</v>
      </c>
      <c r="P4116" t="e">
        <f t="shared" si="321"/>
        <v>#DIV/0!</v>
      </c>
      <c r="S4116" s="16">
        <f t="shared" si="322"/>
        <v>25569</v>
      </c>
      <c r="T4116" s="9">
        <f t="shared" si="323"/>
        <v>25569</v>
      </c>
      <c r="U4116" s="15">
        <f t="shared" si="324"/>
        <v>1970</v>
      </c>
    </row>
    <row r="4117" spans="1:21" hidden="1" x14ac:dyDescent="0.2">
      <c r="O4117" t="e">
        <f t="shared" si="320"/>
        <v>#DIV/0!</v>
      </c>
      <c r="P4117" t="e">
        <f t="shared" si="321"/>
        <v>#DIV/0!</v>
      </c>
      <c r="S4117" s="16">
        <f t="shared" si="322"/>
        <v>25569</v>
      </c>
      <c r="T4117" s="9">
        <f t="shared" si="323"/>
        <v>25569</v>
      </c>
      <c r="U4117" s="15">
        <f t="shared" si="324"/>
        <v>1970</v>
      </c>
    </row>
  </sheetData>
  <autoFilter ref="A1:U4117" xr:uid="{00000000-0001-0000-0000-000000000000}">
    <filterColumn colId="5">
      <filters>
        <filter val="canceled"/>
      </filters>
    </filterColumn>
    <filterColumn colId="16">
      <filters>
        <filter val="theater"/>
      </filters>
    </filterColumn>
  </autoFilter>
  <sortState xmlns:xlrd2="http://schemas.microsoft.com/office/spreadsheetml/2017/richdata2" ref="A2:R4118">
    <sortCondition ref="A1:A4118"/>
  </sortState>
  <conditionalFormatting sqref="F1:F1048576"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conditionalFormatting sqref="O2:O4117">
    <cfRule type="colorScale" priority="1">
      <colorScale>
        <cfvo type="min"/>
        <cfvo type="percent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DAB42-55AD-6F49-9119-485919083779}">
  <dimension ref="A1"/>
  <sheetViews>
    <sheetView workbookViewId="0">
      <selection activeCell="B10" sqref="B10"/>
    </sheetView>
  </sheetViews>
  <sheetFormatPr baseColWidth="10" defaultRowHeight="1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8D51D-8587-3042-B810-B24CB98A9D61}">
  <dimension ref="A1:H12"/>
  <sheetViews>
    <sheetView tabSelected="1" zoomScale="150" zoomScaleNormal="150" workbookViewId="0">
      <selection activeCell="C19" sqref="C19"/>
    </sheetView>
  </sheetViews>
  <sheetFormatPr baseColWidth="10" defaultRowHeight="15" x14ac:dyDescent="0.2"/>
  <cols>
    <col min="1" max="1" width="13.6640625" style="8" bestFit="1" customWidth="1"/>
    <col min="2" max="2" width="15.33203125" bestFit="1" customWidth="1"/>
    <col min="3" max="3" width="12.5" bestFit="1" customWidth="1"/>
    <col min="4" max="4" width="14.5" bestFit="1" customWidth="1"/>
    <col min="5" max="5" width="11.5" bestFit="1" customWidth="1"/>
    <col min="6" max="6" width="17.6640625" style="31" bestFit="1" customWidth="1"/>
    <col min="7" max="7" width="14.33203125" style="31" bestFit="1" customWidth="1"/>
    <col min="8" max="8" width="16.83203125" style="31" bestFit="1" customWidth="1"/>
  </cols>
  <sheetData>
    <row r="1" spans="1:8" x14ac:dyDescent="0.2">
      <c r="A1" s="8" t="s">
        <v>8405</v>
      </c>
      <c r="B1" t="s">
        <v>8404</v>
      </c>
      <c r="C1" t="s">
        <v>8406</v>
      </c>
      <c r="D1" t="s">
        <v>8407</v>
      </c>
      <c r="E1" t="s">
        <v>8408</v>
      </c>
      <c r="F1" s="31" t="s">
        <v>8409</v>
      </c>
      <c r="G1" s="31" t="s">
        <v>8410</v>
      </c>
      <c r="H1" s="31" t="s">
        <v>8411</v>
      </c>
    </row>
    <row r="2" spans="1:8" x14ac:dyDescent="0.2">
      <c r="A2" s="8" t="s">
        <v>8422</v>
      </c>
      <c r="B2">
        <f>COUNTIFS(Kickstarter!$F:$F, "successful", Kickstarter!$D:$D, "&gt;=0", Kickstarter!$D:$D, "&lt;=1000", Kickstarter!$Q:$Q, "theater")</f>
        <v>215</v>
      </c>
      <c r="C2">
        <f>COUNTIFS(Kickstarter!$F:$F, "failed", Kickstarter!$D:$D, "&gt;=0", Kickstarter!$D:$D, "&lt;=1000", Kickstarter!$Q:$Q, "theater")</f>
        <v>78</v>
      </c>
      <c r="D2">
        <f>COUNTIFS(Kickstarter!$F:$F, "canceled", Kickstarter!$D:$D, "&gt;=0", Kickstarter!$D:$D, "&lt;=1000", Kickstarter!$Q:$Q, "theater")</f>
        <v>3</v>
      </c>
      <c r="E2">
        <f>SUM(B2:D2)</f>
        <v>296</v>
      </c>
      <c r="F2" s="31">
        <f>B2/E2</f>
        <v>0.72635135135135132</v>
      </c>
      <c r="G2" s="31">
        <f>C2/E2</f>
        <v>0.26351351351351349</v>
      </c>
      <c r="H2" s="31">
        <f>D2/E2</f>
        <v>1.0135135135135136E-2</v>
      </c>
    </row>
    <row r="3" spans="1:8" x14ac:dyDescent="0.2">
      <c r="A3" s="8" t="s">
        <v>8412</v>
      </c>
      <c r="B3">
        <f>COUNTIFS(Kickstarter!$F:$F, "successful", Kickstarter!$D:$D, "&gt;=1000", Kickstarter!$D:$D, "&lt;=4999", Kickstarter!$Q:$Q, "theater")</f>
        <v>446</v>
      </c>
      <c r="C3">
        <f>COUNTIFS(Kickstarter!$F:$F, "failed", Kickstarter!$D:$D, "&gt;=1000", Kickstarter!$D:$D, "&lt;=4999", Kickstarter!$Q:$Q, "theater")</f>
        <v>176</v>
      </c>
      <c r="D3">
        <f>COUNTIFS(Kickstarter!$F:$F, "canceled", Kickstarter!$D:$D, "&gt;=1000", Kickstarter!$D:$D, "&lt;=4999", Kickstarter!$Q:$Q, "theater")</f>
        <v>5</v>
      </c>
      <c r="E3">
        <f t="shared" ref="E3:E12" si="0">SUM(B3:D3)</f>
        <v>627</v>
      </c>
      <c r="F3" s="31">
        <f t="shared" ref="F3:F12" si="1">B3/E3</f>
        <v>0.71132376395534291</v>
      </c>
      <c r="G3" s="31">
        <f t="shared" ref="G3:G12" si="2">C3/E3</f>
        <v>0.2807017543859649</v>
      </c>
      <c r="H3" s="31">
        <f t="shared" ref="H3:H12" si="3">D3/E3</f>
        <v>7.9744816586921844E-3</v>
      </c>
    </row>
    <row r="4" spans="1:8" x14ac:dyDescent="0.2">
      <c r="A4" s="8" t="s">
        <v>8413</v>
      </c>
      <c r="B4">
        <f>COUNTIFS(Kickstarter!$F:$F, "successful", Kickstarter!$D:$D, "&gt;=5000", Kickstarter!$D:$D, "&lt;=9999", Kickstarter!$Q:$Q, "theater")</f>
        <v>120</v>
      </c>
      <c r="C4">
        <f>COUNTIFS(Kickstarter!$F:$F, "failed", Kickstarter!$D:$D, "&gt;=5000", Kickstarter!$D:$D, "&lt;=9999", Kickstarter!$Q:$Q, "theater")</f>
        <v>94</v>
      </c>
      <c r="D4">
        <f>COUNTIFS(Kickstarter!$F:$F, "canceled", Kickstarter!$D:$D, "&gt;=5000", Kickstarter!$D:$D, "&lt;=9999", Kickstarter!$Q:$Q, "theater")</f>
        <v>4</v>
      </c>
      <c r="E4">
        <f t="shared" si="0"/>
        <v>218</v>
      </c>
      <c r="F4" s="31">
        <f t="shared" si="1"/>
        <v>0.55045871559633031</v>
      </c>
      <c r="G4" s="31">
        <f t="shared" si="2"/>
        <v>0.43119266055045874</v>
      </c>
      <c r="H4" s="31">
        <f t="shared" si="3"/>
        <v>1.834862385321101E-2</v>
      </c>
    </row>
    <row r="5" spans="1:8" x14ac:dyDescent="0.2">
      <c r="A5" s="8" t="s">
        <v>8414</v>
      </c>
      <c r="B5">
        <f>COUNTIFS(Kickstarter!$F:$F, "successful", Kickstarter!$D:$D, "&gt;=10000", Kickstarter!$D:$D, "&lt;=14999", Kickstarter!$Q:$Q, "theater")</f>
        <v>50</v>
      </c>
      <c r="C5">
        <f>COUNTIFS(Kickstarter!$F:$F, "failed", Kickstarter!$D:$D, "&gt;=10000", Kickstarter!$D:$D, "&lt;=14999", Kickstarter!$Q:$Q, "theater")</f>
        <v>53</v>
      </c>
      <c r="D5">
        <f>COUNTIFS(Kickstarter!$F:$F, "canceled", Kickstarter!$D:$D, "&gt;=10000", Kickstarter!$D:$D, "&lt;=14999", Kickstarter!$Q:$Q, "theater")</f>
        <v>5</v>
      </c>
      <c r="E5">
        <f t="shared" si="0"/>
        <v>108</v>
      </c>
      <c r="F5" s="31">
        <f t="shared" si="1"/>
        <v>0.46296296296296297</v>
      </c>
      <c r="G5" s="31">
        <f t="shared" si="2"/>
        <v>0.49074074074074076</v>
      </c>
      <c r="H5" s="31">
        <f t="shared" si="3"/>
        <v>4.6296296296296294E-2</v>
      </c>
    </row>
    <row r="6" spans="1:8" x14ac:dyDescent="0.2">
      <c r="A6" s="8" t="s">
        <v>8415</v>
      </c>
      <c r="B6">
        <f>COUNTIFS(Kickstarter!$F:$F, "successful", Kickstarter!$D:$D, "&gt;=15000", Kickstarter!$D:$D, "&lt;=19999", Kickstarter!$Q:$Q, "theater")</f>
        <v>17</v>
      </c>
      <c r="C6">
        <f>COUNTIFS(Kickstarter!$F:$F, "failed", Kickstarter!$D:$D, "&gt;=15000", Kickstarter!$D:$D, "&lt;=19999", Kickstarter!$Q:$Q, "theater")</f>
        <v>18</v>
      </c>
      <c r="D6">
        <f>COUNTIFS(Kickstarter!$F:$F, "canceled", Kickstarter!$D:$D, "&gt;=15000", Kickstarter!$D:$D, "&lt;=19999", Kickstarter!$Q:$Q, "theater")</f>
        <v>6</v>
      </c>
      <c r="E6">
        <f t="shared" si="0"/>
        <v>41</v>
      </c>
      <c r="F6" s="31">
        <f t="shared" si="1"/>
        <v>0.41463414634146339</v>
      </c>
      <c r="G6" s="31">
        <f t="shared" si="2"/>
        <v>0.43902439024390244</v>
      </c>
      <c r="H6" s="31">
        <f t="shared" si="3"/>
        <v>0.14634146341463414</v>
      </c>
    </row>
    <row r="7" spans="1:8" x14ac:dyDescent="0.2">
      <c r="A7" s="8" t="s">
        <v>8416</v>
      </c>
      <c r="B7">
        <f>COUNTIFS(Kickstarter!$F:$F, "successful", Kickstarter!$D:$D, "&gt;=20000", Kickstarter!$D:$D, "&lt;=24999", Kickstarter!$Q:$Q, "theater")</f>
        <v>13</v>
      </c>
      <c r="C7">
        <f>COUNTIFS(Kickstarter!$F:$F, "failed", Kickstarter!$D:$D, "&gt;=20000", Kickstarter!$D:$D, "&lt;=24999", Kickstarter!$Q:$Q, "theater")</f>
        <v>20</v>
      </c>
      <c r="D7">
        <f>COUNTIFS(Kickstarter!$F:$F, "canceled", Kickstarter!$D:$D, "&gt;=20000", Kickstarter!$D:$D, "&lt;=24999", Kickstarter!$Q:$Q, "theater")</f>
        <v>1</v>
      </c>
      <c r="E7">
        <f t="shared" si="0"/>
        <v>34</v>
      </c>
      <c r="F7" s="31">
        <f t="shared" si="1"/>
        <v>0.38235294117647056</v>
      </c>
      <c r="G7" s="31">
        <f t="shared" si="2"/>
        <v>0.58823529411764708</v>
      </c>
      <c r="H7" s="31">
        <f t="shared" si="3"/>
        <v>2.9411764705882353E-2</v>
      </c>
    </row>
    <row r="8" spans="1:8" x14ac:dyDescent="0.2">
      <c r="A8" s="8" t="s">
        <v>8417</v>
      </c>
      <c r="B8">
        <f>COUNTIFS(Kickstarter!$F:$F, "successful", Kickstarter!$D:$D, "&gt;=25000", Kickstarter!$D:$D, "&lt;=29999", Kickstarter!$Q:$Q, "theater")</f>
        <v>11</v>
      </c>
      <c r="C8">
        <f>COUNTIFS(Kickstarter!$F:$F, "failed", Kickstarter!$D:$D, "&gt;=25000", Kickstarter!$D:$D, "&lt;=29999", Kickstarter!$Q:$Q, "theater")</f>
        <v>15</v>
      </c>
      <c r="D8">
        <f>COUNTIFS(Kickstarter!$F:$F, "canceled", Kickstarter!$D:$D, "&gt;=25000", Kickstarter!$D:$D, "&lt;=29999", Kickstarter!$Q:$Q, "theater")</f>
        <v>2</v>
      </c>
      <c r="E8">
        <f t="shared" si="0"/>
        <v>28</v>
      </c>
      <c r="F8" s="31">
        <f t="shared" si="1"/>
        <v>0.39285714285714285</v>
      </c>
      <c r="G8" s="31">
        <f t="shared" si="2"/>
        <v>0.5357142857142857</v>
      </c>
      <c r="H8" s="31">
        <f t="shared" si="3"/>
        <v>7.1428571428571425E-2</v>
      </c>
    </row>
    <row r="9" spans="1:8" x14ac:dyDescent="0.2">
      <c r="A9" s="8" t="s">
        <v>8418</v>
      </c>
      <c r="B9">
        <f>COUNTIFS(Kickstarter!$F:$F, "successful", Kickstarter!$D:$D, "&gt;=30000", Kickstarter!$D:$D, "&lt;=34999", Kickstarter!$Q:$Q, "theater")</f>
        <v>4</v>
      </c>
      <c r="C9">
        <f>COUNTIFS(Kickstarter!$F:$F, "failed", Kickstarter!$D:$D, "&gt;=30000", Kickstarter!$D:$D, "&lt;=34999", Kickstarter!$Q:$Q, "theater")</f>
        <v>9</v>
      </c>
      <c r="D9">
        <f>COUNTIFS(Kickstarter!$F:$F, "canceled", Kickstarter!$D:$D, "&gt;=30000", Kickstarter!$D:$D, "&lt;=34999", Kickstarter!$Q:$Q, "theater")</f>
        <v>2</v>
      </c>
      <c r="E9">
        <f t="shared" si="0"/>
        <v>15</v>
      </c>
      <c r="F9" s="31">
        <f t="shared" si="1"/>
        <v>0.26666666666666666</v>
      </c>
      <c r="G9" s="31">
        <f t="shared" si="2"/>
        <v>0.6</v>
      </c>
      <c r="H9" s="31">
        <f t="shared" si="3"/>
        <v>0.13333333333333333</v>
      </c>
    </row>
    <row r="10" spans="1:8" x14ac:dyDescent="0.2">
      <c r="A10" s="8" t="s">
        <v>8419</v>
      </c>
      <c r="B10">
        <f>COUNTIFS(Kickstarter!$F:$F, "successful", Kickstarter!$D:$D, "&gt;=35000", Kickstarter!$D:$D, "&lt;=39999", Kickstarter!$Q:$Q, "theater")</f>
        <v>6</v>
      </c>
      <c r="C10">
        <f>COUNTIFS(Kickstarter!$F:$F, "failed", Kickstarter!$D:$D, "&gt;=35000", Kickstarter!$D:$D, "&lt;=39999", Kickstarter!$Q:$Q, "theater")</f>
        <v>2</v>
      </c>
      <c r="D10">
        <f>COUNTIFS(Kickstarter!$F:$F, "canceled", Kickstarter!$D:$D, "&gt;=35000", Kickstarter!$D:$D, "&lt;=39999", Kickstarter!$Q:$Q, "theater")</f>
        <v>0</v>
      </c>
      <c r="E10">
        <f t="shared" si="0"/>
        <v>8</v>
      </c>
      <c r="F10" s="31">
        <f t="shared" si="1"/>
        <v>0.75</v>
      </c>
      <c r="G10" s="31">
        <f t="shared" si="2"/>
        <v>0.25</v>
      </c>
      <c r="H10" s="31">
        <f t="shared" si="3"/>
        <v>0</v>
      </c>
    </row>
    <row r="11" spans="1:8" x14ac:dyDescent="0.2">
      <c r="A11" s="8" t="s">
        <v>8420</v>
      </c>
      <c r="B11">
        <f>COUNTIFS(Kickstarter!$F:$F, "successful", Kickstarter!$D:$D, "&gt;=40000", Kickstarter!$D:$D, "&lt;=49999", Kickstarter!$Q:$Q, "theater")</f>
        <v>5</v>
      </c>
      <c r="C11">
        <f>COUNTIFS(Kickstarter!$F:$F, "failed", Kickstarter!$D:$D, "&gt;=40000", Kickstarter!$D:$D, "&lt;=49999", Kickstarter!$Q:$Q, "theater")</f>
        <v>4</v>
      </c>
      <c r="D11">
        <f>COUNTIFS(Kickstarter!$F:$F, "canceled", Kickstarter!$D:$D, "&gt;=40000", Kickstarter!$D:$D, "&lt;=49999", Kickstarter!$Q:$Q, "theater")</f>
        <v>0</v>
      </c>
      <c r="E11">
        <f t="shared" si="0"/>
        <v>9</v>
      </c>
      <c r="F11" s="31">
        <f t="shared" si="1"/>
        <v>0.55555555555555558</v>
      </c>
      <c r="G11" s="31">
        <f t="shared" si="2"/>
        <v>0.44444444444444442</v>
      </c>
      <c r="H11" s="31">
        <f t="shared" si="3"/>
        <v>0</v>
      </c>
    </row>
    <row r="12" spans="1:8" x14ac:dyDescent="0.2">
      <c r="A12" s="8" t="s">
        <v>8421</v>
      </c>
      <c r="B12">
        <f>COUNTIFS(Kickstarter!$F:$F, "successful", Kickstarter!$D:$D, "&gt;=50000", Kickstarter!$D:$D, "&lt;=500000", Kickstarter!$Q:$Q, "theater")</f>
        <v>8</v>
      </c>
      <c r="C12">
        <f>COUNTIFS(Kickstarter!$F:$F, "failed", Kickstarter!$D:$D, "&gt;=50000", Kickstarter!$D:$D, "&lt;=500000", Kickstarter!$Q:$Q, "theater")</f>
        <v>40</v>
      </c>
      <c r="D12">
        <f>COUNTIFS(Kickstarter!$F:$F, "canceled", Kickstarter!$D:$D, "&gt;=50000", Kickstarter!$D:$D, "&lt;=500000", Kickstarter!$Q:$Q, "theater")</f>
        <v>6</v>
      </c>
      <c r="E12">
        <f t="shared" si="0"/>
        <v>54</v>
      </c>
      <c r="F12" s="31">
        <f t="shared" si="1"/>
        <v>0.14814814814814814</v>
      </c>
      <c r="G12" s="31">
        <f t="shared" si="2"/>
        <v>0.7407407407407407</v>
      </c>
      <c r="H12" s="31">
        <f t="shared" si="3"/>
        <v>0.1111111111111111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F224A-A203-A044-8C9A-68ABEC523001}">
  <sheetPr codeName="Sheet2"/>
  <dimension ref="A1:F6"/>
  <sheetViews>
    <sheetView topLeftCell="A3" workbookViewId="0">
      <selection activeCell="I34" sqref="I34"/>
    </sheetView>
  </sheetViews>
  <sheetFormatPr baseColWidth="10" defaultRowHeight="15" x14ac:dyDescent="0.2"/>
  <cols>
    <col min="1" max="1" width="16.8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  <col min="8" max="8" width="16.83203125" bestFit="1" customWidth="1"/>
    <col min="9" max="9" width="15.6640625" bestFit="1" customWidth="1"/>
    <col min="10" max="10" width="16.83203125" bestFit="1" customWidth="1"/>
    <col min="11" max="11" width="15.6640625" bestFit="1" customWidth="1"/>
    <col min="12" max="12" width="21" bestFit="1" customWidth="1"/>
    <col min="13" max="13" width="20" bestFit="1" customWidth="1"/>
  </cols>
  <sheetData>
    <row r="1" spans="1:6" x14ac:dyDescent="0.2">
      <c r="A1" s="13" t="s">
        <v>8222</v>
      </c>
      <c r="B1" t="s">
        <v>8223</v>
      </c>
    </row>
    <row r="3" spans="1:6" x14ac:dyDescent="0.2">
      <c r="A3" s="13" t="s">
        <v>8369</v>
      </c>
      <c r="B3" s="13" t="s">
        <v>8363</v>
      </c>
    </row>
    <row r="4" spans="1:6" x14ac:dyDescent="0.2">
      <c r="A4" s="13" t="s">
        <v>8367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</row>
    <row r="5" spans="1:6" x14ac:dyDescent="0.2">
      <c r="A5" s="14" t="s">
        <v>8328</v>
      </c>
      <c r="B5" s="15">
        <v>26</v>
      </c>
      <c r="C5" s="15">
        <v>349</v>
      </c>
      <c r="D5" s="15">
        <v>12</v>
      </c>
      <c r="E5" s="15">
        <v>525</v>
      </c>
      <c r="F5" s="15">
        <v>912</v>
      </c>
    </row>
    <row r="6" spans="1:6" x14ac:dyDescent="0.2">
      <c r="A6" s="14" t="s">
        <v>8365</v>
      </c>
      <c r="B6" s="15">
        <v>26</v>
      </c>
      <c r="C6" s="15">
        <v>349</v>
      </c>
      <c r="D6" s="15">
        <v>12</v>
      </c>
      <c r="E6" s="15">
        <v>525</v>
      </c>
      <c r="F6" s="15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6A018B-8A0E-5541-9FFA-325E971E9589}">
  <sheetPr codeName="Sheet3"/>
  <dimension ref="A1:F47"/>
  <sheetViews>
    <sheetView workbookViewId="0">
      <selection activeCell="J52" sqref="J5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3" t="s">
        <v>8310</v>
      </c>
      <c r="B1" t="s">
        <v>8366</v>
      </c>
    </row>
    <row r="2" spans="1:6" x14ac:dyDescent="0.2">
      <c r="A2" s="13" t="s">
        <v>8222</v>
      </c>
      <c r="B2" t="s">
        <v>8223</v>
      </c>
    </row>
    <row r="4" spans="1:6" x14ac:dyDescent="0.2">
      <c r="A4" s="13" t="s">
        <v>8368</v>
      </c>
      <c r="B4" s="13" t="s">
        <v>8363</v>
      </c>
    </row>
    <row r="5" spans="1:6" x14ac:dyDescent="0.2">
      <c r="A5" s="13" t="s">
        <v>8367</v>
      </c>
      <c r="B5" t="s">
        <v>8219</v>
      </c>
      <c r="C5" t="s">
        <v>8220</v>
      </c>
      <c r="D5" t="s">
        <v>8221</v>
      </c>
      <c r="E5" t="s">
        <v>8218</v>
      </c>
      <c r="F5" t="s">
        <v>8365</v>
      </c>
    </row>
    <row r="6" spans="1:6" x14ac:dyDescent="0.2">
      <c r="A6" s="14" t="s">
        <v>8344</v>
      </c>
      <c r="B6" s="15"/>
      <c r="C6" s="15">
        <v>78</v>
      </c>
      <c r="D6" s="15"/>
      <c r="E6" s="15"/>
      <c r="F6" s="15">
        <v>78</v>
      </c>
    </row>
    <row r="7" spans="1:6" x14ac:dyDescent="0.2">
      <c r="A7" s="14" t="s">
        <v>8354</v>
      </c>
      <c r="B7" s="15">
        <v>16</v>
      </c>
      <c r="C7" s="15"/>
      <c r="D7" s="15"/>
      <c r="E7" s="15"/>
      <c r="F7" s="15">
        <v>16</v>
      </c>
    </row>
    <row r="8" spans="1:6" x14ac:dyDescent="0.2">
      <c r="A8" s="14" t="s">
        <v>8352</v>
      </c>
      <c r="B8" s="15">
        <v>23</v>
      </c>
      <c r="C8" s="15"/>
      <c r="D8" s="15"/>
      <c r="E8" s="15"/>
      <c r="F8" s="15">
        <v>23</v>
      </c>
    </row>
    <row r="9" spans="1:6" x14ac:dyDescent="0.2">
      <c r="A9" s="14" t="s">
        <v>8361</v>
      </c>
      <c r="B9" s="15"/>
      <c r="C9" s="15">
        <v>32</v>
      </c>
      <c r="D9" s="15"/>
      <c r="E9" s="15"/>
      <c r="F9" s="15">
        <v>32</v>
      </c>
    </row>
    <row r="10" spans="1:6" x14ac:dyDescent="0.2">
      <c r="A10" s="14" t="s">
        <v>8346</v>
      </c>
      <c r="B10" s="15"/>
      <c r="C10" s="15"/>
      <c r="D10" s="15"/>
      <c r="E10" s="15">
        <v>33</v>
      </c>
      <c r="F10" s="15">
        <v>33</v>
      </c>
    </row>
    <row r="11" spans="1:6" x14ac:dyDescent="0.2">
      <c r="A11" s="14" t="s">
        <v>8327</v>
      </c>
      <c r="B11" s="15"/>
      <c r="C11" s="15"/>
      <c r="D11" s="15"/>
      <c r="E11" s="15">
        <v>164</v>
      </c>
      <c r="F11" s="15">
        <v>164</v>
      </c>
    </row>
    <row r="12" spans="1:6" x14ac:dyDescent="0.2">
      <c r="A12" s="14" t="s">
        <v>8330</v>
      </c>
      <c r="B12" s="15"/>
      <c r="C12" s="15">
        <v>52</v>
      </c>
      <c r="D12" s="15"/>
      <c r="E12" s="15"/>
      <c r="F12" s="15">
        <v>52</v>
      </c>
    </row>
    <row r="13" spans="1:6" x14ac:dyDescent="0.2">
      <c r="A13" s="14" t="s">
        <v>8334</v>
      </c>
      <c r="B13" s="15"/>
      <c r="C13" s="15"/>
      <c r="D13" s="15"/>
      <c r="E13" s="15">
        <v>30</v>
      </c>
      <c r="F13" s="15">
        <v>30</v>
      </c>
    </row>
    <row r="14" spans="1:6" x14ac:dyDescent="0.2">
      <c r="A14" s="14" t="s">
        <v>8335</v>
      </c>
      <c r="B14" s="15"/>
      <c r="C14" s="15">
        <v>37</v>
      </c>
      <c r="D14" s="15">
        <v>17</v>
      </c>
      <c r="E14" s="15"/>
      <c r="F14" s="15">
        <v>54</v>
      </c>
    </row>
    <row r="15" spans="1:6" x14ac:dyDescent="0.2">
      <c r="A15" s="14" t="s">
        <v>8357</v>
      </c>
      <c r="B15" s="15"/>
      <c r="C15" s="15">
        <v>34</v>
      </c>
      <c r="D15" s="15"/>
      <c r="E15" s="15"/>
      <c r="F15" s="15">
        <v>34</v>
      </c>
    </row>
    <row r="16" spans="1:6" x14ac:dyDescent="0.2">
      <c r="A16" s="14" t="s">
        <v>8350</v>
      </c>
      <c r="B16" s="15">
        <v>15</v>
      </c>
      <c r="C16" s="15">
        <v>101</v>
      </c>
      <c r="D16" s="15"/>
      <c r="E16" s="15"/>
      <c r="F16" s="15">
        <v>116</v>
      </c>
    </row>
    <row r="17" spans="1:6" x14ac:dyDescent="0.2">
      <c r="A17" s="14" t="s">
        <v>8323</v>
      </c>
      <c r="B17" s="15"/>
      <c r="C17" s="15">
        <v>13</v>
      </c>
      <c r="D17" s="15"/>
      <c r="E17" s="15"/>
      <c r="F17" s="15">
        <v>13</v>
      </c>
    </row>
    <row r="18" spans="1:6" x14ac:dyDescent="0.2">
      <c r="A18" s="14" t="s">
        <v>8314</v>
      </c>
      <c r="B18" s="15"/>
      <c r="C18" s="15"/>
      <c r="D18" s="15"/>
      <c r="E18" s="15">
        <v>103</v>
      </c>
      <c r="F18" s="15">
        <v>103</v>
      </c>
    </row>
    <row r="19" spans="1:6" x14ac:dyDescent="0.2">
      <c r="A19" s="14" t="s">
        <v>8333</v>
      </c>
      <c r="B19" s="15"/>
      <c r="C19" s="15">
        <v>20</v>
      </c>
      <c r="D19" s="15"/>
      <c r="E19" s="15">
        <v>138</v>
      </c>
      <c r="F19" s="15">
        <v>158</v>
      </c>
    </row>
    <row r="20" spans="1:6" x14ac:dyDescent="0.2">
      <c r="A20" s="14" t="s">
        <v>8355</v>
      </c>
      <c r="B20" s="15"/>
      <c r="C20" s="15">
        <v>53</v>
      </c>
      <c r="D20" s="15"/>
      <c r="E20" s="15"/>
      <c r="F20" s="15">
        <v>53</v>
      </c>
    </row>
    <row r="21" spans="1:6" x14ac:dyDescent="0.2">
      <c r="A21" s="14" t="s">
        <v>8345</v>
      </c>
      <c r="B21" s="15"/>
      <c r="C21" s="15">
        <v>7</v>
      </c>
      <c r="D21" s="15"/>
      <c r="E21" s="15">
        <v>7</v>
      </c>
      <c r="F21" s="15">
        <v>14</v>
      </c>
    </row>
    <row r="22" spans="1:6" x14ac:dyDescent="0.2">
      <c r="A22" s="14" t="s">
        <v>8341</v>
      </c>
      <c r="B22" s="15"/>
      <c r="C22" s="15"/>
      <c r="D22" s="15"/>
      <c r="E22" s="15">
        <v>14</v>
      </c>
      <c r="F22" s="15">
        <v>14</v>
      </c>
    </row>
    <row r="23" spans="1:6" x14ac:dyDescent="0.2">
      <c r="A23" s="14" t="s">
        <v>8349</v>
      </c>
      <c r="B23" s="15"/>
      <c r="C23" s="15">
        <v>23</v>
      </c>
      <c r="D23" s="15"/>
      <c r="E23" s="15"/>
      <c r="F23" s="15">
        <v>23</v>
      </c>
    </row>
    <row r="24" spans="1:6" x14ac:dyDescent="0.2">
      <c r="A24" s="14" t="s">
        <v>8340</v>
      </c>
      <c r="B24" s="15">
        <v>11</v>
      </c>
      <c r="C24" s="15">
        <v>40</v>
      </c>
      <c r="D24" s="15"/>
      <c r="E24" s="15">
        <v>45</v>
      </c>
      <c r="F24" s="15">
        <v>96</v>
      </c>
    </row>
    <row r="25" spans="1:6" x14ac:dyDescent="0.2">
      <c r="A25" s="14" t="s">
        <v>8360</v>
      </c>
      <c r="B25" s="15"/>
      <c r="C25" s="15">
        <v>14</v>
      </c>
      <c r="D25" s="15"/>
      <c r="E25" s="15"/>
      <c r="F25" s="15">
        <v>14</v>
      </c>
    </row>
    <row r="26" spans="1:6" x14ac:dyDescent="0.2">
      <c r="A26" s="14" t="s">
        <v>8338</v>
      </c>
      <c r="B26" s="15"/>
      <c r="C26" s="15"/>
      <c r="D26" s="15"/>
      <c r="E26" s="15">
        <v>49</v>
      </c>
      <c r="F26" s="15">
        <v>49</v>
      </c>
    </row>
    <row r="27" spans="1:6" x14ac:dyDescent="0.2">
      <c r="A27" s="14" t="s">
        <v>8358</v>
      </c>
      <c r="B27" s="15"/>
      <c r="C27" s="15">
        <v>11</v>
      </c>
      <c r="D27" s="15"/>
      <c r="E27" s="15"/>
      <c r="F27" s="15">
        <v>11</v>
      </c>
    </row>
    <row r="28" spans="1:6" x14ac:dyDescent="0.2">
      <c r="A28" s="14" t="s">
        <v>8319</v>
      </c>
      <c r="B28" s="15"/>
      <c r="C28" s="15">
        <v>34</v>
      </c>
      <c r="D28" s="15"/>
      <c r="E28" s="15">
        <v>62</v>
      </c>
      <c r="F28" s="15">
        <v>96</v>
      </c>
    </row>
    <row r="29" spans="1:6" x14ac:dyDescent="0.2">
      <c r="A29" s="14" t="s">
        <v>8356</v>
      </c>
      <c r="B29" s="15"/>
      <c r="C29" s="15">
        <v>13</v>
      </c>
      <c r="D29" s="15"/>
      <c r="E29" s="15"/>
      <c r="F29" s="15">
        <v>13</v>
      </c>
    </row>
    <row r="30" spans="1:6" x14ac:dyDescent="0.2">
      <c r="A30" s="14" t="s">
        <v>8331</v>
      </c>
      <c r="B30" s="15"/>
      <c r="C30" s="15">
        <v>250</v>
      </c>
      <c r="D30" s="15">
        <v>9</v>
      </c>
      <c r="E30" s="15">
        <v>412</v>
      </c>
      <c r="F30" s="15">
        <v>671</v>
      </c>
    </row>
    <row r="31" spans="1:6" x14ac:dyDescent="0.2">
      <c r="A31" s="14" t="s">
        <v>8343</v>
      </c>
      <c r="B31" s="15"/>
      <c r="C31" s="15"/>
      <c r="D31" s="15"/>
      <c r="E31" s="15">
        <v>35</v>
      </c>
      <c r="F31" s="15">
        <v>35</v>
      </c>
    </row>
    <row r="32" spans="1:6" x14ac:dyDescent="0.2">
      <c r="A32" s="14" t="s">
        <v>8317</v>
      </c>
      <c r="B32" s="15"/>
      <c r="C32" s="15"/>
      <c r="D32" s="15"/>
      <c r="E32" s="15">
        <v>20</v>
      </c>
      <c r="F32" s="15">
        <v>20</v>
      </c>
    </row>
    <row r="33" spans="1:6" x14ac:dyDescent="0.2">
      <c r="A33" s="14" t="s">
        <v>8362</v>
      </c>
      <c r="B33" s="15"/>
      <c r="C33" s="15">
        <v>14</v>
      </c>
      <c r="D33" s="15"/>
      <c r="E33" s="15"/>
      <c r="F33" s="15">
        <v>14</v>
      </c>
    </row>
    <row r="34" spans="1:6" x14ac:dyDescent="0.2">
      <c r="A34" s="14" t="s">
        <v>8336</v>
      </c>
      <c r="B34" s="15"/>
      <c r="C34" s="15"/>
      <c r="D34" s="15"/>
      <c r="E34" s="15">
        <v>240</v>
      </c>
      <c r="F34" s="15">
        <v>240</v>
      </c>
    </row>
    <row r="35" spans="1:6" x14ac:dyDescent="0.2">
      <c r="A35" s="14" t="s">
        <v>8342</v>
      </c>
      <c r="B35" s="15">
        <v>31</v>
      </c>
      <c r="C35" s="15"/>
      <c r="D35" s="15"/>
      <c r="E35" s="15"/>
      <c r="F35" s="15">
        <v>31</v>
      </c>
    </row>
    <row r="36" spans="1:6" x14ac:dyDescent="0.2">
      <c r="A36" s="14" t="s">
        <v>8348</v>
      </c>
      <c r="B36" s="15"/>
      <c r="C36" s="15"/>
      <c r="D36" s="15"/>
      <c r="E36" s="15">
        <v>48</v>
      </c>
      <c r="F36" s="15">
        <v>48</v>
      </c>
    </row>
    <row r="37" spans="1:6" x14ac:dyDescent="0.2">
      <c r="A37" s="14" t="s">
        <v>8325</v>
      </c>
      <c r="B37" s="15"/>
      <c r="C37" s="15"/>
      <c r="D37" s="15">
        <v>4</v>
      </c>
      <c r="E37" s="15">
        <v>34</v>
      </c>
      <c r="F37" s="15">
        <v>38</v>
      </c>
    </row>
    <row r="38" spans="1:6" x14ac:dyDescent="0.2">
      <c r="A38" s="14" t="s">
        <v>8320</v>
      </c>
      <c r="B38" s="15">
        <v>15</v>
      </c>
      <c r="C38" s="15">
        <v>1</v>
      </c>
      <c r="D38" s="15"/>
      <c r="E38" s="15">
        <v>31</v>
      </c>
      <c r="F38" s="15">
        <v>47</v>
      </c>
    </row>
    <row r="39" spans="1:6" x14ac:dyDescent="0.2">
      <c r="A39" s="14" t="s">
        <v>8329</v>
      </c>
      <c r="B39" s="15">
        <v>15</v>
      </c>
      <c r="C39" s="15">
        <v>59</v>
      </c>
      <c r="D39" s="15">
        <v>3</v>
      </c>
      <c r="E39" s="15">
        <v>68</v>
      </c>
      <c r="F39" s="15">
        <v>145</v>
      </c>
    </row>
    <row r="40" spans="1:6" x14ac:dyDescent="0.2">
      <c r="A40" s="14" t="s">
        <v>8322</v>
      </c>
      <c r="B40" s="15"/>
      <c r="C40" s="15"/>
      <c r="D40" s="15"/>
      <c r="E40" s="15">
        <v>52</v>
      </c>
      <c r="F40" s="15">
        <v>52</v>
      </c>
    </row>
    <row r="41" spans="1:6" x14ac:dyDescent="0.2">
      <c r="A41" s="14" t="s">
        <v>8337</v>
      </c>
      <c r="B41" s="15"/>
      <c r="C41" s="15"/>
      <c r="D41" s="15"/>
      <c r="E41" s="15">
        <v>49</v>
      </c>
      <c r="F41" s="15">
        <v>49</v>
      </c>
    </row>
    <row r="42" spans="1:6" x14ac:dyDescent="0.2">
      <c r="A42" s="14" t="s">
        <v>8353</v>
      </c>
      <c r="B42" s="15">
        <v>6</v>
      </c>
      <c r="C42" s="15">
        <v>21</v>
      </c>
      <c r="D42" s="15"/>
      <c r="E42" s="15"/>
      <c r="F42" s="15">
        <v>27</v>
      </c>
    </row>
    <row r="43" spans="1:6" x14ac:dyDescent="0.2">
      <c r="A43" s="14" t="s">
        <v>8339</v>
      </c>
      <c r="B43" s="15"/>
      <c r="C43" s="15">
        <v>73</v>
      </c>
      <c r="D43" s="15"/>
      <c r="E43" s="15"/>
      <c r="F43" s="15">
        <v>73</v>
      </c>
    </row>
    <row r="44" spans="1:6" x14ac:dyDescent="0.2">
      <c r="A44" s="14" t="s">
        <v>8315</v>
      </c>
      <c r="B44" s="15">
        <v>47</v>
      </c>
      <c r="C44" s="15">
        <v>81</v>
      </c>
      <c r="D44" s="15"/>
      <c r="E44" s="15">
        <v>17</v>
      </c>
      <c r="F44" s="15">
        <v>145</v>
      </c>
    </row>
    <row r="45" spans="1:6" x14ac:dyDescent="0.2">
      <c r="A45" s="14" t="s">
        <v>8347</v>
      </c>
      <c r="B45" s="15">
        <v>59</v>
      </c>
      <c r="C45" s="15">
        <v>36</v>
      </c>
      <c r="D45" s="15"/>
      <c r="E45" s="15"/>
      <c r="F45" s="15">
        <v>95</v>
      </c>
    </row>
    <row r="46" spans="1:6" x14ac:dyDescent="0.2">
      <c r="A46" s="14" t="s">
        <v>8359</v>
      </c>
      <c r="B46" s="15">
        <v>19</v>
      </c>
      <c r="C46" s="15"/>
      <c r="D46" s="15"/>
      <c r="E46" s="15"/>
      <c r="F46" s="15">
        <v>19</v>
      </c>
    </row>
    <row r="47" spans="1:6" x14ac:dyDescent="0.2">
      <c r="A47" s="14" t="s">
        <v>8365</v>
      </c>
      <c r="B47" s="15">
        <v>257</v>
      </c>
      <c r="C47" s="15">
        <v>1097</v>
      </c>
      <c r="D47" s="15">
        <v>33</v>
      </c>
      <c r="E47" s="15">
        <v>1651</v>
      </c>
      <c r="F47" s="15">
        <v>3038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5DCD2-6155-3A48-8B22-54F7BB4AA6F0}">
  <sheetPr codeName="Sheet4"/>
  <dimension ref="A2:G19"/>
  <sheetViews>
    <sheetView topLeftCell="A3" workbookViewId="0">
      <selection activeCell="B15" sqref="B1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2" spans="1:7" x14ac:dyDescent="0.2">
      <c r="A2" s="13" t="s">
        <v>8310</v>
      </c>
      <c r="B2" t="s">
        <v>8366</v>
      </c>
    </row>
    <row r="3" spans="1:7" x14ac:dyDescent="0.2">
      <c r="A3" s="13" t="s">
        <v>8312</v>
      </c>
      <c r="B3" t="s">
        <v>8366</v>
      </c>
    </row>
    <row r="5" spans="1:7" x14ac:dyDescent="0.2">
      <c r="A5" s="13" t="s">
        <v>8368</v>
      </c>
      <c r="B5" s="13" t="s">
        <v>8363</v>
      </c>
    </row>
    <row r="6" spans="1:7" x14ac:dyDescent="0.2">
      <c r="A6" s="13" t="s">
        <v>8367</v>
      </c>
      <c r="B6" t="s">
        <v>8219</v>
      </c>
      <c r="C6" t="s">
        <v>8220</v>
      </c>
      <c r="D6" t="s">
        <v>8221</v>
      </c>
      <c r="E6" t="s">
        <v>8218</v>
      </c>
      <c r="F6" t="s">
        <v>8364</v>
      </c>
      <c r="G6" t="s">
        <v>8365</v>
      </c>
    </row>
    <row r="7" spans="1:7" x14ac:dyDescent="0.2">
      <c r="A7" s="17" t="s">
        <v>8370</v>
      </c>
      <c r="B7" s="15">
        <v>34</v>
      </c>
      <c r="C7" s="15">
        <v>149</v>
      </c>
      <c r="D7" s="15">
        <v>2</v>
      </c>
      <c r="E7" s="15">
        <v>182</v>
      </c>
      <c r="F7" s="15"/>
      <c r="G7" s="15">
        <v>367</v>
      </c>
    </row>
    <row r="8" spans="1:7" x14ac:dyDescent="0.2">
      <c r="A8" s="17" t="s">
        <v>8377</v>
      </c>
      <c r="B8" s="15">
        <v>27</v>
      </c>
      <c r="C8" s="15">
        <v>106</v>
      </c>
      <c r="D8" s="15">
        <v>18</v>
      </c>
      <c r="E8" s="15">
        <v>202</v>
      </c>
      <c r="F8" s="15"/>
      <c r="G8" s="15">
        <v>353</v>
      </c>
    </row>
    <row r="9" spans="1:7" x14ac:dyDescent="0.2">
      <c r="A9" s="17" t="s">
        <v>8378</v>
      </c>
      <c r="B9" s="15">
        <v>28</v>
      </c>
      <c r="C9" s="15">
        <v>108</v>
      </c>
      <c r="D9" s="15">
        <v>30</v>
      </c>
      <c r="E9" s="15">
        <v>180</v>
      </c>
      <c r="F9" s="15"/>
      <c r="G9" s="15">
        <v>346</v>
      </c>
    </row>
    <row r="10" spans="1:7" x14ac:dyDescent="0.2">
      <c r="A10" s="17" t="s">
        <v>8379</v>
      </c>
      <c r="B10" s="15">
        <v>27</v>
      </c>
      <c r="C10" s="15">
        <v>102</v>
      </c>
      <c r="D10" s="15"/>
      <c r="E10" s="15">
        <v>192</v>
      </c>
      <c r="F10" s="15"/>
      <c r="G10" s="15">
        <v>321</v>
      </c>
    </row>
    <row r="11" spans="1:7" x14ac:dyDescent="0.2">
      <c r="A11" s="17" t="s">
        <v>8371</v>
      </c>
      <c r="B11" s="15">
        <v>26</v>
      </c>
      <c r="C11" s="15">
        <v>126</v>
      </c>
      <c r="D11" s="15"/>
      <c r="E11" s="15">
        <v>234</v>
      </c>
      <c r="F11" s="15"/>
      <c r="G11" s="15">
        <v>386</v>
      </c>
    </row>
    <row r="12" spans="1:7" x14ac:dyDescent="0.2">
      <c r="A12" s="17" t="s">
        <v>8380</v>
      </c>
      <c r="B12" s="15">
        <v>27</v>
      </c>
      <c r="C12" s="15">
        <v>147</v>
      </c>
      <c r="D12" s="15"/>
      <c r="E12" s="15">
        <v>211</v>
      </c>
      <c r="F12" s="15"/>
      <c r="G12" s="15">
        <v>385</v>
      </c>
    </row>
    <row r="13" spans="1:7" x14ac:dyDescent="0.2">
      <c r="A13" s="17" t="s">
        <v>8372</v>
      </c>
      <c r="B13" s="15">
        <v>43</v>
      </c>
      <c r="C13" s="15">
        <v>150</v>
      </c>
      <c r="D13" s="15"/>
      <c r="E13" s="15">
        <v>194</v>
      </c>
      <c r="F13" s="15"/>
      <c r="G13" s="15">
        <v>387</v>
      </c>
    </row>
    <row r="14" spans="1:7" x14ac:dyDescent="0.2">
      <c r="A14" s="17" t="s">
        <v>8373</v>
      </c>
      <c r="B14" s="15">
        <v>33</v>
      </c>
      <c r="C14" s="15">
        <v>134</v>
      </c>
      <c r="D14" s="15"/>
      <c r="E14" s="15">
        <v>166</v>
      </c>
      <c r="F14" s="15"/>
      <c r="G14" s="15">
        <v>333</v>
      </c>
    </row>
    <row r="15" spans="1:7" x14ac:dyDescent="0.2">
      <c r="A15" s="17" t="s">
        <v>8374</v>
      </c>
      <c r="B15" s="15">
        <v>24</v>
      </c>
      <c r="C15" s="15">
        <v>127</v>
      </c>
      <c r="D15" s="15"/>
      <c r="E15" s="15">
        <v>147</v>
      </c>
      <c r="F15" s="15"/>
      <c r="G15" s="15">
        <v>298</v>
      </c>
    </row>
    <row r="16" spans="1:7" x14ac:dyDescent="0.2">
      <c r="A16" s="17" t="s">
        <v>8375</v>
      </c>
      <c r="B16" s="15">
        <v>20</v>
      </c>
      <c r="C16" s="15">
        <v>149</v>
      </c>
      <c r="D16" s="15"/>
      <c r="E16" s="15">
        <v>183</v>
      </c>
      <c r="F16" s="15"/>
      <c r="G16" s="15">
        <v>352</v>
      </c>
    </row>
    <row r="17" spans="1:7" x14ac:dyDescent="0.2">
      <c r="A17" s="17" t="s">
        <v>8376</v>
      </c>
      <c r="B17" s="15">
        <v>37</v>
      </c>
      <c r="C17" s="15">
        <v>114</v>
      </c>
      <c r="D17" s="15"/>
      <c r="E17" s="15">
        <v>183</v>
      </c>
      <c r="F17" s="15"/>
      <c r="G17" s="15">
        <v>334</v>
      </c>
    </row>
    <row r="18" spans="1:7" x14ac:dyDescent="0.2">
      <c r="A18" s="17" t="s">
        <v>8381</v>
      </c>
      <c r="B18" s="15">
        <v>23</v>
      </c>
      <c r="C18" s="15">
        <v>118</v>
      </c>
      <c r="D18" s="15"/>
      <c r="E18" s="15">
        <v>111</v>
      </c>
      <c r="F18" s="15"/>
      <c r="G18" s="15">
        <v>252</v>
      </c>
    </row>
    <row r="19" spans="1:7" x14ac:dyDescent="0.2">
      <c r="A19" s="17" t="s">
        <v>8365</v>
      </c>
      <c r="B19" s="15">
        <v>349</v>
      </c>
      <c r="C19" s="15">
        <v>1530</v>
      </c>
      <c r="D19" s="15">
        <v>50</v>
      </c>
      <c r="E19" s="15">
        <v>2185</v>
      </c>
      <c r="F19" s="15"/>
      <c r="G19" s="15">
        <v>4114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D50BF-EF48-3F40-8347-5BB1B633382F}">
  <sheetPr codeName="Sheet5"/>
  <dimension ref="A1:F6"/>
  <sheetViews>
    <sheetView zoomScaleNormal="100" workbookViewId="0">
      <selection activeCell="B17" sqref="B17"/>
    </sheetView>
  </sheetViews>
  <sheetFormatPr baseColWidth="10" defaultRowHeight="15" x14ac:dyDescent="0.2"/>
  <cols>
    <col min="1" max="1" width="28.6640625" bestFit="1" customWidth="1"/>
    <col min="2" max="2" width="109" style="14" bestFit="1" customWidth="1"/>
    <col min="5" max="5" width="11.83203125" bestFit="1" customWidth="1"/>
  </cols>
  <sheetData>
    <row r="1" spans="1:6" x14ac:dyDescent="0.2">
      <c r="A1" t="s">
        <v>8382</v>
      </c>
      <c r="B1" s="14" t="s">
        <v>8383</v>
      </c>
      <c r="C1" t="s">
        <v>8384</v>
      </c>
      <c r="D1" t="s">
        <v>8385</v>
      </c>
      <c r="E1" t="s">
        <v>8386</v>
      </c>
      <c r="F1" t="s">
        <v>8387</v>
      </c>
    </row>
    <row r="2" spans="1:6" x14ac:dyDescent="0.2">
      <c r="A2" t="s">
        <v>3473</v>
      </c>
      <c r="B2" s="14" t="str">
        <f>VLOOKUP(A3, Kickstarter!B:C, 2, FALSE)</f>
        <v>The play yet to be described as "A surefire Edinburgh Fringe Festival Cult Hit". Coming to the Underbelly, Edinburgh, 5th-30th August.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2">
      <c r="A3" t="s">
        <v>3616</v>
      </c>
      <c r="B3" s="14" t="str">
        <f>VLOOKUP(A4, Kickstarter!B:C, 2, FALSE)</f>
        <v>Cutting Off Kate Bush is a one-woman show written &amp; performed by Lucy Benson-Brown, premiering at the Edinburgh Fringe Festival 2014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2">
      <c r="A4" t="s">
        <v>3178</v>
      </c>
      <c r="B4" s="14" t="str">
        <f>VLOOKUP(A5, Kickstarter!B:C, 2, FALSE)</f>
        <v>Jestia and Raedon is a brand new romantic comedy play going to the Edinburgh Fringe Festival this summer.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2">
      <c r="A5" t="s">
        <v>3329</v>
      </c>
      <c r="B5" s="14" t="str">
        <f>VLOOKUP(A6, Kickstarter!B:C, 2, FALSE)</f>
        <v>A one-man show about love, loss, and motorways, written &amp; performed by Ben Norris. Help us get to the 2015 Edinburgh Fringe and beyond!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x14ac:dyDescent="0.2">
      <c r="A6" t="s">
        <v>3221</v>
      </c>
      <c r="B6" s="14" t="e">
        <f>VLOOKUP(A7, Kickstarter!B:C, 2, FALSE)</f>
        <v>#N/A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scale="53" fitToWidth="0" fitToHeight="0"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81969-663D-F04F-9565-66C3131046D9}">
  <sheetPr codeName="Sheet6"/>
  <dimension ref="A1:D14"/>
  <sheetViews>
    <sheetView zoomScale="220" zoomScaleNormal="220" workbookViewId="0">
      <selection activeCell="C2" sqref="C2"/>
    </sheetView>
  </sheetViews>
  <sheetFormatPr baseColWidth="10" defaultRowHeight="11" x14ac:dyDescent="0.15"/>
  <cols>
    <col min="1" max="1" width="24.6640625" style="18" customWidth="1"/>
    <col min="2" max="2" width="12.1640625" style="19" bestFit="1" customWidth="1"/>
    <col min="3" max="3" width="11.1640625" style="20" bestFit="1" customWidth="1"/>
    <col min="4" max="16384" width="10.83203125" style="18"/>
  </cols>
  <sheetData>
    <row r="1" spans="1:4" x14ac:dyDescent="0.15">
      <c r="B1" s="19" t="s">
        <v>8391</v>
      </c>
      <c r="C1" s="20" t="s">
        <v>8392</v>
      </c>
    </row>
    <row r="2" spans="1:4" x14ac:dyDescent="0.15">
      <c r="A2" s="21" t="s">
        <v>8393</v>
      </c>
      <c r="B2" s="22">
        <f>AVERAGE('[1]Successful US Kickstarters'!D:D)</f>
        <v>6782.5752380952381</v>
      </c>
      <c r="C2" s="20">
        <f>AVERAGE('[1]Failed US Kickstarters'!D:D)</f>
        <v>66279.349570200575</v>
      </c>
    </row>
    <row r="3" spans="1:4" x14ac:dyDescent="0.15">
      <c r="A3" s="18" t="s">
        <v>8388</v>
      </c>
      <c r="B3" s="19">
        <f>MEDIAN('[1]Successful US Kickstarters'!D:D)</f>
        <v>3000</v>
      </c>
      <c r="C3" s="20">
        <f>MEDIAN('[1]Failed US Kickstarters'!D:D)</f>
        <v>5500</v>
      </c>
    </row>
    <row r="4" spans="1:4" x14ac:dyDescent="0.15">
      <c r="A4" s="23" t="s">
        <v>8394</v>
      </c>
      <c r="B4" s="24">
        <f>_xlfn.STDEV.P('[1]Successful US Kickstarters'!D:D)</f>
        <v>12728.910606457897</v>
      </c>
      <c r="C4" s="20">
        <f>_xlfn.STDEV.P('[1]Failed US Kickstarters'!D:D)</f>
        <v>377705.44039169251</v>
      </c>
    </row>
    <row r="5" spans="1:4" x14ac:dyDescent="0.15">
      <c r="A5" s="21" t="s">
        <v>8395</v>
      </c>
      <c r="B5" s="22">
        <f>_xlfn.QUARTILE.EXC('[1]Successful US Kickstarters'!D:D, 3)</f>
        <v>6000</v>
      </c>
      <c r="C5" s="20">
        <f>_xlfn.QUARTILE.EXC('[1]Failed US Kickstarters'!D:D, 3)</f>
        <v>15000</v>
      </c>
    </row>
    <row r="6" spans="1:4" x14ac:dyDescent="0.15">
      <c r="A6" s="18" t="s">
        <v>8396</v>
      </c>
      <c r="B6" s="19">
        <f>_xlfn.QUARTILE.EXC('[1]Successful US Kickstarters'!D:D, 1)</f>
        <v>1500</v>
      </c>
      <c r="C6" s="20">
        <f>_xlfn.QUARTILE.EXC('[1]Failed US Kickstarters'!D:D, 1)</f>
        <v>2000</v>
      </c>
    </row>
    <row r="7" spans="1:4" x14ac:dyDescent="0.15">
      <c r="A7" s="25" t="s">
        <v>8389</v>
      </c>
      <c r="B7" s="26">
        <f>B5-B6</f>
        <v>4500</v>
      </c>
      <c r="C7" s="20">
        <f>C5-C6</f>
        <v>13000</v>
      </c>
    </row>
    <row r="9" spans="1:4" x14ac:dyDescent="0.15">
      <c r="A9" s="21" t="s">
        <v>8397</v>
      </c>
      <c r="B9" s="22">
        <f>AVERAGE('[1]Successful US Kickstarters'!E:E)</f>
        <v>7831.2431238095241</v>
      </c>
      <c r="C9" s="27">
        <f>AVERAGE('[1]Failed US Kickstarters'!E:E)</f>
        <v>795.03123209169064</v>
      </c>
    </row>
    <row r="10" spans="1:4" x14ac:dyDescent="0.15">
      <c r="A10" s="18" t="s">
        <v>8390</v>
      </c>
      <c r="B10" s="19">
        <f>MEDIAN('[1]Successful US Kickstarters'!E:E)</f>
        <v>3449</v>
      </c>
      <c r="C10" s="20">
        <f>MEDIAN('[1]Failed US Kickstarters'!E:E)</f>
        <v>126</v>
      </c>
    </row>
    <row r="11" spans="1:4" x14ac:dyDescent="0.15">
      <c r="A11" s="23" t="s">
        <v>8398</v>
      </c>
      <c r="B11" s="24">
        <f>_xlfn.STDEV.P('[1]Successful US Kickstarters'!E:E)</f>
        <v>14998.939135291868</v>
      </c>
      <c r="C11" s="20">
        <f>_xlfn.STDEV.P('[1]Failed US Kickstarters'!E:E)</f>
        <v>1781.768813720405</v>
      </c>
    </row>
    <row r="12" spans="1:4" x14ac:dyDescent="0.15">
      <c r="A12" s="21" t="s">
        <v>8399</v>
      </c>
      <c r="B12" s="22">
        <f>_xlfn.QUARTILE.EXC('[1]Successful US Kickstarters'!E:E, 3)</f>
        <v>7480.2150000000001</v>
      </c>
      <c r="C12" s="20">
        <f>_xlfn.QUARTILE.EXC('[1]Failed US Kickstarters'!E:E, 3)</f>
        <v>623.5</v>
      </c>
      <c r="D12" s="28"/>
    </row>
    <row r="13" spans="1:4" x14ac:dyDescent="0.15">
      <c r="A13" s="18" t="s">
        <v>8400</v>
      </c>
      <c r="B13" s="19">
        <f>_xlfn.QUARTILE.EXC('[1]Successful US Kickstarters'!E:E, 1)</f>
        <v>1830.5</v>
      </c>
      <c r="C13" s="20">
        <f>_xlfn.QUARTILE.EXC('[1]Failed US Kickstarters'!E:E, 1)</f>
        <v>5.5</v>
      </c>
    </row>
    <row r="14" spans="1:4" x14ac:dyDescent="0.15">
      <c r="A14" s="25" t="s">
        <v>8401</v>
      </c>
      <c r="B14" s="26">
        <f>B12-B13</f>
        <v>5649.7150000000001</v>
      </c>
      <c r="C14" s="20">
        <f>C12-C13</f>
        <v>618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Theater Outcomes by Launch Date</vt:lpstr>
      <vt:lpstr>Kickstarter</vt:lpstr>
      <vt:lpstr>Outcomes Based on Goals chart</vt:lpstr>
      <vt:lpstr>Outcomes Based on Goals</vt:lpstr>
      <vt:lpstr>Category Statistics</vt:lpstr>
      <vt:lpstr>Subcategory Statistics</vt:lpstr>
      <vt:lpstr> Line markers chart</vt:lpstr>
      <vt:lpstr>Endinburgh Research</vt:lpstr>
      <vt:lpstr>Descriptive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Deb K</cp:lastModifiedBy>
  <dcterms:created xsi:type="dcterms:W3CDTF">2017-04-20T15:17:24Z</dcterms:created>
  <dcterms:modified xsi:type="dcterms:W3CDTF">2022-09-15T14:53:32Z</dcterms:modified>
</cp:coreProperties>
</file>