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6.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Debanik\Downloads\"/>
    </mc:Choice>
  </mc:AlternateContent>
  <xr:revisionPtr revIDLastSave="0" documentId="13_ncr:1_{31844F96-4AB1-4D5D-827A-C6439524B100}" xr6:coauthVersionLast="47" xr6:coauthVersionMax="47" xr10:uidLastSave="{00000000-0000-0000-0000-000000000000}"/>
  <bookViews>
    <workbookView xWindow="-108" yWindow="-108" windowWidth="23256" windowHeight="12456" tabRatio="706" firstSheet="1" activeTab="2" xr2:uid="{FF30858B-2FD8-4140-B116-AC3B6DCCAB37}"/>
  </bookViews>
  <sheets>
    <sheet name="Dashboard" sheetId="14" r:id="rId1"/>
    <sheet name="RAW All_India_Index_Upto_April2" sheetId="1" r:id="rId2"/>
    <sheet name="RAW DATASET COPY" sheetId="17" r:id="rId3"/>
    <sheet name="Objective" sheetId="16" r:id="rId4"/>
    <sheet name="Notes" sheetId="2" r:id="rId5"/>
    <sheet name="Updated DATA SET" sheetId="4" r:id="rId6"/>
    <sheet name="1.Broader Category Contribution" sheetId="7" r:id="rId7"/>
    <sheet name="2. YOY increase in CPI " sheetId="8" r:id="rId8"/>
    <sheet name="3. MOM inflation in food catego" sheetId="9" r:id="rId9"/>
    <sheet name="4 Pre Post Pandemic" sheetId="11" r:id="rId10"/>
    <sheet name="Data Validation Lookup" sheetId="13" r:id="rId11"/>
    <sheet name="Crude Oil DataSet" sheetId="15" r:id="rId12"/>
    <sheet name="5 Oil Impact on CPI" sheetId="12" r:id="rId13"/>
    <sheet name="Sheet2" sheetId="18" r:id="rId14"/>
  </sheets>
  <definedNames>
    <definedName name="_xlnm._FilterDatabase" localSheetId="6" hidden="1">'1.Broader Category Contribution'!$A$3:$I$3</definedName>
    <definedName name="_xlnm._FilterDatabase" localSheetId="7" hidden="1">'2. YOY increase in CPI '!$A$4:$D$16</definedName>
    <definedName name="_xlnm._FilterDatabase" localSheetId="8" hidden="1">'3. MOM inflation in food catego'!$A$24:$D$24</definedName>
    <definedName name="_xlnm._FilterDatabase" localSheetId="12" hidden="1">'5 Oil Impact on CPI'!$B$34:$C$34</definedName>
    <definedName name="_xlnm._FilterDatabase" localSheetId="1" hidden="1">'RAW All_India_Index_Upto_April2'!$A$1:$AE$373</definedName>
    <definedName name="_xlnm._FilterDatabase" localSheetId="2" hidden="1">'RAW DATASET COPY'!$A$1:$AG$374</definedName>
    <definedName name="_xlnm._FilterDatabase" localSheetId="5" hidden="1">'Updated DATA SET'!$A$1:$AL$376</definedName>
    <definedName name="_xlcn.WorksheetConnection_2.All_India_Index_Upto_April23Dataset3.xlsxTable11" hidden="1">'Updated DATA SET'!$A$1:$AJ$376</definedName>
    <definedName name="Slicer_SECTOR1">#N/A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5"/>
      </x15:slicerCaches>
    </ext>
    <ext xmlns:x15="http://schemas.microsoft.com/office/spreadsheetml/2010/11/main" uri="{FCE2AD5D-F65C-4FA6-A056-5C36A1767C68}">
      <x15:dataModel>
        <x15:modelTables>
          <x15:modelTable id="Table1" name="Table1" connection="WorksheetConnection_2.) All_India_Index_Upto_April23 Dataset (3).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L8" i="17" l="1"/>
  <c r="AM4" i="17"/>
  <c r="AM5" i="17"/>
  <c r="AM6" i="17"/>
  <c r="AM3" i="17"/>
  <c r="AI2" i="17"/>
  <c r="AH2" i="17"/>
  <c r="AF3" i="17"/>
  <c r="AF4" i="17"/>
  <c r="AF5" i="17"/>
  <c r="AF6" i="17"/>
  <c r="AF7" i="17"/>
  <c r="AF8" i="17"/>
  <c r="AF9" i="17"/>
  <c r="AF10" i="17"/>
  <c r="AF11" i="17"/>
  <c r="AF12" i="17"/>
  <c r="AF13" i="17"/>
  <c r="AF14" i="17"/>
  <c r="AF15" i="17"/>
  <c r="AF16" i="17"/>
  <c r="AF17" i="17"/>
  <c r="AF18" i="17"/>
  <c r="AF19" i="17"/>
  <c r="AF20" i="17"/>
  <c r="AF21" i="17"/>
  <c r="AF22" i="17"/>
  <c r="AF23" i="17"/>
  <c r="AF24" i="17"/>
  <c r="AF25" i="17"/>
  <c r="AF26" i="17"/>
  <c r="AF27" i="17"/>
  <c r="AF28" i="17"/>
  <c r="AF29" i="17"/>
  <c r="AF30" i="17"/>
  <c r="AF31" i="17"/>
  <c r="AF32" i="17"/>
  <c r="AF33" i="17"/>
  <c r="AF34" i="17"/>
  <c r="AF35" i="17"/>
  <c r="AF36" i="17"/>
  <c r="AF37" i="17"/>
  <c r="AF38" i="17"/>
  <c r="AF39" i="17"/>
  <c r="AF40" i="17"/>
  <c r="AF41" i="17"/>
  <c r="AF42" i="17"/>
  <c r="AF43" i="17"/>
  <c r="AF44" i="17"/>
  <c r="AF45" i="17"/>
  <c r="AF46" i="17"/>
  <c r="AF47" i="17"/>
  <c r="AF48" i="17"/>
  <c r="AF49" i="17"/>
  <c r="AF50" i="17"/>
  <c r="AF51" i="17"/>
  <c r="AF52" i="17"/>
  <c r="AF53" i="17"/>
  <c r="AF54" i="17"/>
  <c r="AF55" i="17"/>
  <c r="AF56" i="17"/>
  <c r="AF57" i="17"/>
  <c r="AF58" i="17"/>
  <c r="AF59" i="17"/>
  <c r="AF60" i="17"/>
  <c r="AF61" i="17"/>
  <c r="AF62" i="17"/>
  <c r="AF63" i="17"/>
  <c r="AF64" i="17"/>
  <c r="AF65" i="17"/>
  <c r="AF66" i="17"/>
  <c r="AF67" i="17"/>
  <c r="AF68" i="17"/>
  <c r="AF69" i="17"/>
  <c r="AF70" i="17"/>
  <c r="AF71" i="17"/>
  <c r="AF72" i="17"/>
  <c r="AF73" i="17"/>
  <c r="AF74" i="17"/>
  <c r="AF75" i="17"/>
  <c r="AF76" i="17"/>
  <c r="AF77" i="17"/>
  <c r="AF78" i="17"/>
  <c r="AF79" i="17"/>
  <c r="AF80" i="17"/>
  <c r="AF81" i="17"/>
  <c r="AF82" i="17"/>
  <c r="AF83" i="17"/>
  <c r="AF84" i="17"/>
  <c r="AF85" i="17"/>
  <c r="AF86" i="17"/>
  <c r="AF87" i="17"/>
  <c r="AF88" i="17"/>
  <c r="AF89" i="17"/>
  <c r="AF90" i="17"/>
  <c r="AF91" i="17"/>
  <c r="AF92" i="17"/>
  <c r="AF93" i="17"/>
  <c r="AF94" i="17"/>
  <c r="AF95" i="17"/>
  <c r="AF96" i="17"/>
  <c r="AF97" i="17"/>
  <c r="AF98" i="17"/>
  <c r="AF99" i="17"/>
  <c r="AF100" i="17"/>
  <c r="AF101" i="17"/>
  <c r="AF102" i="17"/>
  <c r="AF103" i="17"/>
  <c r="AF104" i="17"/>
  <c r="AF105" i="17"/>
  <c r="AF106" i="17"/>
  <c r="AF107" i="17"/>
  <c r="AF108" i="17"/>
  <c r="AF109" i="17"/>
  <c r="AF110" i="17"/>
  <c r="AF111" i="17"/>
  <c r="AF112" i="17"/>
  <c r="AF113" i="17"/>
  <c r="AF114" i="17"/>
  <c r="AF115" i="17"/>
  <c r="AF116" i="17"/>
  <c r="AF117" i="17"/>
  <c r="AF118" i="17"/>
  <c r="AF119" i="17"/>
  <c r="AF120" i="17"/>
  <c r="AF121" i="17"/>
  <c r="AF122" i="17"/>
  <c r="AF123" i="17"/>
  <c r="AF124" i="17"/>
  <c r="AF125" i="17"/>
  <c r="AF126" i="17"/>
  <c r="AF127" i="17"/>
  <c r="AF128" i="17"/>
  <c r="AF129" i="17"/>
  <c r="AF130" i="17"/>
  <c r="AF131" i="17"/>
  <c r="AF132" i="17"/>
  <c r="AF133" i="17"/>
  <c r="AF134" i="17"/>
  <c r="AF135" i="17"/>
  <c r="AF136" i="17"/>
  <c r="AF137" i="17"/>
  <c r="AF138" i="17"/>
  <c r="AF139" i="17"/>
  <c r="AF140" i="17"/>
  <c r="AF141" i="17"/>
  <c r="AF142" i="17"/>
  <c r="AF143" i="17"/>
  <c r="AF144" i="17"/>
  <c r="AF145" i="17"/>
  <c r="AF146" i="17"/>
  <c r="AF147" i="17"/>
  <c r="AF148" i="17"/>
  <c r="AF149" i="17"/>
  <c r="AF150" i="17"/>
  <c r="AF151" i="17"/>
  <c r="AF152" i="17"/>
  <c r="AF153" i="17"/>
  <c r="AF154" i="17"/>
  <c r="AF155" i="17"/>
  <c r="AF156" i="17"/>
  <c r="AF157" i="17"/>
  <c r="AF158" i="17"/>
  <c r="AF159" i="17"/>
  <c r="AF160" i="17"/>
  <c r="AF161" i="17"/>
  <c r="AF162" i="17"/>
  <c r="AF163" i="17"/>
  <c r="AF164" i="17"/>
  <c r="AF165" i="17"/>
  <c r="AF166" i="17"/>
  <c r="AF167" i="17"/>
  <c r="AF168" i="17"/>
  <c r="AF169" i="17"/>
  <c r="AF170" i="17"/>
  <c r="AF171" i="17"/>
  <c r="AF172" i="17"/>
  <c r="AF173" i="17"/>
  <c r="AF174" i="17"/>
  <c r="AF175" i="17"/>
  <c r="AF176" i="17"/>
  <c r="AF177" i="17"/>
  <c r="AF178" i="17"/>
  <c r="AF179" i="17"/>
  <c r="AF180" i="17"/>
  <c r="AF181" i="17"/>
  <c r="AF182" i="17"/>
  <c r="AF183" i="17"/>
  <c r="AF184" i="17"/>
  <c r="AF185" i="17"/>
  <c r="AF186" i="17"/>
  <c r="AF187" i="17"/>
  <c r="AF188" i="17"/>
  <c r="AF189" i="17"/>
  <c r="AF190" i="17"/>
  <c r="AF191" i="17"/>
  <c r="AF192" i="17"/>
  <c r="AF193" i="17"/>
  <c r="AF194" i="17"/>
  <c r="AF195" i="17"/>
  <c r="AF196" i="17"/>
  <c r="AF197" i="17"/>
  <c r="AF198" i="17"/>
  <c r="AF199" i="17"/>
  <c r="AF200" i="17"/>
  <c r="AF201" i="17"/>
  <c r="AF202" i="17"/>
  <c r="AF203" i="17"/>
  <c r="AF204" i="17"/>
  <c r="AF205" i="17"/>
  <c r="AF206" i="17"/>
  <c r="AF207" i="17"/>
  <c r="AF208" i="17"/>
  <c r="AF209" i="17"/>
  <c r="AF210" i="17"/>
  <c r="AF211" i="17"/>
  <c r="AF212" i="17"/>
  <c r="AF213" i="17"/>
  <c r="AF214" i="17"/>
  <c r="AF215" i="17"/>
  <c r="AF216" i="17"/>
  <c r="AF217" i="17"/>
  <c r="AF218" i="17"/>
  <c r="AF219" i="17"/>
  <c r="AF220" i="17"/>
  <c r="AF221" i="17"/>
  <c r="AF222" i="17"/>
  <c r="AF223" i="17"/>
  <c r="AF224" i="17"/>
  <c r="AF225" i="17"/>
  <c r="AF226" i="17"/>
  <c r="AF227" i="17"/>
  <c r="AF228" i="17"/>
  <c r="AF229" i="17"/>
  <c r="AF230" i="17"/>
  <c r="AF231" i="17"/>
  <c r="AF232" i="17"/>
  <c r="AF233" i="17"/>
  <c r="AF234" i="17"/>
  <c r="AF235" i="17"/>
  <c r="AF236" i="17"/>
  <c r="AF237" i="17"/>
  <c r="AF238" i="17"/>
  <c r="AF239" i="17"/>
  <c r="AF240" i="17"/>
  <c r="AF241" i="17"/>
  <c r="AF242" i="17"/>
  <c r="AF243" i="17"/>
  <c r="AF244" i="17"/>
  <c r="AF245" i="17"/>
  <c r="AF246" i="17"/>
  <c r="AF247" i="17"/>
  <c r="AF248" i="17"/>
  <c r="AF249" i="17"/>
  <c r="AF250" i="17"/>
  <c r="AF251" i="17"/>
  <c r="AF252" i="17"/>
  <c r="AF253" i="17"/>
  <c r="AF254" i="17"/>
  <c r="AF255" i="17"/>
  <c r="AF256" i="17"/>
  <c r="AF257" i="17"/>
  <c r="AF258" i="17"/>
  <c r="AF259" i="17"/>
  <c r="AF260" i="17"/>
  <c r="AF261" i="17"/>
  <c r="AF262" i="17"/>
  <c r="AF263" i="17"/>
  <c r="AF264" i="17"/>
  <c r="AF265" i="17"/>
  <c r="AF266" i="17"/>
  <c r="AF267" i="17"/>
  <c r="AF268" i="17"/>
  <c r="AF269" i="17"/>
  <c r="AF270" i="17"/>
  <c r="AF271" i="17"/>
  <c r="AF272" i="17"/>
  <c r="AF273" i="17"/>
  <c r="AF274" i="17"/>
  <c r="AF275" i="17"/>
  <c r="AF276" i="17"/>
  <c r="AF277" i="17"/>
  <c r="AF278" i="17"/>
  <c r="AF279" i="17"/>
  <c r="AF280" i="17"/>
  <c r="AF281" i="17"/>
  <c r="AF282" i="17"/>
  <c r="AF283" i="17"/>
  <c r="AF284" i="17"/>
  <c r="AF285" i="17"/>
  <c r="AF286" i="17"/>
  <c r="AF287" i="17"/>
  <c r="AF288" i="17"/>
  <c r="AF289" i="17"/>
  <c r="AF290" i="17"/>
  <c r="AF291" i="17"/>
  <c r="AF292" i="17"/>
  <c r="AF293" i="17"/>
  <c r="AF294" i="17"/>
  <c r="AF295" i="17"/>
  <c r="AF296" i="17"/>
  <c r="AF297" i="17"/>
  <c r="AF298" i="17"/>
  <c r="AF299" i="17"/>
  <c r="AF300" i="17"/>
  <c r="AF301" i="17"/>
  <c r="AF302" i="17"/>
  <c r="AF303" i="17"/>
  <c r="AF304" i="17"/>
  <c r="AF305" i="17"/>
  <c r="AF306" i="17"/>
  <c r="AF307" i="17"/>
  <c r="AF308" i="17"/>
  <c r="AF309" i="17"/>
  <c r="AF310" i="17"/>
  <c r="AF311" i="17"/>
  <c r="AF312" i="17"/>
  <c r="AF313" i="17"/>
  <c r="AF314" i="17"/>
  <c r="AF315" i="17"/>
  <c r="AF316" i="17"/>
  <c r="AF317" i="17"/>
  <c r="AF318" i="17"/>
  <c r="AF319" i="17"/>
  <c r="AF320" i="17"/>
  <c r="AF321" i="17"/>
  <c r="AF322" i="17"/>
  <c r="AF323" i="17"/>
  <c r="AF324" i="17"/>
  <c r="AF325" i="17"/>
  <c r="AF326" i="17"/>
  <c r="AF327" i="17"/>
  <c r="AF328" i="17"/>
  <c r="AF329" i="17"/>
  <c r="AF330" i="17"/>
  <c r="AF331" i="17"/>
  <c r="AF332" i="17"/>
  <c r="AF333" i="17"/>
  <c r="AF334" i="17"/>
  <c r="AF335" i="17"/>
  <c r="AF336" i="17"/>
  <c r="AF337" i="17"/>
  <c r="AF338" i="17"/>
  <c r="AF339" i="17"/>
  <c r="AF340" i="17"/>
  <c r="AF341" i="17"/>
  <c r="AF342" i="17"/>
  <c r="AF343" i="17"/>
  <c r="AF344" i="17"/>
  <c r="AF345" i="17"/>
  <c r="AF346" i="17"/>
  <c r="AF347" i="17"/>
  <c r="AF348" i="17"/>
  <c r="AF349" i="17"/>
  <c r="AF350" i="17"/>
  <c r="AF351" i="17"/>
  <c r="AF352" i="17"/>
  <c r="AF353" i="17"/>
  <c r="AF354" i="17"/>
  <c r="AF355" i="17"/>
  <c r="AF356" i="17"/>
  <c r="AF357" i="17"/>
  <c r="AF358" i="17"/>
  <c r="AF359" i="17"/>
  <c r="AF360" i="17"/>
  <c r="AF361" i="17"/>
  <c r="AF362" i="17"/>
  <c r="AF363" i="17"/>
  <c r="AF364" i="17"/>
  <c r="AF365" i="17"/>
  <c r="AF366" i="17"/>
  <c r="AF367" i="17"/>
  <c r="AF368" i="17"/>
  <c r="AF369" i="17"/>
  <c r="AF370" i="17"/>
  <c r="AF371" i="17"/>
  <c r="AF372" i="17"/>
  <c r="AF373" i="17"/>
  <c r="AF2" i="17"/>
  <c r="AE374" i="17"/>
  <c r="AD374" i="17"/>
  <c r="AC374" i="17"/>
  <c r="AB374" i="17"/>
  <c r="AA374" i="17"/>
  <c r="Z374" i="17"/>
  <c r="Y374" i="17"/>
  <c r="X374" i="17"/>
  <c r="W374" i="17"/>
  <c r="V374" i="17"/>
  <c r="U374" i="17"/>
  <c r="T374" i="17"/>
  <c r="S374" i="17"/>
  <c r="R374" i="17"/>
  <c r="Q374" i="17"/>
  <c r="P374" i="17"/>
  <c r="O374" i="17"/>
  <c r="N374" i="17"/>
  <c r="M374" i="17"/>
  <c r="L374" i="17"/>
  <c r="K374" i="17"/>
  <c r="J374" i="17"/>
  <c r="I374" i="17"/>
  <c r="H374" i="17"/>
  <c r="G374" i="17"/>
  <c r="F374" i="17"/>
  <c r="E374" i="17"/>
  <c r="C374" i="17"/>
  <c r="B374" i="17"/>
  <c r="A374" i="17"/>
  <c r="D373" i="17"/>
  <c r="D372" i="17"/>
  <c r="D371" i="17"/>
  <c r="D370" i="17"/>
  <c r="D369" i="17"/>
  <c r="D368" i="17"/>
  <c r="D367" i="17"/>
  <c r="D366" i="17"/>
  <c r="D365" i="17"/>
  <c r="D364" i="17"/>
  <c r="D363" i="17"/>
  <c r="D362" i="17"/>
  <c r="D361" i="17"/>
  <c r="D360" i="17"/>
  <c r="D359" i="17"/>
  <c r="D358" i="17"/>
  <c r="D357" i="17"/>
  <c r="D356" i="17"/>
  <c r="D355" i="17"/>
  <c r="D354" i="17"/>
  <c r="D353" i="17"/>
  <c r="D352" i="17"/>
  <c r="D351" i="17"/>
  <c r="D350" i="17"/>
  <c r="D349" i="17"/>
  <c r="D348" i="17"/>
  <c r="D347" i="17"/>
  <c r="D346" i="17"/>
  <c r="D345" i="17"/>
  <c r="D344" i="17"/>
  <c r="D343" i="17"/>
  <c r="D342" i="17"/>
  <c r="D341" i="17"/>
  <c r="D340" i="17"/>
  <c r="D339" i="17"/>
  <c r="D338" i="17"/>
  <c r="D337" i="17"/>
  <c r="D336" i="17"/>
  <c r="D335" i="17"/>
  <c r="D334" i="17"/>
  <c r="D333" i="17"/>
  <c r="D332" i="17"/>
  <c r="D331" i="17"/>
  <c r="D330" i="17"/>
  <c r="D329" i="17"/>
  <c r="D328" i="17"/>
  <c r="D327" i="17"/>
  <c r="D326" i="17"/>
  <c r="D325" i="17"/>
  <c r="D324" i="17"/>
  <c r="D323" i="17"/>
  <c r="D322" i="17"/>
  <c r="D321" i="17"/>
  <c r="D320" i="17"/>
  <c r="D319" i="17"/>
  <c r="D318" i="17"/>
  <c r="D317" i="17"/>
  <c r="D316" i="17"/>
  <c r="D315" i="17"/>
  <c r="D314" i="17"/>
  <c r="D313" i="17"/>
  <c r="D312" i="17"/>
  <c r="D311" i="17"/>
  <c r="D310" i="17"/>
  <c r="D309" i="17"/>
  <c r="D308" i="17"/>
  <c r="D307" i="17"/>
  <c r="D306" i="17"/>
  <c r="D305" i="17"/>
  <c r="D304" i="17"/>
  <c r="D303" i="17"/>
  <c r="D302" i="17"/>
  <c r="D301" i="17"/>
  <c r="D300" i="17"/>
  <c r="D299" i="17"/>
  <c r="D298" i="17"/>
  <c r="D297" i="17"/>
  <c r="D296" i="17"/>
  <c r="D295" i="17"/>
  <c r="D294" i="17"/>
  <c r="D293" i="17"/>
  <c r="D292" i="17"/>
  <c r="D291" i="17"/>
  <c r="D290" i="17"/>
  <c r="D289" i="17"/>
  <c r="D288" i="17"/>
  <c r="D287" i="17"/>
  <c r="D286" i="17"/>
  <c r="D285" i="17"/>
  <c r="D284" i="17"/>
  <c r="D283" i="17"/>
  <c r="D282" i="17"/>
  <c r="D281" i="17"/>
  <c r="D280" i="17"/>
  <c r="D279" i="17"/>
  <c r="D278" i="17"/>
  <c r="D277" i="17"/>
  <c r="D276" i="17"/>
  <c r="D275" i="17"/>
  <c r="D274" i="17"/>
  <c r="D273" i="17"/>
  <c r="D272" i="17"/>
  <c r="D271" i="17"/>
  <c r="D270" i="17"/>
  <c r="D269" i="17"/>
  <c r="D268" i="17"/>
  <c r="D267" i="17"/>
  <c r="D266" i="17"/>
  <c r="D265" i="17"/>
  <c r="D264" i="17"/>
  <c r="D263" i="17"/>
  <c r="D262" i="17"/>
  <c r="D261" i="17"/>
  <c r="D260" i="17"/>
  <c r="D259" i="17"/>
  <c r="D258" i="17"/>
  <c r="D257" i="17"/>
  <c r="D256" i="17"/>
  <c r="D255" i="17"/>
  <c r="D254" i="17"/>
  <c r="D253" i="17"/>
  <c r="D252" i="17"/>
  <c r="D251" i="17"/>
  <c r="D250" i="17"/>
  <c r="D249" i="17"/>
  <c r="D248" i="17"/>
  <c r="D247" i="17"/>
  <c r="D246" i="17"/>
  <c r="D245" i="17"/>
  <c r="D244" i="17"/>
  <c r="D243" i="17"/>
  <c r="D242" i="17"/>
  <c r="D241" i="17"/>
  <c r="D240" i="17"/>
  <c r="D239" i="17"/>
  <c r="D238" i="17"/>
  <c r="D237" i="17"/>
  <c r="D236" i="17"/>
  <c r="D235" i="17"/>
  <c r="D234" i="17"/>
  <c r="D233" i="17"/>
  <c r="D232" i="17"/>
  <c r="D231" i="17"/>
  <c r="D230" i="17"/>
  <c r="D229" i="17"/>
  <c r="D228" i="17"/>
  <c r="D227" i="17"/>
  <c r="D226" i="17"/>
  <c r="D225" i="17"/>
  <c r="D224" i="17"/>
  <c r="D223" i="17"/>
  <c r="D222" i="17"/>
  <c r="D221" i="17"/>
  <c r="D220" i="17"/>
  <c r="D219" i="17"/>
  <c r="D218" i="17"/>
  <c r="D217" i="17"/>
  <c r="D216" i="17"/>
  <c r="D215" i="17"/>
  <c r="D214" i="17"/>
  <c r="D213" i="17"/>
  <c r="D212" i="17"/>
  <c r="D211" i="17"/>
  <c r="D210" i="17"/>
  <c r="D209" i="17"/>
  <c r="D208" i="17"/>
  <c r="D207" i="17"/>
  <c r="D206" i="17"/>
  <c r="D205" i="17"/>
  <c r="D204" i="17"/>
  <c r="D203" i="17"/>
  <c r="D202" i="17"/>
  <c r="D201" i="17"/>
  <c r="D200" i="17"/>
  <c r="D199" i="17"/>
  <c r="D198" i="17"/>
  <c r="D197" i="17"/>
  <c r="D196" i="17"/>
  <c r="D195" i="17"/>
  <c r="D194" i="17"/>
  <c r="D193" i="17"/>
  <c r="D192" i="17"/>
  <c r="D191" i="17"/>
  <c r="D190" i="17"/>
  <c r="D189" i="17"/>
  <c r="D188" i="17"/>
  <c r="D187" i="17"/>
  <c r="D186" i="17"/>
  <c r="D185" i="17"/>
  <c r="D184" i="17"/>
  <c r="D183" i="17"/>
  <c r="D182" i="17"/>
  <c r="D181" i="17"/>
  <c r="D180" i="17"/>
  <c r="D179" i="17"/>
  <c r="D178" i="17"/>
  <c r="D177" i="17"/>
  <c r="D176" i="17"/>
  <c r="D175" i="17"/>
  <c r="D174" i="17"/>
  <c r="D173" i="17"/>
  <c r="D172" i="17"/>
  <c r="D171" i="17"/>
  <c r="D170" i="17"/>
  <c r="D169" i="17"/>
  <c r="D168" i="17"/>
  <c r="D167" i="17"/>
  <c r="D166" i="17"/>
  <c r="D165" i="17"/>
  <c r="D164" i="17"/>
  <c r="D163" i="17"/>
  <c r="D162" i="17"/>
  <c r="D161" i="17"/>
  <c r="D160" i="17"/>
  <c r="D159" i="17"/>
  <c r="D158" i="17"/>
  <c r="D157" i="17"/>
  <c r="D156" i="17"/>
  <c r="D155" i="17"/>
  <c r="D154" i="17"/>
  <c r="D153" i="17"/>
  <c r="D152" i="17"/>
  <c r="D151" i="17"/>
  <c r="D150" i="17"/>
  <c r="D149" i="17"/>
  <c r="D148" i="17"/>
  <c r="D147" i="17"/>
  <c r="D146" i="17"/>
  <c r="D145" i="17"/>
  <c r="D144" i="17"/>
  <c r="D143" i="17"/>
  <c r="D142" i="17"/>
  <c r="D141" i="17"/>
  <c r="D140" i="17"/>
  <c r="D139" i="17"/>
  <c r="D138" i="17"/>
  <c r="D137" i="17"/>
  <c r="D136" i="17"/>
  <c r="D135" i="17"/>
  <c r="D134" i="17"/>
  <c r="D133" i="17"/>
  <c r="D132" i="17"/>
  <c r="D131" i="17"/>
  <c r="D130" i="17"/>
  <c r="D129" i="17"/>
  <c r="D128" i="17"/>
  <c r="D127" i="17"/>
  <c r="D126" i="17"/>
  <c r="D125" i="17"/>
  <c r="D124" i="17"/>
  <c r="D123" i="17"/>
  <c r="D122" i="17"/>
  <c r="D121" i="17"/>
  <c r="D120" i="17"/>
  <c r="D119" i="17"/>
  <c r="D118" i="17"/>
  <c r="D117" i="17"/>
  <c r="D116" i="17"/>
  <c r="D115" i="17"/>
  <c r="D114" i="17"/>
  <c r="D113" i="17"/>
  <c r="D112" i="17"/>
  <c r="D111" i="17"/>
  <c r="D110" i="17"/>
  <c r="D109" i="17"/>
  <c r="D108" i="17"/>
  <c r="D107" i="17"/>
  <c r="D106" i="17"/>
  <c r="D105" i="17"/>
  <c r="D104" i="17"/>
  <c r="D103" i="17"/>
  <c r="D102" i="17"/>
  <c r="D101" i="17"/>
  <c r="D100" i="17"/>
  <c r="D99" i="17"/>
  <c r="D98" i="17"/>
  <c r="D97" i="17"/>
  <c r="D96" i="17"/>
  <c r="D95" i="17"/>
  <c r="D94" i="17"/>
  <c r="D93" i="17"/>
  <c r="D92" i="17"/>
  <c r="D91" i="17"/>
  <c r="D90" i="17"/>
  <c r="D89" i="17"/>
  <c r="D88" i="17"/>
  <c r="D87" i="17"/>
  <c r="D86" i="17"/>
  <c r="D85" i="17"/>
  <c r="D84" i="17"/>
  <c r="D83" i="17"/>
  <c r="D82" i="17"/>
  <c r="D81" i="17"/>
  <c r="D80" i="17"/>
  <c r="D79" i="17"/>
  <c r="D78" i="17"/>
  <c r="D77" i="17"/>
  <c r="D76" i="17"/>
  <c r="D75" i="17"/>
  <c r="D74" i="17"/>
  <c r="D73" i="17"/>
  <c r="D72" i="17"/>
  <c r="D71" i="17"/>
  <c r="D70" i="17"/>
  <c r="D69" i="17"/>
  <c r="D68" i="17"/>
  <c r="D67" i="17"/>
  <c r="D66" i="17"/>
  <c r="D65" i="17"/>
  <c r="D64" i="17"/>
  <c r="D63" i="17"/>
  <c r="D62" i="17"/>
  <c r="D61" i="17"/>
  <c r="D60" i="17"/>
  <c r="D59" i="17"/>
  <c r="D58" i="17"/>
  <c r="D57" i="17"/>
  <c r="D56" i="17"/>
  <c r="D55" i="17"/>
  <c r="D54" i="17"/>
  <c r="D53" i="17"/>
  <c r="D52" i="17"/>
  <c r="D51" i="17"/>
  <c r="D50" i="17"/>
  <c r="D49" i="17"/>
  <c r="D48" i="17"/>
  <c r="D47" i="17"/>
  <c r="D46" i="17"/>
  <c r="D45" i="17"/>
  <c r="D44" i="17"/>
  <c r="D43" i="17"/>
  <c r="D42" i="17"/>
  <c r="D41" i="17"/>
  <c r="D40" i="17"/>
  <c r="D39" i="17"/>
  <c r="D38" i="17"/>
  <c r="D37" i="17"/>
  <c r="D36" i="17"/>
  <c r="D35" i="17"/>
  <c r="D34" i="17"/>
  <c r="D33" i="17"/>
  <c r="D32" i="17"/>
  <c r="D31" i="17"/>
  <c r="D30" i="17"/>
  <c r="D29" i="17"/>
  <c r="D28" i="17"/>
  <c r="D27" i="17"/>
  <c r="D26" i="17"/>
  <c r="D25" i="17"/>
  <c r="D24" i="17"/>
  <c r="D23" i="17"/>
  <c r="D22" i="17"/>
  <c r="D21" i="17"/>
  <c r="D20" i="17"/>
  <c r="D19" i="17"/>
  <c r="D18" i="17"/>
  <c r="D17" i="17"/>
  <c r="D16" i="17"/>
  <c r="D15" i="17"/>
  <c r="D14" i="17"/>
  <c r="D13" i="17"/>
  <c r="D12" i="17"/>
  <c r="D11" i="17"/>
  <c r="D10" i="17"/>
  <c r="D9" i="17"/>
  <c r="D8" i="17"/>
  <c r="D7" i="17"/>
  <c r="D6" i="17"/>
  <c r="D5" i="17"/>
  <c r="D4" i="17"/>
  <c r="D3" i="17"/>
  <c r="D2" i="17"/>
  <c r="D374" i="17" s="1"/>
  <c r="AE374" i="1"/>
  <c r="AD374" i="1"/>
  <c r="AC374" i="1"/>
  <c r="AB374" i="1"/>
  <c r="AA374" i="1"/>
  <c r="Z374" i="1"/>
  <c r="Y374" i="1"/>
  <c r="X374" i="1"/>
  <c r="W374" i="1"/>
  <c r="V374" i="1"/>
  <c r="U374" i="1"/>
  <c r="T374" i="1"/>
  <c r="S374" i="1"/>
  <c r="R374" i="1"/>
  <c r="Q374" i="1"/>
  <c r="P374" i="1"/>
  <c r="O374" i="1"/>
  <c r="N374" i="1"/>
  <c r="M374" i="1"/>
  <c r="L374" i="1"/>
  <c r="K374" i="1"/>
  <c r="J374" i="1"/>
  <c r="I374" i="1"/>
  <c r="H374" i="1"/>
  <c r="G374" i="1"/>
  <c r="F374" i="1"/>
  <c r="E374" i="1"/>
  <c r="D374" i="1"/>
  <c r="C374" i="1"/>
  <c r="B374" i="1"/>
  <c r="A374" i="1"/>
  <c r="D24" i="9"/>
  <c r="C3" i="9"/>
  <c r="B3" i="9"/>
  <c r="H22" i="8" l="1"/>
  <c r="H21" i="8"/>
  <c r="D21" i="8"/>
  <c r="E21" i="8"/>
  <c r="F21" i="8"/>
  <c r="G21" i="8"/>
  <c r="D22" i="8"/>
  <c r="E22" i="8"/>
  <c r="F22" i="8"/>
  <c r="G22" i="8"/>
  <c r="C22" i="8"/>
  <c r="C21" i="8"/>
  <c r="C6" i="8"/>
  <c r="C7" i="8"/>
  <c r="C8" i="8"/>
  <c r="C9" i="8"/>
  <c r="C10" i="8"/>
  <c r="C11" i="8"/>
  <c r="C12" i="8"/>
  <c r="C13" i="8"/>
  <c r="C14" i="8"/>
  <c r="C15" i="8"/>
  <c r="C16" i="8"/>
  <c r="C5" i="8"/>
  <c r="B6" i="8"/>
  <c r="B7" i="8"/>
  <c r="B8" i="8"/>
  <c r="B9" i="8"/>
  <c r="B10" i="8"/>
  <c r="B11" i="8"/>
  <c r="B12" i="8"/>
  <c r="B13" i="8"/>
  <c r="B14" i="8"/>
  <c r="B15" i="8"/>
  <c r="B16" i="8"/>
  <c r="B5" i="8"/>
  <c r="G6" i="7" a="1"/>
  <c r="G6" i="7" s="1"/>
  <c r="I6" i="7" a="1"/>
  <c r="I6" i="7" s="1"/>
  <c r="H6" i="7" a="1"/>
  <c r="H6" i="7" s="1"/>
  <c r="F6" i="7" a="1"/>
  <c r="F6" i="7" s="1"/>
  <c r="E6" i="7" a="1"/>
  <c r="E6" i="7" s="1"/>
  <c r="D6" i="7" a="1"/>
  <c r="D6" i="7" s="1"/>
  <c r="I5" i="7" a="1"/>
  <c r="I5" i="7" s="1"/>
  <c r="H5" i="7" a="1"/>
  <c r="H5" i="7" s="1"/>
  <c r="G5" i="7" a="1"/>
  <c r="G5" i="7" s="1"/>
  <c r="F5" i="7" a="1"/>
  <c r="F5" i="7" s="1"/>
  <c r="E5" i="7" a="1"/>
  <c r="E5" i="7" s="1"/>
  <c r="D5" i="7" a="1"/>
  <c r="D5" i="7" s="1"/>
  <c r="I4" i="7" a="1"/>
  <c r="I4" i="7" s="1"/>
  <c r="H4" i="7" a="1"/>
  <c r="H4" i="7" s="1"/>
  <c r="G4" i="7" a="1"/>
  <c r="G4" i="7" s="1"/>
  <c r="F4" i="7" a="1"/>
  <c r="F4" i="7" s="1"/>
  <c r="E4" i="7" a="1"/>
  <c r="E4" i="7" s="1"/>
  <c r="D4" i="7" a="1"/>
  <c r="D4" i="7" s="1"/>
  <c r="AF4" i="12"/>
  <c r="AF5" i="12"/>
  <c r="AF6" i="12"/>
  <c r="AF7" i="12"/>
  <c r="AF8" i="12"/>
  <c r="AF9" i="12"/>
  <c r="AF10" i="12"/>
  <c r="AF11" i="12"/>
  <c r="AF12" i="12"/>
  <c r="AF13" i="12"/>
  <c r="AF14" i="12"/>
  <c r="AF15" i="12"/>
  <c r="AF16" i="12"/>
  <c r="AF17" i="12"/>
  <c r="AF18" i="12"/>
  <c r="AF19" i="12"/>
  <c r="AF20" i="12"/>
  <c r="AF21" i="12"/>
  <c r="AF22" i="12"/>
  <c r="AF23" i="12"/>
  <c r="AF24" i="12"/>
  <c r="AF25" i="12"/>
  <c r="AF26" i="12"/>
  <c r="AF27" i="12"/>
  <c r="AF28" i="12"/>
  <c r="AF29" i="12"/>
  <c r="AF30" i="12"/>
  <c r="AF31" i="12"/>
  <c r="AF32" i="12"/>
  <c r="G23" i="8" l="1"/>
  <c r="H23" i="8"/>
  <c r="C42" i="7"/>
  <c r="D42" i="7"/>
  <c r="B42" i="7"/>
  <c r="F23" i="8"/>
  <c r="E23" i="8"/>
  <c r="D23" i="8"/>
  <c r="C23" i="8"/>
  <c r="D9" i="8"/>
  <c r="D6" i="8"/>
  <c r="D13" i="8"/>
  <c r="D12" i="8"/>
  <c r="D11" i="8"/>
  <c r="D7" i="8"/>
  <c r="D15" i="8"/>
  <c r="D10" i="8"/>
  <c r="D14" i="8"/>
  <c r="D8" i="8"/>
  <c r="D16" i="8"/>
  <c r="D5" i="8"/>
  <c r="D7" i="7"/>
  <c r="D46" i="7"/>
  <c r="C47" i="7"/>
  <c r="C43" i="7"/>
  <c r="C44" i="7"/>
  <c r="B46" i="7"/>
  <c r="C45" i="7"/>
  <c r="C46" i="7"/>
  <c r="D43" i="7"/>
  <c r="D44" i="7"/>
  <c r="D47" i="7"/>
  <c r="B44" i="7"/>
  <c r="B47" i="7"/>
  <c r="B43" i="7"/>
  <c r="B45" i="7"/>
  <c r="G7" i="7"/>
  <c r="D45" i="7"/>
  <c r="F7" i="7"/>
  <c r="H7" i="7"/>
  <c r="I7" i="7"/>
  <c r="E7" i="7"/>
  <c r="D4" i="12"/>
  <c r="D4" i="12" a="1"/>
  <c r="D5" i="12" a="1"/>
  <c r="D5" i="12"/>
  <c r="D6" i="12" a="1"/>
  <c r="D6" i="12"/>
  <c r="D7" i="12" a="1"/>
  <c r="D7" i="12"/>
  <c r="D8" i="12" a="1"/>
  <c r="D8" i="12"/>
  <c r="D9" i="12" a="1"/>
  <c r="D9" i="12"/>
  <c r="D10" i="12" a="1"/>
  <c r="D10" i="12"/>
  <c r="D11" i="12" a="1"/>
  <c r="D11" i="12"/>
  <c r="D12" i="12" a="1"/>
  <c r="D12" i="12"/>
  <c r="D13" i="12" a="1"/>
  <c r="D13" i="12"/>
  <c r="D14" i="12" a="1"/>
  <c r="D14" i="12"/>
  <c r="D15" i="12" a="1"/>
  <c r="D15" i="12"/>
  <c r="D16" i="12" a="1"/>
  <c r="D16" i="12"/>
  <c r="D17" i="12" a="1"/>
  <c r="D17" i="12"/>
  <c r="D18" i="12" a="1"/>
  <c r="D18" i="12"/>
  <c r="D19" i="12" a="1"/>
  <c r="D19" i="12"/>
  <c r="D20" i="12" a="1"/>
  <c r="D20" i="12"/>
  <c r="D21" i="12" a="1"/>
  <c r="D21" i="12"/>
  <c r="D22" i="12" a="1"/>
  <c r="D22" i="12"/>
  <c r="D23" i="12" a="1"/>
  <c r="D23" i="12" s="1"/>
  <c r="D24" i="12" a="1"/>
  <c r="D24" i="12" s="1"/>
  <c r="D25" i="12" a="1"/>
  <c r="D25" i="12" s="1"/>
  <c r="D26" i="12" a="1"/>
  <c r="D26" i="12" s="1"/>
  <c r="D27" i="12" a="1"/>
  <c r="D27" i="12" s="1"/>
  <c r="D28" i="12" a="1"/>
  <c r="D28" i="12" s="1"/>
  <c r="D29" i="12" a="1"/>
  <c r="D29" i="12" s="1"/>
  <c r="D30" i="12" a="1"/>
  <c r="D30" i="12" s="1"/>
  <c r="D31" i="12" a="1"/>
  <c r="D31" i="12" s="1"/>
  <c r="D32" i="12" a="1"/>
  <c r="D32" i="12" s="1"/>
  <c r="E5" i="12" a="1"/>
  <c r="E5" i="12" s="1"/>
  <c r="F5" i="12" a="1"/>
  <c r="F5" i="12" s="1"/>
  <c r="G5" i="12" a="1"/>
  <c r="G5" i="12" s="1"/>
  <c r="H5" i="12" a="1"/>
  <c r="H5" i="12" s="1"/>
  <c r="I5" i="12" a="1"/>
  <c r="I5" i="12" s="1"/>
  <c r="J5" i="12" a="1"/>
  <c r="J5" i="12" s="1"/>
  <c r="K5" i="12" a="1"/>
  <c r="K5" i="12" s="1"/>
  <c r="L5" i="12" a="1"/>
  <c r="L5" i="12" s="1"/>
  <c r="M5" i="12" a="1"/>
  <c r="M5" i="12" s="1"/>
  <c r="N5" i="12" a="1"/>
  <c r="N5" i="12" s="1"/>
  <c r="O5" i="12" a="1"/>
  <c r="O5" i="12" s="1"/>
  <c r="P5" i="12" a="1"/>
  <c r="P5" i="12" s="1"/>
  <c r="Q5" i="12" a="1"/>
  <c r="Q5" i="12" s="1"/>
  <c r="R5" i="12" a="1"/>
  <c r="R5" i="12" s="1"/>
  <c r="S5" i="12" a="1"/>
  <c r="S5" i="12" s="1"/>
  <c r="T5" i="12" a="1"/>
  <c r="T5" i="12" s="1"/>
  <c r="U5" i="12" a="1"/>
  <c r="U5" i="12" s="1"/>
  <c r="W5" i="12" a="1"/>
  <c r="W5" i="12" s="1"/>
  <c r="X5" i="12" a="1"/>
  <c r="X5" i="12" s="1"/>
  <c r="Y5" i="12" a="1"/>
  <c r="Y5" i="12" s="1"/>
  <c r="Z5" i="12" a="1"/>
  <c r="Z5" i="12" s="1"/>
  <c r="AA5" i="12" a="1"/>
  <c r="AA5" i="12" s="1"/>
  <c r="AB5" i="12" a="1"/>
  <c r="AB5" i="12" s="1"/>
  <c r="AC5" i="12" a="1"/>
  <c r="AC5" i="12" s="1"/>
  <c r="AD5" i="12" a="1"/>
  <c r="AD5" i="12" s="1"/>
  <c r="AE5" i="12" a="1"/>
  <c r="AE5" i="12" s="1"/>
  <c r="E6" i="12" a="1"/>
  <c r="E6" i="12" s="1"/>
  <c r="F6" i="12" a="1"/>
  <c r="F6" i="12" s="1"/>
  <c r="G6" i="12" a="1"/>
  <c r="G6" i="12" s="1"/>
  <c r="H6" i="12" a="1"/>
  <c r="H6" i="12" s="1"/>
  <c r="I6" i="12" a="1"/>
  <c r="I6" i="12" s="1"/>
  <c r="J6" i="12" a="1"/>
  <c r="J6" i="12" s="1"/>
  <c r="K6" i="12" a="1"/>
  <c r="K6" i="12" s="1"/>
  <c r="L6" i="12" a="1"/>
  <c r="L6" i="12" s="1"/>
  <c r="M6" i="12" a="1"/>
  <c r="M6" i="12" s="1"/>
  <c r="N6" i="12" a="1"/>
  <c r="N6" i="12" s="1"/>
  <c r="O6" i="12" a="1"/>
  <c r="O6" i="12" s="1"/>
  <c r="P6" i="12" a="1"/>
  <c r="P6" i="12" s="1"/>
  <c r="Q6" i="12" a="1"/>
  <c r="Q6" i="12" s="1"/>
  <c r="R6" i="12" a="1"/>
  <c r="R6" i="12" s="1"/>
  <c r="S6" i="12" a="1"/>
  <c r="S6" i="12" s="1"/>
  <c r="T6" i="12" a="1"/>
  <c r="T6" i="12" s="1"/>
  <c r="U6" i="12" a="1"/>
  <c r="U6" i="12" s="1"/>
  <c r="W6" i="12" a="1"/>
  <c r="W6" i="12" s="1"/>
  <c r="X6" i="12" a="1"/>
  <c r="X6" i="12" s="1"/>
  <c r="Y6" i="12" a="1"/>
  <c r="Y6" i="12" s="1"/>
  <c r="Z6" i="12" a="1"/>
  <c r="Z6" i="12" s="1"/>
  <c r="AA6" i="12" a="1"/>
  <c r="AA6" i="12" s="1"/>
  <c r="AB6" i="12" a="1"/>
  <c r="AB6" i="12" s="1"/>
  <c r="AC6" i="12" a="1"/>
  <c r="AC6" i="12" s="1"/>
  <c r="AD6" i="12" a="1"/>
  <c r="AD6" i="12" s="1"/>
  <c r="AE6" i="12" a="1"/>
  <c r="AE6" i="12" s="1"/>
  <c r="E7" i="12" a="1"/>
  <c r="E7" i="12" s="1"/>
  <c r="F7" i="12" a="1"/>
  <c r="F7" i="12" s="1"/>
  <c r="G7" i="12" a="1"/>
  <c r="G7" i="12" s="1"/>
  <c r="H7" i="12" a="1"/>
  <c r="H7" i="12" s="1"/>
  <c r="I7" i="12" a="1"/>
  <c r="I7" i="12" s="1"/>
  <c r="J7" i="12" a="1"/>
  <c r="J7" i="12" s="1"/>
  <c r="K7" i="12" a="1"/>
  <c r="K7" i="12" s="1"/>
  <c r="L7" i="12" a="1"/>
  <c r="L7" i="12" s="1"/>
  <c r="M7" i="12" a="1"/>
  <c r="M7" i="12" s="1"/>
  <c r="N7" i="12" a="1"/>
  <c r="N7" i="12" s="1"/>
  <c r="O7" i="12" a="1"/>
  <c r="O7" i="12" s="1"/>
  <c r="P7" i="12" a="1"/>
  <c r="P7" i="12" s="1"/>
  <c r="Q7" i="12" a="1"/>
  <c r="Q7" i="12" s="1"/>
  <c r="R7" i="12" a="1"/>
  <c r="R7" i="12" s="1"/>
  <c r="S7" i="12" a="1"/>
  <c r="S7" i="12" s="1"/>
  <c r="T7" i="12" a="1"/>
  <c r="T7" i="12" s="1"/>
  <c r="U7" i="12" a="1"/>
  <c r="U7" i="12" s="1"/>
  <c r="W7" i="12" a="1"/>
  <c r="W7" i="12" s="1"/>
  <c r="X7" i="12" a="1"/>
  <c r="X7" i="12" s="1"/>
  <c r="Y7" i="12" a="1"/>
  <c r="Y7" i="12" s="1"/>
  <c r="Z7" i="12" a="1"/>
  <c r="Z7" i="12" s="1"/>
  <c r="AA7" i="12" a="1"/>
  <c r="AA7" i="12" s="1"/>
  <c r="AB7" i="12" a="1"/>
  <c r="AB7" i="12" s="1"/>
  <c r="AC7" i="12" a="1"/>
  <c r="AC7" i="12" s="1"/>
  <c r="AD7" i="12" a="1"/>
  <c r="AD7" i="12" s="1"/>
  <c r="AE7" i="12" a="1"/>
  <c r="AE7" i="12" s="1"/>
  <c r="E8" i="12" a="1"/>
  <c r="E8" i="12" s="1"/>
  <c r="F8" i="12" a="1"/>
  <c r="F8" i="12" s="1"/>
  <c r="G8" i="12" a="1"/>
  <c r="G8" i="12" s="1"/>
  <c r="H8" i="12" a="1"/>
  <c r="H8" i="12" s="1"/>
  <c r="I8" i="12" a="1"/>
  <c r="I8" i="12" s="1"/>
  <c r="J8" i="12" a="1"/>
  <c r="J8" i="12" s="1"/>
  <c r="K8" i="12" a="1"/>
  <c r="K8" i="12" s="1"/>
  <c r="L8" i="12" a="1"/>
  <c r="L8" i="12" s="1"/>
  <c r="M8" i="12" a="1"/>
  <c r="M8" i="12" s="1"/>
  <c r="N8" i="12" a="1"/>
  <c r="N8" i="12" s="1"/>
  <c r="O8" i="12" a="1"/>
  <c r="O8" i="12" s="1"/>
  <c r="P8" i="12" a="1"/>
  <c r="P8" i="12" s="1"/>
  <c r="Q8" i="12" a="1"/>
  <c r="Q8" i="12" s="1"/>
  <c r="R8" i="12" a="1"/>
  <c r="R8" i="12" s="1"/>
  <c r="S8" i="12" a="1"/>
  <c r="S8" i="12" s="1"/>
  <c r="T8" i="12" a="1"/>
  <c r="T8" i="12" s="1"/>
  <c r="U8" i="12" a="1"/>
  <c r="U8" i="12" s="1"/>
  <c r="W8" i="12" a="1"/>
  <c r="W8" i="12" s="1"/>
  <c r="X8" i="12" a="1"/>
  <c r="X8" i="12" s="1"/>
  <c r="Y8" i="12" a="1"/>
  <c r="Y8" i="12" s="1"/>
  <c r="Z8" i="12" a="1"/>
  <c r="Z8" i="12" s="1"/>
  <c r="AA8" i="12" a="1"/>
  <c r="AA8" i="12" s="1"/>
  <c r="AB8" i="12" a="1"/>
  <c r="AB8" i="12" s="1"/>
  <c r="AC8" i="12" a="1"/>
  <c r="AC8" i="12" s="1"/>
  <c r="AD8" i="12" a="1"/>
  <c r="AD8" i="12" s="1"/>
  <c r="AE8" i="12" a="1"/>
  <c r="AE8" i="12" s="1"/>
  <c r="E9" i="12" a="1"/>
  <c r="E9" i="12" s="1"/>
  <c r="F9" i="12" a="1"/>
  <c r="F9" i="12" s="1"/>
  <c r="G9" i="12" a="1"/>
  <c r="G9" i="12" s="1"/>
  <c r="H9" i="12" a="1"/>
  <c r="H9" i="12" s="1"/>
  <c r="I9" i="12" a="1"/>
  <c r="I9" i="12" s="1"/>
  <c r="J9" i="12" a="1"/>
  <c r="J9" i="12" s="1"/>
  <c r="K9" i="12" a="1"/>
  <c r="K9" i="12" s="1"/>
  <c r="L9" i="12" a="1"/>
  <c r="L9" i="12" s="1"/>
  <c r="M9" i="12" a="1"/>
  <c r="M9" i="12" s="1"/>
  <c r="N9" i="12" a="1"/>
  <c r="N9" i="12" s="1"/>
  <c r="O9" i="12" a="1"/>
  <c r="O9" i="12" s="1"/>
  <c r="P9" i="12" a="1"/>
  <c r="P9" i="12" s="1"/>
  <c r="Q9" i="12" a="1"/>
  <c r="Q9" i="12" s="1"/>
  <c r="R9" i="12" a="1"/>
  <c r="R9" i="12" s="1"/>
  <c r="S9" i="12" a="1"/>
  <c r="S9" i="12" s="1"/>
  <c r="T9" i="12" a="1"/>
  <c r="T9" i="12" s="1"/>
  <c r="U9" i="12" a="1"/>
  <c r="U9" i="12" s="1"/>
  <c r="W9" i="12" a="1"/>
  <c r="W9" i="12" s="1"/>
  <c r="X9" i="12" a="1"/>
  <c r="X9" i="12" s="1"/>
  <c r="Y9" i="12" a="1"/>
  <c r="Y9" i="12" s="1"/>
  <c r="Z9" i="12" a="1"/>
  <c r="Z9" i="12" s="1"/>
  <c r="AA9" i="12" a="1"/>
  <c r="AA9" i="12" s="1"/>
  <c r="AB9" i="12" a="1"/>
  <c r="AB9" i="12" s="1"/>
  <c r="AC9" i="12" a="1"/>
  <c r="AC9" i="12" s="1"/>
  <c r="AD9" i="12" a="1"/>
  <c r="AD9" i="12" s="1"/>
  <c r="AE9" i="12" a="1"/>
  <c r="AE9" i="12" s="1"/>
  <c r="E10" i="12" a="1"/>
  <c r="E10" i="12" s="1"/>
  <c r="F10" i="12" a="1"/>
  <c r="F10" i="12" s="1"/>
  <c r="G10" i="12" a="1"/>
  <c r="G10" i="12" s="1"/>
  <c r="H10" i="12" a="1"/>
  <c r="H10" i="12" s="1"/>
  <c r="I10" i="12" a="1"/>
  <c r="I10" i="12" s="1"/>
  <c r="J10" i="12" a="1"/>
  <c r="J10" i="12" s="1"/>
  <c r="K10" i="12" a="1"/>
  <c r="K10" i="12" s="1"/>
  <c r="L10" i="12" a="1"/>
  <c r="L10" i="12" s="1"/>
  <c r="M10" i="12" a="1"/>
  <c r="M10" i="12" s="1"/>
  <c r="N10" i="12" a="1"/>
  <c r="N10" i="12" s="1"/>
  <c r="O10" i="12" a="1"/>
  <c r="O10" i="12" s="1"/>
  <c r="P10" i="12" a="1"/>
  <c r="P10" i="12" s="1"/>
  <c r="Q10" i="12" a="1"/>
  <c r="Q10" i="12" s="1"/>
  <c r="R10" i="12" a="1"/>
  <c r="R10" i="12" s="1"/>
  <c r="S10" i="12" a="1"/>
  <c r="S10" i="12" s="1"/>
  <c r="T10" i="12" a="1"/>
  <c r="T10" i="12" s="1"/>
  <c r="U10" i="12" a="1"/>
  <c r="U10" i="12" s="1"/>
  <c r="W10" i="12" a="1"/>
  <c r="W10" i="12" s="1"/>
  <c r="X10" i="12" a="1"/>
  <c r="X10" i="12" s="1"/>
  <c r="Y10" i="12" a="1"/>
  <c r="Y10" i="12" s="1"/>
  <c r="Z10" i="12" a="1"/>
  <c r="Z10" i="12" s="1"/>
  <c r="AA10" i="12" a="1"/>
  <c r="AA10" i="12" s="1"/>
  <c r="AB10" i="12" a="1"/>
  <c r="AB10" i="12" s="1"/>
  <c r="AC10" i="12" a="1"/>
  <c r="AC10" i="12" s="1"/>
  <c r="AD10" i="12" a="1"/>
  <c r="AD10" i="12" s="1"/>
  <c r="AE10" i="12" a="1"/>
  <c r="AE10" i="12" s="1"/>
  <c r="E11" i="12" a="1"/>
  <c r="E11" i="12" s="1"/>
  <c r="F11" i="12" a="1"/>
  <c r="F11" i="12" s="1"/>
  <c r="G11" i="12" a="1"/>
  <c r="G11" i="12" s="1"/>
  <c r="H11" i="12" a="1"/>
  <c r="H11" i="12" s="1"/>
  <c r="I11" i="12" a="1"/>
  <c r="I11" i="12" s="1"/>
  <c r="J11" i="12" a="1"/>
  <c r="J11" i="12" s="1"/>
  <c r="K11" i="12" a="1"/>
  <c r="K11" i="12" s="1"/>
  <c r="L11" i="12" a="1"/>
  <c r="L11" i="12" s="1"/>
  <c r="M11" i="12" a="1"/>
  <c r="M11" i="12" s="1"/>
  <c r="N11" i="12" a="1"/>
  <c r="N11" i="12" s="1"/>
  <c r="O11" i="12" a="1"/>
  <c r="O11" i="12" s="1"/>
  <c r="P11" i="12" a="1"/>
  <c r="P11" i="12" s="1"/>
  <c r="Q11" i="12" a="1"/>
  <c r="Q11" i="12" s="1"/>
  <c r="R11" i="12" a="1"/>
  <c r="R11" i="12" s="1"/>
  <c r="S11" i="12" a="1"/>
  <c r="S11" i="12" s="1"/>
  <c r="T11" i="12" a="1"/>
  <c r="T11" i="12" s="1"/>
  <c r="U11" i="12" a="1"/>
  <c r="U11" i="12" s="1"/>
  <c r="W11" i="12" a="1"/>
  <c r="W11" i="12" s="1"/>
  <c r="X11" i="12" a="1"/>
  <c r="X11" i="12" s="1"/>
  <c r="Y11" i="12" a="1"/>
  <c r="Y11" i="12" s="1"/>
  <c r="Z11" i="12" a="1"/>
  <c r="Z11" i="12" s="1"/>
  <c r="AA11" i="12" a="1"/>
  <c r="AA11" i="12" s="1"/>
  <c r="AB11" i="12" a="1"/>
  <c r="AB11" i="12" s="1"/>
  <c r="AC11" i="12" a="1"/>
  <c r="AC11" i="12" s="1"/>
  <c r="AD11" i="12" a="1"/>
  <c r="AD11" i="12" s="1"/>
  <c r="AE11" i="12" a="1"/>
  <c r="AE11" i="12" s="1"/>
  <c r="E12" i="12" a="1"/>
  <c r="E12" i="12" s="1"/>
  <c r="F12" i="12" a="1"/>
  <c r="F12" i="12" s="1"/>
  <c r="G12" i="12" a="1"/>
  <c r="G12" i="12" s="1"/>
  <c r="H12" i="12" a="1"/>
  <c r="H12" i="12" s="1"/>
  <c r="I12" i="12" a="1"/>
  <c r="I12" i="12" s="1"/>
  <c r="J12" i="12" a="1"/>
  <c r="J12" i="12" s="1"/>
  <c r="K12" i="12" a="1"/>
  <c r="K12" i="12" s="1"/>
  <c r="L12" i="12" a="1"/>
  <c r="L12" i="12" s="1"/>
  <c r="M12" i="12" a="1"/>
  <c r="M12" i="12" s="1"/>
  <c r="N12" i="12" a="1"/>
  <c r="N12" i="12" s="1"/>
  <c r="O12" i="12" a="1"/>
  <c r="O12" i="12" s="1"/>
  <c r="P12" i="12" a="1"/>
  <c r="P12" i="12" s="1"/>
  <c r="Q12" i="12" a="1"/>
  <c r="Q12" i="12" s="1"/>
  <c r="R12" i="12" a="1"/>
  <c r="R12" i="12" s="1"/>
  <c r="S12" i="12" a="1"/>
  <c r="S12" i="12" s="1"/>
  <c r="T12" i="12" a="1"/>
  <c r="T12" i="12" s="1"/>
  <c r="U12" i="12" a="1"/>
  <c r="U12" i="12" s="1"/>
  <c r="W12" i="12" a="1"/>
  <c r="W12" i="12" s="1"/>
  <c r="X12" i="12" a="1"/>
  <c r="X12" i="12" s="1"/>
  <c r="Y12" i="12" a="1"/>
  <c r="Y12" i="12" s="1"/>
  <c r="Z12" i="12" a="1"/>
  <c r="Z12" i="12" s="1"/>
  <c r="AA12" i="12" a="1"/>
  <c r="AA12" i="12" s="1"/>
  <c r="AB12" i="12" a="1"/>
  <c r="AB12" i="12" s="1"/>
  <c r="AC12" i="12" a="1"/>
  <c r="AC12" i="12" s="1"/>
  <c r="AD12" i="12" a="1"/>
  <c r="AD12" i="12" s="1"/>
  <c r="AE12" i="12" a="1"/>
  <c r="AE12" i="12" s="1"/>
  <c r="E13" i="12" a="1"/>
  <c r="E13" i="12" s="1"/>
  <c r="F13" i="12" a="1"/>
  <c r="F13" i="12" s="1"/>
  <c r="G13" i="12" a="1"/>
  <c r="G13" i="12" s="1"/>
  <c r="H13" i="12" a="1"/>
  <c r="H13" i="12" s="1"/>
  <c r="I13" i="12" a="1"/>
  <c r="I13" i="12" s="1"/>
  <c r="J13" i="12" a="1"/>
  <c r="J13" i="12" s="1"/>
  <c r="K13" i="12" a="1"/>
  <c r="K13" i="12" s="1"/>
  <c r="L13" i="12" a="1"/>
  <c r="L13" i="12" s="1"/>
  <c r="M13" i="12" a="1"/>
  <c r="M13" i="12" s="1"/>
  <c r="N13" i="12" a="1"/>
  <c r="N13" i="12" s="1"/>
  <c r="O13" i="12" a="1"/>
  <c r="O13" i="12" s="1"/>
  <c r="P13" i="12" a="1"/>
  <c r="P13" i="12" s="1"/>
  <c r="Q13" i="12" a="1"/>
  <c r="Q13" i="12" s="1"/>
  <c r="R13" i="12" a="1"/>
  <c r="R13" i="12" s="1"/>
  <c r="S13" i="12" a="1"/>
  <c r="S13" i="12" s="1"/>
  <c r="T13" i="12" a="1"/>
  <c r="T13" i="12" s="1"/>
  <c r="U13" i="12" a="1"/>
  <c r="U13" i="12" s="1"/>
  <c r="W13" i="12" a="1"/>
  <c r="W13" i="12" s="1"/>
  <c r="X13" i="12" a="1"/>
  <c r="X13" i="12" s="1"/>
  <c r="Y13" i="12" a="1"/>
  <c r="Y13" i="12" s="1"/>
  <c r="Z13" i="12" a="1"/>
  <c r="Z13" i="12" s="1"/>
  <c r="AA13" i="12" a="1"/>
  <c r="AA13" i="12" s="1"/>
  <c r="AB13" i="12" a="1"/>
  <c r="AB13" i="12" s="1"/>
  <c r="AC13" i="12" a="1"/>
  <c r="AC13" i="12" s="1"/>
  <c r="AD13" i="12" a="1"/>
  <c r="AD13" i="12" s="1"/>
  <c r="AE13" i="12" a="1"/>
  <c r="AE13" i="12" s="1"/>
  <c r="E14" i="12" a="1"/>
  <c r="E14" i="12" s="1"/>
  <c r="F14" i="12" a="1"/>
  <c r="F14" i="12" s="1"/>
  <c r="G14" i="12" a="1"/>
  <c r="G14" i="12" s="1"/>
  <c r="H14" i="12" a="1"/>
  <c r="H14" i="12" s="1"/>
  <c r="I14" i="12" a="1"/>
  <c r="I14" i="12" s="1"/>
  <c r="J14" i="12" a="1"/>
  <c r="J14" i="12" s="1"/>
  <c r="K14" i="12" a="1"/>
  <c r="K14" i="12" s="1"/>
  <c r="L14" i="12" a="1"/>
  <c r="L14" i="12" s="1"/>
  <c r="M14" i="12" a="1"/>
  <c r="M14" i="12" s="1"/>
  <c r="N14" i="12" a="1"/>
  <c r="N14" i="12" s="1"/>
  <c r="O14" i="12" a="1"/>
  <c r="O14" i="12" s="1"/>
  <c r="P14" i="12" a="1"/>
  <c r="P14" i="12" s="1"/>
  <c r="Q14" i="12" a="1"/>
  <c r="Q14" i="12" s="1"/>
  <c r="R14" i="12" a="1"/>
  <c r="R14" i="12" s="1"/>
  <c r="S14" i="12" a="1"/>
  <c r="S14" i="12" s="1"/>
  <c r="T14" i="12" a="1"/>
  <c r="T14" i="12" s="1"/>
  <c r="U14" i="12" a="1"/>
  <c r="U14" i="12" s="1"/>
  <c r="W14" i="12" a="1"/>
  <c r="W14" i="12" s="1"/>
  <c r="X14" i="12" a="1"/>
  <c r="X14" i="12" s="1"/>
  <c r="Y14" i="12" a="1"/>
  <c r="Y14" i="12" s="1"/>
  <c r="Z14" i="12" a="1"/>
  <c r="Z14" i="12" s="1"/>
  <c r="AA14" i="12" a="1"/>
  <c r="AA14" i="12" s="1"/>
  <c r="AB14" i="12" a="1"/>
  <c r="AB14" i="12" s="1"/>
  <c r="AC14" i="12" a="1"/>
  <c r="AC14" i="12" s="1"/>
  <c r="AD14" i="12" a="1"/>
  <c r="AD14" i="12" s="1"/>
  <c r="AE14" i="12" a="1"/>
  <c r="AE14" i="12" s="1"/>
  <c r="E15" i="12" a="1"/>
  <c r="E15" i="12" s="1"/>
  <c r="F15" i="12" a="1"/>
  <c r="F15" i="12" s="1"/>
  <c r="G15" i="12" a="1"/>
  <c r="G15" i="12" s="1"/>
  <c r="H15" i="12" a="1"/>
  <c r="H15" i="12" s="1"/>
  <c r="I15" i="12" a="1"/>
  <c r="I15" i="12" s="1"/>
  <c r="J15" i="12" a="1"/>
  <c r="J15" i="12" s="1"/>
  <c r="K15" i="12" a="1"/>
  <c r="K15" i="12" s="1"/>
  <c r="L15" i="12" a="1"/>
  <c r="L15" i="12" s="1"/>
  <c r="M15" i="12" a="1"/>
  <c r="M15" i="12" s="1"/>
  <c r="N15" i="12" a="1"/>
  <c r="N15" i="12" s="1"/>
  <c r="O15" i="12" a="1"/>
  <c r="O15" i="12" s="1"/>
  <c r="P15" i="12" a="1"/>
  <c r="P15" i="12" s="1"/>
  <c r="Q15" i="12" a="1"/>
  <c r="Q15" i="12" s="1"/>
  <c r="R15" i="12" a="1"/>
  <c r="R15" i="12" s="1"/>
  <c r="S15" i="12" a="1"/>
  <c r="S15" i="12" s="1"/>
  <c r="T15" i="12" a="1"/>
  <c r="T15" i="12" s="1"/>
  <c r="U15" i="12" a="1"/>
  <c r="U15" i="12" s="1"/>
  <c r="W15" i="12" a="1"/>
  <c r="W15" i="12" s="1"/>
  <c r="X15" i="12" a="1"/>
  <c r="X15" i="12" s="1"/>
  <c r="Y15" i="12" a="1"/>
  <c r="Y15" i="12" s="1"/>
  <c r="Z15" i="12" a="1"/>
  <c r="Z15" i="12" s="1"/>
  <c r="AA15" i="12" a="1"/>
  <c r="AA15" i="12" s="1"/>
  <c r="AB15" i="12" a="1"/>
  <c r="AB15" i="12" s="1"/>
  <c r="AC15" i="12" a="1"/>
  <c r="AC15" i="12" s="1"/>
  <c r="AD15" i="12" a="1"/>
  <c r="AD15" i="12" s="1"/>
  <c r="AE15" i="12" a="1"/>
  <c r="AE15" i="12" s="1"/>
  <c r="E16" i="12" a="1"/>
  <c r="E16" i="12" s="1"/>
  <c r="F16" i="12" a="1"/>
  <c r="F16" i="12" s="1"/>
  <c r="G16" i="12" a="1"/>
  <c r="G16" i="12" s="1"/>
  <c r="H16" i="12" a="1"/>
  <c r="H16" i="12" s="1"/>
  <c r="I16" i="12" a="1"/>
  <c r="I16" i="12" s="1"/>
  <c r="J16" i="12" a="1"/>
  <c r="J16" i="12" s="1"/>
  <c r="K16" i="12" a="1"/>
  <c r="K16" i="12" s="1"/>
  <c r="L16" i="12" a="1"/>
  <c r="L16" i="12" s="1"/>
  <c r="M16" i="12" a="1"/>
  <c r="M16" i="12" s="1"/>
  <c r="N16" i="12" a="1"/>
  <c r="N16" i="12" s="1"/>
  <c r="O16" i="12" a="1"/>
  <c r="O16" i="12" s="1"/>
  <c r="P16" i="12" a="1"/>
  <c r="P16" i="12" s="1"/>
  <c r="Q16" i="12" a="1"/>
  <c r="Q16" i="12" s="1"/>
  <c r="R16" i="12" a="1"/>
  <c r="R16" i="12" s="1"/>
  <c r="S16" i="12" a="1"/>
  <c r="S16" i="12" s="1"/>
  <c r="T16" i="12" a="1"/>
  <c r="T16" i="12" s="1"/>
  <c r="U16" i="12" a="1"/>
  <c r="U16" i="12" s="1"/>
  <c r="W16" i="12" a="1"/>
  <c r="W16" i="12" s="1"/>
  <c r="X16" i="12" a="1"/>
  <c r="X16" i="12" s="1"/>
  <c r="Y16" i="12" a="1"/>
  <c r="Y16" i="12" s="1"/>
  <c r="Z16" i="12" a="1"/>
  <c r="Z16" i="12" s="1"/>
  <c r="AA16" i="12" a="1"/>
  <c r="AA16" i="12" s="1"/>
  <c r="AB16" i="12" a="1"/>
  <c r="AB16" i="12" s="1"/>
  <c r="AC16" i="12" a="1"/>
  <c r="AC16" i="12" s="1"/>
  <c r="AD16" i="12" a="1"/>
  <c r="AD16" i="12" s="1"/>
  <c r="AE16" i="12" a="1"/>
  <c r="AE16" i="12" s="1"/>
  <c r="E17" i="12" a="1"/>
  <c r="E17" i="12" s="1"/>
  <c r="F17" i="12" a="1"/>
  <c r="F17" i="12" s="1"/>
  <c r="G17" i="12" a="1"/>
  <c r="G17" i="12" s="1"/>
  <c r="H17" i="12" a="1"/>
  <c r="H17" i="12" s="1"/>
  <c r="I17" i="12" a="1"/>
  <c r="I17" i="12" s="1"/>
  <c r="J17" i="12" a="1"/>
  <c r="J17" i="12" s="1"/>
  <c r="K17" i="12" a="1"/>
  <c r="K17" i="12" s="1"/>
  <c r="L17" i="12" a="1"/>
  <c r="L17" i="12" s="1"/>
  <c r="M17" i="12" a="1"/>
  <c r="M17" i="12" s="1"/>
  <c r="N17" i="12" a="1"/>
  <c r="N17" i="12" s="1"/>
  <c r="O17" i="12" a="1"/>
  <c r="O17" i="12" s="1"/>
  <c r="P17" i="12" a="1"/>
  <c r="P17" i="12" s="1"/>
  <c r="Q17" i="12" a="1"/>
  <c r="Q17" i="12" s="1"/>
  <c r="R17" i="12" a="1"/>
  <c r="R17" i="12" s="1"/>
  <c r="S17" i="12" a="1"/>
  <c r="S17" i="12" s="1"/>
  <c r="T17" i="12" a="1"/>
  <c r="T17" i="12" s="1"/>
  <c r="U17" i="12" a="1"/>
  <c r="U17" i="12" s="1"/>
  <c r="W17" i="12" a="1"/>
  <c r="W17" i="12" s="1"/>
  <c r="X17" i="12" a="1"/>
  <c r="X17" i="12" s="1"/>
  <c r="Y17" i="12" a="1"/>
  <c r="Y17" i="12" s="1"/>
  <c r="Z17" i="12" a="1"/>
  <c r="Z17" i="12" s="1"/>
  <c r="AA17" i="12" a="1"/>
  <c r="AA17" i="12" s="1"/>
  <c r="AB17" i="12" a="1"/>
  <c r="AB17" i="12" s="1"/>
  <c r="AC17" i="12" a="1"/>
  <c r="AC17" i="12" s="1"/>
  <c r="AD17" i="12" a="1"/>
  <c r="AD17" i="12" s="1"/>
  <c r="AE17" i="12" a="1"/>
  <c r="AE17" i="12" s="1"/>
  <c r="E18" i="12" a="1"/>
  <c r="E18" i="12" s="1"/>
  <c r="F18" i="12" a="1"/>
  <c r="F18" i="12" s="1"/>
  <c r="G18" i="12" a="1"/>
  <c r="G18" i="12" s="1"/>
  <c r="H18" i="12" a="1"/>
  <c r="H18" i="12" s="1"/>
  <c r="I18" i="12" a="1"/>
  <c r="I18" i="12" s="1"/>
  <c r="J18" i="12" a="1"/>
  <c r="J18" i="12" s="1"/>
  <c r="K18" i="12" a="1"/>
  <c r="K18" i="12" s="1"/>
  <c r="L18" i="12" a="1"/>
  <c r="L18" i="12" s="1"/>
  <c r="M18" i="12" a="1"/>
  <c r="M18" i="12" s="1"/>
  <c r="N18" i="12" a="1"/>
  <c r="N18" i="12" s="1"/>
  <c r="O18" i="12" a="1"/>
  <c r="O18" i="12" s="1"/>
  <c r="P18" i="12" a="1"/>
  <c r="P18" i="12" s="1"/>
  <c r="Q18" i="12" a="1"/>
  <c r="Q18" i="12" s="1"/>
  <c r="R18" i="12" a="1"/>
  <c r="R18" i="12" s="1"/>
  <c r="S18" i="12" a="1"/>
  <c r="S18" i="12" s="1"/>
  <c r="T18" i="12" a="1"/>
  <c r="T18" i="12" s="1"/>
  <c r="U18" i="12" a="1"/>
  <c r="U18" i="12" s="1"/>
  <c r="W18" i="12" a="1"/>
  <c r="W18" i="12" s="1"/>
  <c r="X18" i="12" a="1"/>
  <c r="X18" i="12" s="1"/>
  <c r="Y18" i="12" a="1"/>
  <c r="Y18" i="12" s="1"/>
  <c r="Z18" i="12" a="1"/>
  <c r="Z18" i="12" s="1"/>
  <c r="AA18" i="12" a="1"/>
  <c r="AA18" i="12" s="1"/>
  <c r="AB18" i="12" a="1"/>
  <c r="AB18" i="12" s="1"/>
  <c r="AC18" i="12" a="1"/>
  <c r="AC18" i="12" s="1"/>
  <c r="AD18" i="12" a="1"/>
  <c r="AD18" i="12" s="1"/>
  <c r="AE18" i="12" a="1"/>
  <c r="AE18" i="12" s="1"/>
  <c r="E19" i="12" a="1"/>
  <c r="E19" i="12" s="1"/>
  <c r="F19" i="12" a="1"/>
  <c r="F19" i="12" s="1"/>
  <c r="G19" i="12" a="1"/>
  <c r="G19" i="12" s="1"/>
  <c r="H19" i="12" a="1"/>
  <c r="H19" i="12" s="1"/>
  <c r="I19" i="12" a="1"/>
  <c r="I19" i="12" s="1"/>
  <c r="J19" i="12" a="1"/>
  <c r="J19" i="12" s="1"/>
  <c r="K19" i="12" a="1"/>
  <c r="K19" i="12" s="1"/>
  <c r="L19" i="12" a="1"/>
  <c r="L19" i="12" s="1"/>
  <c r="M19" i="12" a="1"/>
  <c r="M19" i="12" s="1"/>
  <c r="N19" i="12" a="1"/>
  <c r="N19" i="12" s="1"/>
  <c r="O19" i="12" a="1"/>
  <c r="O19" i="12" s="1"/>
  <c r="P19" i="12" a="1"/>
  <c r="P19" i="12" s="1"/>
  <c r="Q19" i="12" a="1"/>
  <c r="Q19" i="12" s="1"/>
  <c r="R19" i="12" a="1"/>
  <c r="R19" i="12" s="1"/>
  <c r="S19" i="12" a="1"/>
  <c r="S19" i="12" s="1"/>
  <c r="T19" i="12" a="1"/>
  <c r="T19" i="12" s="1"/>
  <c r="U19" i="12" a="1"/>
  <c r="U19" i="12" s="1"/>
  <c r="W19" i="12" a="1"/>
  <c r="W19" i="12" s="1"/>
  <c r="X19" i="12" a="1"/>
  <c r="X19" i="12" s="1"/>
  <c r="Y19" i="12" a="1"/>
  <c r="Y19" i="12" s="1"/>
  <c r="Z19" i="12" a="1"/>
  <c r="Z19" i="12" s="1"/>
  <c r="AA19" i="12" a="1"/>
  <c r="AA19" i="12" s="1"/>
  <c r="AB19" i="12" a="1"/>
  <c r="AB19" i="12" s="1"/>
  <c r="AC19" i="12" a="1"/>
  <c r="AC19" i="12" s="1"/>
  <c r="AD19" i="12" a="1"/>
  <c r="AD19" i="12" s="1"/>
  <c r="AE19" i="12" a="1"/>
  <c r="AE19" i="12" s="1"/>
  <c r="E20" i="12" a="1"/>
  <c r="E20" i="12" s="1"/>
  <c r="F20" i="12" a="1"/>
  <c r="F20" i="12" s="1"/>
  <c r="G20" i="12" a="1"/>
  <c r="G20" i="12" s="1"/>
  <c r="H20" i="12" a="1"/>
  <c r="H20" i="12" s="1"/>
  <c r="I20" i="12" a="1"/>
  <c r="I20" i="12" s="1"/>
  <c r="J20" i="12" a="1"/>
  <c r="J20" i="12" s="1"/>
  <c r="K20" i="12" a="1"/>
  <c r="K20" i="12" s="1"/>
  <c r="L20" i="12" a="1"/>
  <c r="L20" i="12" s="1"/>
  <c r="M20" i="12" a="1"/>
  <c r="M20" i="12" s="1"/>
  <c r="N20" i="12" a="1"/>
  <c r="N20" i="12" s="1"/>
  <c r="O20" i="12" a="1"/>
  <c r="O20" i="12" s="1"/>
  <c r="P20" i="12" a="1"/>
  <c r="P20" i="12" s="1"/>
  <c r="Q20" i="12" a="1"/>
  <c r="Q20" i="12" s="1"/>
  <c r="R20" i="12" a="1"/>
  <c r="R20" i="12" s="1"/>
  <c r="S20" i="12" a="1"/>
  <c r="S20" i="12" s="1"/>
  <c r="T20" i="12" a="1"/>
  <c r="T20" i="12" s="1"/>
  <c r="U20" i="12" a="1"/>
  <c r="U20" i="12" s="1"/>
  <c r="W20" i="12" a="1"/>
  <c r="W20" i="12" s="1"/>
  <c r="X20" i="12" a="1"/>
  <c r="X20" i="12" s="1"/>
  <c r="Y20" i="12" a="1"/>
  <c r="Y20" i="12" s="1"/>
  <c r="Z20" i="12" a="1"/>
  <c r="Z20" i="12" s="1"/>
  <c r="AA20" i="12" a="1"/>
  <c r="AA20" i="12" s="1"/>
  <c r="AB20" i="12" a="1"/>
  <c r="AB20" i="12" s="1"/>
  <c r="AC20" i="12" a="1"/>
  <c r="AC20" i="12" s="1"/>
  <c r="AD20" i="12" a="1"/>
  <c r="AD20" i="12" s="1"/>
  <c r="AE20" i="12" a="1"/>
  <c r="AE20" i="12" s="1"/>
  <c r="E21" i="12" a="1"/>
  <c r="E21" i="12" s="1"/>
  <c r="F21" i="12" a="1"/>
  <c r="F21" i="12" s="1"/>
  <c r="G21" i="12" a="1"/>
  <c r="G21" i="12" s="1"/>
  <c r="H21" i="12" a="1"/>
  <c r="H21" i="12" s="1"/>
  <c r="I21" i="12" a="1"/>
  <c r="I21" i="12" s="1"/>
  <c r="J21" i="12" a="1"/>
  <c r="J21" i="12" s="1"/>
  <c r="K21" i="12" a="1"/>
  <c r="K21" i="12" s="1"/>
  <c r="L21" i="12" a="1"/>
  <c r="L21" i="12" s="1"/>
  <c r="M21" i="12" a="1"/>
  <c r="M21" i="12" s="1"/>
  <c r="N21" i="12" a="1"/>
  <c r="N21" i="12" s="1"/>
  <c r="O21" i="12" a="1"/>
  <c r="O21" i="12" s="1"/>
  <c r="P21" i="12" a="1"/>
  <c r="P21" i="12" s="1"/>
  <c r="Q21" i="12" a="1"/>
  <c r="Q21" i="12" s="1"/>
  <c r="R21" i="12" a="1"/>
  <c r="R21" i="12" s="1"/>
  <c r="S21" i="12" a="1"/>
  <c r="S21" i="12" s="1"/>
  <c r="T21" i="12" a="1"/>
  <c r="T21" i="12" s="1"/>
  <c r="U21" i="12" a="1"/>
  <c r="U21" i="12" s="1"/>
  <c r="W21" i="12" a="1"/>
  <c r="W21" i="12" s="1"/>
  <c r="X21" i="12" a="1"/>
  <c r="X21" i="12" s="1"/>
  <c r="Y21" i="12" a="1"/>
  <c r="Y21" i="12" s="1"/>
  <c r="Z21" i="12" a="1"/>
  <c r="Z21" i="12" s="1"/>
  <c r="AA21" i="12" a="1"/>
  <c r="AA21" i="12" s="1"/>
  <c r="AB21" i="12" a="1"/>
  <c r="AB21" i="12" s="1"/>
  <c r="AC21" i="12" a="1"/>
  <c r="AC21" i="12" s="1"/>
  <c r="AD21" i="12" a="1"/>
  <c r="AD21" i="12" s="1"/>
  <c r="AE21" i="12" a="1"/>
  <c r="AE21" i="12" s="1"/>
  <c r="E22" i="12" a="1"/>
  <c r="E22" i="12" s="1"/>
  <c r="F22" i="12" a="1"/>
  <c r="F22" i="12" s="1"/>
  <c r="G22" i="12" a="1"/>
  <c r="G22" i="12" s="1"/>
  <c r="H22" i="12" a="1"/>
  <c r="H22" i="12" s="1"/>
  <c r="I22" i="12" a="1"/>
  <c r="I22" i="12" s="1"/>
  <c r="J22" i="12" a="1"/>
  <c r="J22" i="12" s="1"/>
  <c r="K22" i="12" a="1"/>
  <c r="K22" i="12" s="1"/>
  <c r="L22" i="12" a="1"/>
  <c r="L22" i="12" s="1"/>
  <c r="M22" i="12" a="1"/>
  <c r="M22" i="12" s="1"/>
  <c r="N22" i="12" a="1"/>
  <c r="N22" i="12" s="1"/>
  <c r="O22" i="12" a="1"/>
  <c r="O22" i="12" s="1"/>
  <c r="P22" i="12" a="1"/>
  <c r="P22" i="12" s="1"/>
  <c r="Q22" i="12" a="1"/>
  <c r="Q22" i="12" s="1"/>
  <c r="R22" i="12" a="1"/>
  <c r="R22" i="12" s="1"/>
  <c r="S22" i="12" a="1"/>
  <c r="S22" i="12" s="1"/>
  <c r="T22" i="12" a="1"/>
  <c r="T22" i="12" s="1"/>
  <c r="U22" i="12" a="1"/>
  <c r="U22" i="12" s="1"/>
  <c r="W22" i="12" a="1"/>
  <c r="W22" i="12" s="1"/>
  <c r="X22" i="12" a="1"/>
  <c r="X22" i="12" s="1"/>
  <c r="Y22" i="12" a="1"/>
  <c r="Y22" i="12" s="1"/>
  <c r="Z22" i="12" a="1"/>
  <c r="Z22" i="12" s="1"/>
  <c r="AA22" i="12" a="1"/>
  <c r="AA22" i="12" s="1"/>
  <c r="AB22" i="12" a="1"/>
  <c r="AB22" i="12" s="1"/>
  <c r="AC22" i="12" a="1"/>
  <c r="AC22" i="12" s="1"/>
  <c r="AD22" i="12" a="1"/>
  <c r="AD22" i="12" s="1"/>
  <c r="AE22" i="12" a="1"/>
  <c r="AE22" i="12" s="1"/>
  <c r="E23" i="12" a="1"/>
  <c r="E23" i="12" s="1"/>
  <c r="F23" i="12" a="1"/>
  <c r="F23" i="12" s="1"/>
  <c r="G23" i="12" a="1"/>
  <c r="G23" i="12" s="1"/>
  <c r="H23" i="12" a="1"/>
  <c r="H23" i="12" s="1"/>
  <c r="I23" i="12" a="1"/>
  <c r="I23" i="12" s="1"/>
  <c r="J23" i="12" a="1"/>
  <c r="J23" i="12" s="1"/>
  <c r="K23" i="12" a="1"/>
  <c r="K23" i="12" s="1"/>
  <c r="L23" i="12" a="1"/>
  <c r="L23" i="12" s="1"/>
  <c r="M23" i="12" a="1"/>
  <c r="M23" i="12" s="1"/>
  <c r="N23" i="12" a="1"/>
  <c r="N23" i="12" s="1"/>
  <c r="O23" i="12" a="1"/>
  <c r="O23" i="12" s="1"/>
  <c r="P23" i="12" a="1"/>
  <c r="P23" i="12" s="1"/>
  <c r="Q23" i="12" a="1"/>
  <c r="Q23" i="12" s="1"/>
  <c r="R23" i="12" a="1"/>
  <c r="R23" i="12" s="1"/>
  <c r="S23" i="12" a="1"/>
  <c r="S23" i="12" s="1"/>
  <c r="T23" i="12" a="1"/>
  <c r="T23" i="12" s="1"/>
  <c r="U23" i="12" a="1"/>
  <c r="U23" i="12" s="1"/>
  <c r="W23" i="12" a="1"/>
  <c r="W23" i="12" s="1"/>
  <c r="X23" i="12" a="1"/>
  <c r="X23" i="12" s="1"/>
  <c r="Y23" i="12" a="1"/>
  <c r="Y23" i="12" s="1"/>
  <c r="Z23" i="12" a="1"/>
  <c r="Z23" i="12" s="1"/>
  <c r="AA23" i="12" a="1"/>
  <c r="AA23" i="12" s="1"/>
  <c r="AB23" i="12" a="1"/>
  <c r="AB23" i="12" s="1"/>
  <c r="AC23" i="12" a="1"/>
  <c r="AC23" i="12" s="1"/>
  <c r="AD23" i="12" a="1"/>
  <c r="AD23" i="12" s="1"/>
  <c r="AE23" i="12" a="1"/>
  <c r="AE23" i="12" s="1"/>
  <c r="E24" i="12" a="1"/>
  <c r="E24" i="12" s="1"/>
  <c r="F24" i="12" a="1"/>
  <c r="F24" i="12" s="1"/>
  <c r="G24" i="12" a="1"/>
  <c r="G24" i="12" s="1"/>
  <c r="H24" i="12" a="1"/>
  <c r="H24" i="12" s="1"/>
  <c r="I24" i="12" a="1"/>
  <c r="I24" i="12" s="1"/>
  <c r="J24" i="12" a="1"/>
  <c r="J24" i="12" s="1"/>
  <c r="K24" i="12" a="1"/>
  <c r="K24" i="12" s="1"/>
  <c r="L24" i="12" a="1"/>
  <c r="L24" i="12" s="1"/>
  <c r="M24" i="12" a="1"/>
  <c r="M24" i="12" s="1"/>
  <c r="N24" i="12" a="1"/>
  <c r="N24" i="12" s="1"/>
  <c r="O24" i="12" a="1"/>
  <c r="O24" i="12" s="1"/>
  <c r="P24" i="12" a="1"/>
  <c r="P24" i="12" s="1"/>
  <c r="Q24" i="12" a="1"/>
  <c r="Q24" i="12" s="1"/>
  <c r="R24" i="12" a="1"/>
  <c r="R24" i="12" s="1"/>
  <c r="S24" i="12" a="1"/>
  <c r="S24" i="12" s="1"/>
  <c r="T24" i="12" a="1"/>
  <c r="T24" i="12" s="1"/>
  <c r="U24" i="12" a="1"/>
  <c r="U24" i="12" s="1"/>
  <c r="W24" i="12" a="1"/>
  <c r="W24" i="12" s="1"/>
  <c r="X24" i="12" a="1"/>
  <c r="X24" i="12" s="1"/>
  <c r="Y24" i="12" a="1"/>
  <c r="Y24" i="12" s="1"/>
  <c r="Z24" i="12" a="1"/>
  <c r="Z24" i="12" s="1"/>
  <c r="AA24" i="12" a="1"/>
  <c r="AA24" i="12" s="1"/>
  <c r="AB24" i="12" a="1"/>
  <c r="AB24" i="12" s="1"/>
  <c r="AC24" i="12" a="1"/>
  <c r="AC24" i="12" s="1"/>
  <c r="AD24" i="12" a="1"/>
  <c r="AD24" i="12" s="1"/>
  <c r="AE24" i="12" a="1"/>
  <c r="AE24" i="12" s="1"/>
  <c r="E25" i="12" a="1"/>
  <c r="E25" i="12" s="1"/>
  <c r="F25" i="12" a="1"/>
  <c r="F25" i="12" s="1"/>
  <c r="G25" i="12" a="1"/>
  <c r="G25" i="12" s="1"/>
  <c r="H25" i="12" a="1"/>
  <c r="H25" i="12" s="1"/>
  <c r="I25" i="12" a="1"/>
  <c r="I25" i="12" s="1"/>
  <c r="J25" i="12" a="1"/>
  <c r="J25" i="12" s="1"/>
  <c r="K25" i="12" a="1"/>
  <c r="K25" i="12" s="1"/>
  <c r="L25" i="12" a="1"/>
  <c r="L25" i="12" s="1"/>
  <c r="M25" i="12" a="1"/>
  <c r="M25" i="12" s="1"/>
  <c r="N25" i="12" a="1"/>
  <c r="N25" i="12" s="1"/>
  <c r="O25" i="12" a="1"/>
  <c r="O25" i="12" s="1"/>
  <c r="P25" i="12" a="1"/>
  <c r="P25" i="12" s="1"/>
  <c r="Q25" i="12" a="1"/>
  <c r="Q25" i="12" s="1"/>
  <c r="R25" i="12" a="1"/>
  <c r="R25" i="12" s="1"/>
  <c r="S25" i="12" a="1"/>
  <c r="S25" i="12" s="1"/>
  <c r="T25" i="12" a="1"/>
  <c r="T25" i="12" s="1"/>
  <c r="U25" i="12" a="1"/>
  <c r="U25" i="12" s="1"/>
  <c r="W25" i="12" a="1"/>
  <c r="W25" i="12" s="1"/>
  <c r="X25" i="12" a="1"/>
  <c r="X25" i="12" s="1"/>
  <c r="Y25" i="12" a="1"/>
  <c r="Y25" i="12" s="1"/>
  <c r="Z25" i="12" a="1"/>
  <c r="Z25" i="12" s="1"/>
  <c r="AA25" i="12" a="1"/>
  <c r="AA25" i="12" s="1"/>
  <c r="AB25" i="12" a="1"/>
  <c r="AB25" i="12" s="1"/>
  <c r="AC25" i="12" a="1"/>
  <c r="AC25" i="12" s="1"/>
  <c r="AD25" i="12" a="1"/>
  <c r="AD25" i="12" s="1"/>
  <c r="AE25" i="12" a="1"/>
  <c r="AE25" i="12" s="1"/>
  <c r="E26" i="12" a="1"/>
  <c r="E26" i="12" s="1"/>
  <c r="F26" i="12" a="1"/>
  <c r="F26" i="12" s="1"/>
  <c r="G26" i="12" a="1"/>
  <c r="G26" i="12" s="1"/>
  <c r="H26" i="12" a="1"/>
  <c r="H26" i="12" s="1"/>
  <c r="I26" i="12" a="1"/>
  <c r="I26" i="12" s="1"/>
  <c r="J26" i="12" a="1"/>
  <c r="J26" i="12" s="1"/>
  <c r="K26" i="12" a="1"/>
  <c r="K26" i="12" s="1"/>
  <c r="L26" i="12" a="1"/>
  <c r="L26" i="12" s="1"/>
  <c r="M26" i="12" a="1"/>
  <c r="M26" i="12" s="1"/>
  <c r="N26" i="12" a="1"/>
  <c r="N26" i="12" s="1"/>
  <c r="O26" i="12" a="1"/>
  <c r="O26" i="12" s="1"/>
  <c r="P26" i="12" a="1"/>
  <c r="P26" i="12" s="1"/>
  <c r="Q26" i="12" a="1"/>
  <c r="Q26" i="12" s="1"/>
  <c r="R26" i="12" a="1"/>
  <c r="R26" i="12" s="1"/>
  <c r="S26" i="12" a="1"/>
  <c r="S26" i="12" s="1"/>
  <c r="T26" i="12" a="1"/>
  <c r="T26" i="12" s="1"/>
  <c r="U26" i="12" a="1"/>
  <c r="U26" i="12" s="1"/>
  <c r="W26" i="12" a="1"/>
  <c r="W26" i="12" s="1"/>
  <c r="X26" i="12" a="1"/>
  <c r="X26" i="12" s="1"/>
  <c r="Y26" i="12" a="1"/>
  <c r="Y26" i="12" s="1"/>
  <c r="Z26" i="12" a="1"/>
  <c r="Z26" i="12" s="1"/>
  <c r="AA26" i="12" a="1"/>
  <c r="AA26" i="12" s="1"/>
  <c r="AB26" i="12" a="1"/>
  <c r="AB26" i="12" s="1"/>
  <c r="AC26" i="12" a="1"/>
  <c r="AC26" i="12" s="1"/>
  <c r="AD26" i="12" a="1"/>
  <c r="AD26" i="12" s="1"/>
  <c r="AE26" i="12" a="1"/>
  <c r="AE26" i="12" s="1"/>
  <c r="E27" i="12" a="1"/>
  <c r="E27" i="12" s="1"/>
  <c r="F27" i="12" a="1"/>
  <c r="F27" i="12" s="1"/>
  <c r="G27" i="12" a="1"/>
  <c r="G27" i="12" s="1"/>
  <c r="H27" i="12" a="1"/>
  <c r="H27" i="12" s="1"/>
  <c r="I27" i="12" a="1"/>
  <c r="I27" i="12" s="1"/>
  <c r="J27" i="12" a="1"/>
  <c r="J27" i="12" s="1"/>
  <c r="K27" i="12" a="1"/>
  <c r="K27" i="12" s="1"/>
  <c r="L27" i="12" a="1"/>
  <c r="L27" i="12" s="1"/>
  <c r="M27" i="12" a="1"/>
  <c r="M27" i="12" s="1"/>
  <c r="N27" i="12" a="1"/>
  <c r="N27" i="12" s="1"/>
  <c r="O27" i="12" a="1"/>
  <c r="O27" i="12" s="1"/>
  <c r="P27" i="12" a="1"/>
  <c r="P27" i="12" s="1"/>
  <c r="Q27" i="12" a="1"/>
  <c r="Q27" i="12" s="1"/>
  <c r="R27" i="12" a="1"/>
  <c r="R27" i="12" s="1"/>
  <c r="S27" i="12" a="1"/>
  <c r="S27" i="12" s="1"/>
  <c r="T27" i="12" a="1"/>
  <c r="T27" i="12" s="1"/>
  <c r="U27" i="12" a="1"/>
  <c r="U27" i="12" s="1"/>
  <c r="W27" i="12" a="1"/>
  <c r="W27" i="12" s="1"/>
  <c r="X27" i="12" a="1"/>
  <c r="X27" i="12" s="1"/>
  <c r="Y27" i="12" a="1"/>
  <c r="Y27" i="12" s="1"/>
  <c r="Z27" i="12" a="1"/>
  <c r="Z27" i="12" s="1"/>
  <c r="AA27" i="12" a="1"/>
  <c r="AA27" i="12" s="1"/>
  <c r="AB27" i="12" a="1"/>
  <c r="AB27" i="12" s="1"/>
  <c r="AC27" i="12" a="1"/>
  <c r="AC27" i="12" s="1"/>
  <c r="AD27" i="12" a="1"/>
  <c r="AD27" i="12" s="1"/>
  <c r="AE27" i="12" a="1"/>
  <c r="AE27" i="12" s="1"/>
  <c r="E28" i="12" a="1"/>
  <c r="E28" i="12" s="1"/>
  <c r="F28" i="12" a="1"/>
  <c r="F28" i="12" s="1"/>
  <c r="G28" i="12" a="1"/>
  <c r="G28" i="12" s="1"/>
  <c r="H28" i="12" a="1"/>
  <c r="H28" i="12" s="1"/>
  <c r="I28" i="12" a="1"/>
  <c r="I28" i="12" s="1"/>
  <c r="J28" i="12" a="1"/>
  <c r="J28" i="12" s="1"/>
  <c r="K28" i="12" a="1"/>
  <c r="K28" i="12" s="1"/>
  <c r="L28" i="12" a="1"/>
  <c r="L28" i="12" s="1"/>
  <c r="M28" i="12" a="1"/>
  <c r="M28" i="12" s="1"/>
  <c r="N28" i="12" a="1"/>
  <c r="N28" i="12" s="1"/>
  <c r="O28" i="12" a="1"/>
  <c r="O28" i="12" s="1"/>
  <c r="P28" i="12" a="1"/>
  <c r="P28" i="12" s="1"/>
  <c r="Q28" i="12" a="1"/>
  <c r="Q28" i="12" s="1"/>
  <c r="R28" i="12" a="1"/>
  <c r="R28" i="12" s="1"/>
  <c r="S28" i="12" a="1"/>
  <c r="S28" i="12" s="1"/>
  <c r="T28" i="12" a="1"/>
  <c r="T28" i="12" s="1"/>
  <c r="U28" i="12" a="1"/>
  <c r="U28" i="12" s="1"/>
  <c r="W28" i="12" a="1"/>
  <c r="W28" i="12" s="1"/>
  <c r="X28" i="12" a="1"/>
  <c r="X28" i="12" s="1"/>
  <c r="Y28" i="12" a="1"/>
  <c r="Y28" i="12" s="1"/>
  <c r="Z28" i="12" a="1"/>
  <c r="Z28" i="12" s="1"/>
  <c r="AA28" i="12" a="1"/>
  <c r="AA28" i="12" s="1"/>
  <c r="AB28" i="12" a="1"/>
  <c r="AB28" i="12" s="1"/>
  <c r="AC28" i="12" a="1"/>
  <c r="AC28" i="12" s="1"/>
  <c r="AD28" i="12" a="1"/>
  <c r="AD28" i="12" s="1"/>
  <c r="AE28" i="12" a="1"/>
  <c r="AE28" i="12" s="1"/>
  <c r="E29" i="12" a="1"/>
  <c r="E29" i="12" s="1"/>
  <c r="F29" i="12" a="1"/>
  <c r="F29" i="12" s="1"/>
  <c r="G29" i="12" a="1"/>
  <c r="G29" i="12" s="1"/>
  <c r="H29" i="12" a="1"/>
  <c r="H29" i="12" s="1"/>
  <c r="I29" i="12" a="1"/>
  <c r="I29" i="12" s="1"/>
  <c r="J29" i="12" a="1"/>
  <c r="J29" i="12" s="1"/>
  <c r="K29" i="12" a="1"/>
  <c r="K29" i="12" s="1"/>
  <c r="L29" i="12" a="1"/>
  <c r="L29" i="12" s="1"/>
  <c r="M29" i="12" a="1"/>
  <c r="M29" i="12" s="1"/>
  <c r="N29" i="12" a="1"/>
  <c r="N29" i="12" s="1"/>
  <c r="O29" i="12" a="1"/>
  <c r="O29" i="12" s="1"/>
  <c r="P29" i="12" a="1"/>
  <c r="P29" i="12" s="1"/>
  <c r="Q29" i="12" a="1"/>
  <c r="Q29" i="12" s="1"/>
  <c r="R29" i="12" a="1"/>
  <c r="R29" i="12" s="1"/>
  <c r="S29" i="12" a="1"/>
  <c r="S29" i="12" s="1"/>
  <c r="T29" i="12" a="1"/>
  <c r="T29" i="12" s="1"/>
  <c r="U29" i="12" a="1"/>
  <c r="U29" i="12" s="1"/>
  <c r="W29" i="12" a="1"/>
  <c r="W29" i="12" s="1"/>
  <c r="X29" i="12" a="1"/>
  <c r="X29" i="12" s="1"/>
  <c r="Y29" i="12" a="1"/>
  <c r="Y29" i="12" s="1"/>
  <c r="Z29" i="12" a="1"/>
  <c r="Z29" i="12" s="1"/>
  <c r="AA29" i="12" a="1"/>
  <c r="AA29" i="12" s="1"/>
  <c r="AB29" i="12" a="1"/>
  <c r="AB29" i="12" s="1"/>
  <c r="AC29" i="12" a="1"/>
  <c r="AC29" i="12" s="1"/>
  <c r="AD29" i="12" a="1"/>
  <c r="AD29" i="12" s="1"/>
  <c r="AE29" i="12" a="1"/>
  <c r="AE29" i="12" s="1"/>
  <c r="E30" i="12" a="1"/>
  <c r="E30" i="12" s="1"/>
  <c r="F30" i="12" a="1"/>
  <c r="F30" i="12" s="1"/>
  <c r="G30" i="12" a="1"/>
  <c r="G30" i="12" s="1"/>
  <c r="H30" i="12" a="1"/>
  <c r="H30" i="12" s="1"/>
  <c r="I30" i="12" a="1"/>
  <c r="I30" i="12" s="1"/>
  <c r="J30" i="12" a="1"/>
  <c r="J30" i="12" s="1"/>
  <c r="K30" i="12" a="1"/>
  <c r="K30" i="12" s="1"/>
  <c r="L30" i="12" a="1"/>
  <c r="L30" i="12" s="1"/>
  <c r="M30" i="12" a="1"/>
  <c r="M30" i="12" s="1"/>
  <c r="N30" i="12" a="1"/>
  <c r="N30" i="12" s="1"/>
  <c r="O30" i="12" a="1"/>
  <c r="O30" i="12" s="1"/>
  <c r="P30" i="12" a="1"/>
  <c r="P30" i="12" s="1"/>
  <c r="Q30" i="12" a="1"/>
  <c r="Q30" i="12" s="1"/>
  <c r="R30" i="12" a="1"/>
  <c r="R30" i="12" s="1"/>
  <c r="S30" i="12" a="1"/>
  <c r="S30" i="12" s="1"/>
  <c r="T30" i="12" a="1"/>
  <c r="T30" i="12" s="1"/>
  <c r="U30" i="12" a="1"/>
  <c r="U30" i="12" s="1"/>
  <c r="W30" i="12" a="1"/>
  <c r="W30" i="12" s="1"/>
  <c r="X30" i="12" a="1"/>
  <c r="X30" i="12" s="1"/>
  <c r="Y30" i="12" a="1"/>
  <c r="Y30" i="12" s="1"/>
  <c r="Z30" i="12" a="1"/>
  <c r="Z30" i="12" s="1"/>
  <c r="AA30" i="12" a="1"/>
  <c r="AA30" i="12" s="1"/>
  <c r="AB30" i="12" a="1"/>
  <c r="AB30" i="12" s="1"/>
  <c r="AC30" i="12" a="1"/>
  <c r="AC30" i="12" s="1"/>
  <c r="AD30" i="12" a="1"/>
  <c r="AD30" i="12" s="1"/>
  <c r="AE30" i="12" a="1"/>
  <c r="AE30" i="12" s="1"/>
  <c r="E31" i="12" a="1"/>
  <c r="E31" i="12" s="1"/>
  <c r="F31" i="12" a="1"/>
  <c r="F31" i="12" s="1"/>
  <c r="G31" i="12" a="1"/>
  <c r="G31" i="12" s="1"/>
  <c r="H31" i="12" a="1"/>
  <c r="H31" i="12" s="1"/>
  <c r="I31" i="12" a="1"/>
  <c r="I31" i="12" s="1"/>
  <c r="J31" i="12" a="1"/>
  <c r="J31" i="12" s="1"/>
  <c r="K31" i="12" a="1"/>
  <c r="K31" i="12" s="1"/>
  <c r="L31" i="12" a="1"/>
  <c r="L31" i="12" s="1"/>
  <c r="M31" i="12" a="1"/>
  <c r="M31" i="12" s="1"/>
  <c r="N31" i="12" a="1"/>
  <c r="N31" i="12" s="1"/>
  <c r="O31" i="12" a="1"/>
  <c r="O31" i="12" s="1"/>
  <c r="P31" i="12" a="1"/>
  <c r="P31" i="12" s="1"/>
  <c r="Q31" i="12" a="1"/>
  <c r="Q31" i="12" s="1"/>
  <c r="R31" i="12" a="1"/>
  <c r="R31" i="12" s="1"/>
  <c r="S31" i="12" a="1"/>
  <c r="S31" i="12" s="1"/>
  <c r="T31" i="12" a="1"/>
  <c r="T31" i="12" s="1"/>
  <c r="U31" i="12" a="1"/>
  <c r="U31" i="12" s="1"/>
  <c r="W31" i="12" a="1"/>
  <c r="W31" i="12" s="1"/>
  <c r="X31" i="12" a="1"/>
  <c r="X31" i="12" s="1"/>
  <c r="Y31" i="12" a="1"/>
  <c r="Y31" i="12" s="1"/>
  <c r="Z31" i="12" a="1"/>
  <c r="Z31" i="12" s="1"/>
  <c r="AA31" i="12" a="1"/>
  <c r="AA31" i="12" s="1"/>
  <c r="AB31" i="12" a="1"/>
  <c r="AB31" i="12" s="1"/>
  <c r="AC31" i="12" a="1"/>
  <c r="AC31" i="12" s="1"/>
  <c r="AD31" i="12" a="1"/>
  <c r="AD31" i="12" s="1"/>
  <c r="AE31" i="12" a="1"/>
  <c r="AE31" i="12" s="1"/>
  <c r="E32" i="12" a="1"/>
  <c r="E32" i="12" s="1"/>
  <c r="F32" i="12" a="1"/>
  <c r="F32" i="12" s="1"/>
  <c r="G32" i="12" a="1"/>
  <c r="G32" i="12" s="1"/>
  <c r="H32" i="12" a="1"/>
  <c r="H32" i="12" s="1"/>
  <c r="I32" i="12" a="1"/>
  <c r="I32" i="12" s="1"/>
  <c r="J32" i="12" a="1"/>
  <c r="J32" i="12" s="1"/>
  <c r="K32" i="12" a="1"/>
  <c r="K32" i="12" s="1"/>
  <c r="L32" i="12" a="1"/>
  <c r="L32" i="12" s="1"/>
  <c r="M32" i="12" a="1"/>
  <c r="M32" i="12" s="1"/>
  <c r="N32" i="12" a="1"/>
  <c r="N32" i="12" s="1"/>
  <c r="O32" i="12" a="1"/>
  <c r="O32" i="12" s="1"/>
  <c r="P32" i="12" a="1"/>
  <c r="P32" i="12" s="1"/>
  <c r="Q32" i="12" a="1"/>
  <c r="Q32" i="12" s="1"/>
  <c r="R32" i="12" a="1"/>
  <c r="R32" i="12" s="1"/>
  <c r="S32" i="12" a="1"/>
  <c r="S32" i="12" s="1"/>
  <c r="T32" i="12" a="1"/>
  <c r="T32" i="12" s="1"/>
  <c r="U32" i="12" a="1"/>
  <c r="U32" i="12" s="1"/>
  <c r="W32" i="12" a="1"/>
  <c r="W32" i="12" s="1"/>
  <c r="X32" i="12" a="1"/>
  <c r="X32" i="12" s="1"/>
  <c r="Y32" i="12" a="1"/>
  <c r="Y32" i="12" s="1"/>
  <c r="Z32" i="12" a="1"/>
  <c r="Z32" i="12" s="1"/>
  <c r="AA32" i="12" a="1"/>
  <c r="AA32" i="12" s="1"/>
  <c r="AB32" i="12" a="1"/>
  <c r="AB32" i="12" s="1"/>
  <c r="AC32" i="12" a="1"/>
  <c r="AC32" i="12" s="1"/>
  <c r="AD32" i="12" a="1"/>
  <c r="AD32" i="12" s="1"/>
  <c r="AE32" i="12" a="1"/>
  <c r="AE32" i="12" s="1"/>
  <c r="E4" i="12" a="1"/>
  <c r="E4" i="12" s="1"/>
  <c r="F4" i="12" a="1"/>
  <c r="F4" i="12" s="1"/>
  <c r="G4" i="12" a="1"/>
  <c r="G4" i="12" s="1"/>
  <c r="H4" i="12" a="1"/>
  <c r="H4" i="12" s="1"/>
  <c r="I4" i="12" a="1"/>
  <c r="I4" i="12" s="1"/>
  <c r="J4" i="12" a="1"/>
  <c r="J4" i="12" s="1"/>
  <c r="K4" i="12" a="1"/>
  <c r="K4" i="12" s="1"/>
  <c r="L4" i="12" a="1"/>
  <c r="L4" i="12" s="1"/>
  <c r="M4" i="12" a="1"/>
  <c r="M4" i="12" s="1"/>
  <c r="N4" i="12" a="1"/>
  <c r="N4" i="12" s="1"/>
  <c r="O4" i="12" a="1"/>
  <c r="O4" i="12" s="1"/>
  <c r="P4" i="12" a="1"/>
  <c r="P4" i="12" s="1"/>
  <c r="Q4" i="12" a="1"/>
  <c r="Q4" i="12" s="1"/>
  <c r="R4" i="12" a="1"/>
  <c r="R4" i="12" s="1"/>
  <c r="S4" i="12" a="1"/>
  <c r="S4" i="12" s="1"/>
  <c r="T4" i="12" a="1"/>
  <c r="T4" i="12" s="1"/>
  <c r="U4" i="12" a="1"/>
  <c r="U4" i="12" s="1"/>
  <c r="W4" i="12" a="1"/>
  <c r="W4" i="12" s="1"/>
  <c r="X4" i="12" a="1"/>
  <c r="X4" i="12" s="1"/>
  <c r="Y4" i="12" a="1"/>
  <c r="Y4" i="12" s="1"/>
  <c r="Z4" i="12" a="1"/>
  <c r="Z4" i="12" s="1"/>
  <c r="AA4" i="12" a="1"/>
  <c r="AA4" i="12" s="1"/>
  <c r="AB4" i="12" a="1"/>
  <c r="AB4" i="12" s="1"/>
  <c r="AC4" i="12" a="1"/>
  <c r="AC4" i="12" s="1"/>
  <c r="AD4" i="12" a="1"/>
  <c r="AD4" i="12" s="1"/>
  <c r="AE4" i="12" a="1"/>
  <c r="AE4" i="12" s="1"/>
  <c r="F19" i="7"/>
  <c r="D19" i="7"/>
  <c r="B19" i="7"/>
  <c r="AG3" i="4"/>
  <c r="AG4" i="4"/>
  <c r="AG5" i="4"/>
  <c r="AG6" i="4"/>
  <c r="AG7" i="4"/>
  <c r="AG8" i="4"/>
  <c r="AG9" i="4"/>
  <c r="AG10" i="4"/>
  <c r="AG11" i="4"/>
  <c r="AG12" i="4"/>
  <c r="AG13" i="4"/>
  <c r="AG14" i="4"/>
  <c r="AG15" i="4"/>
  <c r="AG16" i="4"/>
  <c r="AG17" i="4"/>
  <c r="AG18" i="4"/>
  <c r="AG19" i="4"/>
  <c r="AG20" i="4"/>
  <c r="AG21" i="4"/>
  <c r="AG22" i="4"/>
  <c r="AG23" i="4"/>
  <c r="AG24" i="4"/>
  <c r="AG25" i="4"/>
  <c r="AG26" i="4"/>
  <c r="AG27" i="4"/>
  <c r="AG28" i="4"/>
  <c r="AG29" i="4"/>
  <c r="AG30" i="4"/>
  <c r="AG31" i="4"/>
  <c r="AG32" i="4"/>
  <c r="AG33" i="4"/>
  <c r="AG34" i="4"/>
  <c r="AG35" i="4"/>
  <c r="AG36" i="4"/>
  <c r="AG37" i="4"/>
  <c r="AG38" i="4"/>
  <c r="AG39" i="4"/>
  <c r="AG40" i="4"/>
  <c r="AG41" i="4"/>
  <c r="AG42" i="4"/>
  <c r="AG43" i="4"/>
  <c r="AG44" i="4"/>
  <c r="AG45" i="4"/>
  <c r="AG46" i="4"/>
  <c r="AG47" i="4"/>
  <c r="AG48" i="4"/>
  <c r="AG49" i="4"/>
  <c r="AG50" i="4"/>
  <c r="AG51" i="4"/>
  <c r="AG52" i="4"/>
  <c r="AG53" i="4"/>
  <c r="AG54" i="4"/>
  <c r="AG55" i="4"/>
  <c r="AG56" i="4"/>
  <c r="AG57" i="4"/>
  <c r="AG58" i="4"/>
  <c r="AG59" i="4"/>
  <c r="AG60" i="4"/>
  <c r="AG61" i="4"/>
  <c r="AG62" i="4"/>
  <c r="AG63" i="4"/>
  <c r="AG64" i="4"/>
  <c r="AG65" i="4"/>
  <c r="AG66" i="4"/>
  <c r="AG67" i="4"/>
  <c r="AG68" i="4"/>
  <c r="AG69" i="4"/>
  <c r="AG70" i="4"/>
  <c r="AG71" i="4"/>
  <c r="AG72" i="4"/>
  <c r="AG73" i="4"/>
  <c r="AG74" i="4"/>
  <c r="AG75" i="4"/>
  <c r="AG76" i="4"/>
  <c r="AG77" i="4"/>
  <c r="AG78" i="4"/>
  <c r="AG79" i="4"/>
  <c r="AG80" i="4"/>
  <c r="AG81" i="4"/>
  <c r="AG82" i="4"/>
  <c r="AG83" i="4"/>
  <c r="AG84" i="4"/>
  <c r="AG85" i="4"/>
  <c r="AG86" i="4"/>
  <c r="AG87" i="4"/>
  <c r="AG88" i="4"/>
  <c r="AG89" i="4"/>
  <c r="AG90" i="4"/>
  <c r="AG91" i="4"/>
  <c r="AG92" i="4"/>
  <c r="AG93" i="4"/>
  <c r="AG94" i="4"/>
  <c r="AG95" i="4"/>
  <c r="AG96" i="4"/>
  <c r="AG97" i="4"/>
  <c r="AG98" i="4"/>
  <c r="AG99" i="4"/>
  <c r="AG100" i="4"/>
  <c r="AG101" i="4"/>
  <c r="AG102" i="4"/>
  <c r="AG103" i="4"/>
  <c r="AG104" i="4"/>
  <c r="AG105" i="4"/>
  <c r="AG106" i="4"/>
  <c r="AG107" i="4"/>
  <c r="AG108" i="4"/>
  <c r="AG109" i="4"/>
  <c r="AG110" i="4"/>
  <c r="AG111" i="4"/>
  <c r="AG112" i="4"/>
  <c r="AG113" i="4"/>
  <c r="AG114" i="4"/>
  <c r="AG115" i="4"/>
  <c r="AG116" i="4"/>
  <c r="AG117" i="4"/>
  <c r="AG118" i="4"/>
  <c r="AG119" i="4"/>
  <c r="AG120" i="4"/>
  <c r="AG121" i="4"/>
  <c r="AG122" i="4"/>
  <c r="AG123" i="4"/>
  <c r="AG124" i="4"/>
  <c r="AG125" i="4"/>
  <c r="AG126" i="4"/>
  <c r="AG127" i="4"/>
  <c r="AG128" i="4"/>
  <c r="AG129" i="4"/>
  <c r="AG130" i="4"/>
  <c r="AG131" i="4"/>
  <c r="AG132" i="4"/>
  <c r="AG133" i="4"/>
  <c r="AG134" i="4"/>
  <c r="AG135" i="4"/>
  <c r="AG136" i="4"/>
  <c r="AG137" i="4"/>
  <c r="AG138" i="4"/>
  <c r="AG139" i="4"/>
  <c r="AG140" i="4"/>
  <c r="AG141" i="4"/>
  <c r="AG142" i="4"/>
  <c r="AG143" i="4"/>
  <c r="AG144" i="4"/>
  <c r="AG145" i="4"/>
  <c r="AG146" i="4"/>
  <c r="AG147" i="4"/>
  <c r="AG148" i="4"/>
  <c r="AG149" i="4"/>
  <c r="AG150" i="4"/>
  <c r="AG151" i="4"/>
  <c r="AG152" i="4"/>
  <c r="AG153" i="4"/>
  <c r="AG154" i="4"/>
  <c r="AG155" i="4"/>
  <c r="AG156" i="4"/>
  <c r="AG157" i="4"/>
  <c r="AG158" i="4"/>
  <c r="AG159" i="4"/>
  <c r="AG160" i="4"/>
  <c r="AG161" i="4"/>
  <c r="AG162" i="4"/>
  <c r="AG163" i="4"/>
  <c r="AG164" i="4"/>
  <c r="AG165" i="4"/>
  <c r="AG166" i="4"/>
  <c r="AG167" i="4"/>
  <c r="AG168" i="4"/>
  <c r="AG169" i="4"/>
  <c r="AG170" i="4"/>
  <c r="AG171" i="4"/>
  <c r="AG172" i="4"/>
  <c r="AG173" i="4"/>
  <c r="AG174" i="4"/>
  <c r="AG175" i="4"/>
  <c r="AG176" i="4"/>
  <c r="AG177" i="4"/>
  <c r="AG178" i="4"/>
  <c r="AG179" i="4"/>
  <c r="AG180" i="4"/>
  <c r="AG181" i="4"/>
  <c r="AG182" i="4"/>
  <c r="AG183" i="4"/>
  <c r="AG184" i="4"/>
  <c r="AG185" i="4"/>
  <c r="AG186" i="4"/>
  <c r="AG187" i="4"/>
  <c r="AG188" i="4"/>
  <c r="AG189" i="4"/>
  <c r="AG190" i="4"/>
  <c r="AG191" i="4"/>
  <c r="AG192" i="4"/>
  <c r="AG193" i="4"/>
  <c r="AG194" i="4"/>
  <c r="AG195" i="4"/>
  <c r="AG196" i="4"/>
  <c r="AG197" i="4"/>
  <c r="AG198" i="4"/>
  <c r="AG199" i="4"/>
  <c r="AG200" i="4"/>
  <c r="AG201" i="4"/>
  <c r="AG202" i="4"/>
  <c r="AG203" i="4"/>
  <c r="AG204" i="4"/>
  <c r="AG205" i="4"/>
  <c r="AG206" i="4"/>
  <c r="AG207" i="4"/>
  <c r="AG208" i="4"/>
  <c r="AG209" i="4"/>
  <c r="AG210" i="4"/>
  <c r="AG211" i="4"/>
  <c r="AG212" i="4"/>
  <c r="AG213" i="4"/>
  <c r="AG214" i="4"/>
  <c r="AG215" i="4"/>
  <c r="AG216" i="4"/>
  <c r="AG217" i="4"/>
  <c r="AG218" i="4"/>
  <c r="AG219" i="4"/>
  <c r="AG220" i="4"/>
  <c r="AG221" i="4"/>
  <c r="AG222" i="4"/>
  <c r="AG223" i="4"/>
  <c r="AG224" i="4"/>
  <c r="AG225" i="4"/>
  <c r="AG226" i="4"/>
  <c r="D5" i="11" s="1" a="1"/>
  <c r="D5" i="11" s="1"/>
  <c r="AG230" i="4"/>
  <c r="AG231" i="4"/>
  <c r="AG232" i="4"/>
  <c r="AG233" i="4"/>
  <c r="AG234" i="4"/>
  <c r="AG235" i="4"/>
  <c r="AG236" i="4"/>
  <c r="AG237" i="4"/>
  <c r="AG238" i="4"/>
  <c r="AG239" i="4"/>
  <c r="AG240" i="4"/>
  <c r="AG241" i="4"/>
  <c r="AG242" i="4"/>
  <c r="AG243" i="4"/>
  <c r="AG244" i="4"/>
  <c r="AG245" i="4"/>
  <c r="AG246" i="4"/>
  <c r="AG247" i="4"/>
  <c r="AG248" i="4"/>
  <c r="AG249" i="4"/>
  <c r="AG250" i="4"/>
  <c r="AG251" i="4"/>
  <c r="AG252" i="4"/>
  <c r="AG253" i="4"/>
  <c r="AG254" i="4"/>
  <c r="AG255" i="4"/>
  <c r="AG256" i="4"/>
  <c r="AG257" i="4"/>
  <c r="AG258" i="4"/>
  <c r="AG259" i="4"/>
  <c r="D6" i="11" s="1" a="1"/>
  <c r="D6" i="11" s="1"/>
  <c r="AG260" i="4"/>
  <c r="AG261" i="4"/>
  <c r="AG262" i="4"/>
  <c r="D7" i="11" s="1" a="1"/>
  <c r="D7" i="11" s="1"/>
  <c r="AG269" i="4"/>
  <c r="AG270" i="4"/>
  <c r="AG271" i="4"/>
  <c r="AG272" i="4"/>
  <c r="AG273" i="4"/>
  <c r="AG274" i="4"/>
  <c r="AG275" i="4"/>
  <c r="AG276" i="4"/>
  <c r="AG277" i="4"/>
  <c r="AG278" i="4"/>
  <c r="AG279" i="4"/>
  <c r="AG280" i="4"/>
  <c r="AG281" i="4"/>
  <c r="AG282" i="4"/>
  <c r="AG283" i="4"/>
  <c r="AG284" i="4"/>
  <c r="AG285" i="4"/>
  <c r="AG286" i="4"/>
  <c r="AG287" i="4"/>
  <c r="AG288" i="4"/>
  <c r="AG289" i="4"/>
  <c r="AG290" i="4"/>
  <c r="AG291" i="4"/>
  <c r="AG292" i="4"/>
  <c r="AG293" i="4"/>
  <c r="AG294" i="4"/>
  <c r="AG295" i="4"/>
  <c r="D8" i="11" s="1" a="1"/>
  <c r="D8" i="11" s="1"/>
  <c r="AG296" i="4"/>
  <c r="AG297" i="4"/>
  <c r="AG298" i="4"/>
  <c r="D9" i="11" s="1" a="1"/>
  <c r="D9" i="11" s="1"/>
  <c r="AG299" i="4"/>
  <c r="AG300" i="4"/>
  <c r="AG301" i="4"/>
  <c r="AG302" i="4"/>
  <c r="AG303" i="4"/>
  <c r="AG304" i="4"/>
  <c r="AG305" i="4"/>
  <c r="AG306" i="4"/>
  <c r="AG307" i="4"/>
  <c r="AG308" i="4"/>
  <c r="AG309" i="4"/>
  <c r="AG310" i="4"/>
  <c r="AG311" i="4"/>
  <c r="AG312" i="4"/>
  <c r="AG313" i="4"/>
  <c r="AG314" i="4"/>
  <c r="AG315" i="4"/>
  <c r="AG316" i="4"/>
  <c r="AG317" i="4"/>
  <c r="AG318" i="4"/>
  <c r="AG319" i="4"/>
  <c r="AG320" i="4"/>
  <c r="AG321" i="4"/>
  <c r="AG322" i="4"/>
  <c r="AG323" i="4"/>
  <c r="AG324" i="4"/>
  <c r="AG325" i="4"/>
  <c r="AG326" i="4"/>
  <c r="AG327" i="4"/>
  <c r="AG328" i="4"/>
  <c r="AG329" i="4"/>
  <c r="AG330" i="4"/>
  <c r="AG331" i="4"/>
  <c r="D10" i="11" s="1" a="1"/>
  <c r="D10" i="11" s="1"/>
  <c r="AG332" i="4"/>
  <c r="AG333" i="4"/>
  <c r="AG334" i="4"/>
  <c r="AG335" i="4"/>
  <c r="AG336" i="4"/>
  <c r="AG337" i="4"/>
  <c r="AG338" i="4"/>
  <c r="AG339" i="4"/>
  <c r="AG340" i="4"/>
  <c r="AG341" i="4"/>
  <c r="AG342" i="4"/>
  <c r="AG343" i="4"/>
  <c r="AG344" i="4"/>
  <c r="AG345" i="4"/>
  <c r="AG346" i="4"/>
  <c r="AG347" i="4"/>
  <c r="AG348" i="4"/>
  <c r="AG349" i="4"/>
  <c r="AG350" i="4"/>
  <c r="AG351" i="4"/>
  <c r="AG352" i="4"/>
  <c r="AG353" i="4"/>
  <c r="AG354" i="4"/>
  <c r="AG355" i="4"/>
  <c r="AG356" i="4"/>
  <c r="AG357" i="4"/>
  <c r="AG358" i="4"/>
  <c r="AG359" i="4"/>
  <c r="AG360" i="4"/>
  <c r="AG361" i="4"/>
  <c r="AG362" i="4"/>
  <c r="AG363" i="4"/>
  <c r="AG364" i="4"/>
  <c r="AG365" i="4"/>
  <c r="AG366" i="4"/>
  <c r="AG367" i="4"/>
  <c r="AG368" i="4"/>
  <c r="AG369" i="4"/>
  <c r="AG370" i="4"/>
  <c r="AG371" i="4"/>
  <c r="AG372" i="4"/>
  <c r="AG373" i="4"/>
  <c r="AG374" i="4"/>
  <c r="AG375" i="4"/>
  <c r="AG376" i="4"/>
  <c r="AG2" i="4"/>
  <c r="AH3" i="4"/>
  <c r="AH4" i="4"/>
  <c r="AH5" i="4"/>
  <c r="AH6" i="4"/>
  <c r="AH7" i="4"/>
  <c r="AH8" i="4"/>
  <c r="AH9" i="4"/>
  <c r="AH10" i="4"/>
  <c r="AH11" i="4"/>
  <c r="AH12" i="4"/>
  <c r="AH13" i="4"/>
  <c r="AH14" i="4"/>
  <c r="AH15" i="4"/>
  <c r="AH16" i="4"/>
  <c r="AH17" i="4"/>
  <c r="AH18" i="4"/>
  <c r="AH19" i="4"/>
  <c r="AH20" i="4"/>
  <c r="AH21" i="4"/>
  <c r="AH22" i="4"/>
  <c r="AH23" i="4"/>
  <c r="AH24" i="4"/>
  <c r="AH25" i="4"/>
  <c r="AH26" i="4"/>
  <c r="AH27" i="4"/>
  <c r="AH28" i="4"/>
  <c r="AH29" i="4"/>
  <c r="AH30" i="4"/>
  <c r="AH31" i="4"/>
  <c r="AH32" i="4"/>
  <c r="AH33" i="4"/>
  <c r="AH34" i="4"/>
  <c r="AH35" i="4"/>
  <c r="AH36" i="4"/>
  <c r="AH37" i="4"/>
  <c r="AH38" i="4"/>
  <c r="AH39" i="4"/>
  <c r="AH40" i="4"/>
  <c r="AH41" i="4"/>
  <c r="AH42" i="4"/>
  <c r="AH43" i="4"/>
  <c r="AH44" i="4"/>
  <c r="AH45" i="4"/>
  <c r="AH46" i="4"/>
  <c r="AH47" i="4"/>
  <c r="AH48" i="4"/>
  <c r="AH49" i="4"/>
  <c r="AH50" i="4"/>
  <c r="AH51" i="4"/>
  <c r="AH52" i="4"/>
  <c r="AH53" i="4"/>
  <c r="AH54" i="4"/>
  <c r="AH55" i="4"/>
  <c r="AH56" i="4"/>
  <c r="AH57" i="4"/>
  <c r="AH58" i="4"/>
  <c r="AH59" i="4"/>
  <c r="AH60" i="4"/>
  <c r="AH61" i="4"/>
  <c r="AH62" i="4"/>
  <c r="AH63" i="4"/>
  <c r="AH64" i="4"/>
  <c r="AH65" i="4"/>
  <c r="AH66" i="4"/>
  <c r="AH67" i="4"/>
  <c r="AH68" i="4"/>
  <c r="AH69" i="4"/>
  <c r="AH70" i="4"/>
  <c r="AH71" i="4"/>
  <c r="AH72" i="4"/>
  <c r="AH73" i="4"/>
  <c r="AH74" i="4"/>
  <c r="AH75" i="4"/>
  <c r="AH76" i="4"/>
  <c r="AH77" i="4"/>
  <c r="AH78" i="4"/>
  <c r="AH79" i="4"/>
  <c r="AH80" i="4"/>
  <c r="AH81" i="4"/>
  <c r="AH82" i="4"/>
  <c r="AH83" i="4"/>
  <c r="AH84" i="4"/>
  <c r="AH85" i="4"/>
  <c r="AH86" i="4"/>
  <c r="AH87" i="4"/>
  <c r="AH88" i="4"/>
  <c r="AH89" i="4"/>
  <c r="AH90" i="4"/>
  <c r="AH91" i="4"/>
  <c r="AH92" i="4"/>
  <c r="AH93" i="4"/>
  <c r="AH94" i="4"/>
  <c r="AH95" i="4"/>
  <c r="AH96" i="4"/>
  <c r="AH97" i="4"/>
  <c r="AH98" i="4"/>
  <c r="AH99" i="4"/>
  <c r="AH100" i="4"/>
  <c r="AH101" i="4"/>
  <c r="AH102" i="4"/>
  <c r="AH103" i="4"/>
  <c r="AH104" i="4"/>
  <c r="AH105" i="4"/>
  <c r="AH106" i="4"/>
  <c r="AH107" i="4"/>
  <c r="AH108" i="4"/>
  <c r="AH109" i="4"/>
  <c r="AH110" i="4"/>
  <c r="AH111" i="4"/>
  <c r="AH112" i="4"/>
  <c r="AH113" i="4"/>
  <c r="AH114" i="4"/>
  <c r="AH115" i="4"/>
  <c r="AH116" i="4"/>
  <c r="AH117" i="4"/>
  <c r="AH118" i="4"/>
  <c r="AH119" i="4"/>
  <c r="AH120" i="4"/>
  <c r="AH121" i="4"/>
  <c r="AH122" i="4"/>
  <c r="AH123" i="4"/>
  <c r="AH124" i="4"/>
  <c r="AH125" i="4"/>
  <c r="AH126" i="4"/>
  <c r="AH127" i="4"/>
  <c r="AH128" i="4"/>
  <c r="AH129" i="4"/>
  <c r="AH130" i="4"/>
  <c r="AH131" i="4"/>
  <c r="AH132" i="4"/>
  <c r="AH133" i="4"/>
  <c r="AH134" i="4"/>
  <c r="AH135" i="4"/>
  <c r="AH136" i="4"/>
  <c r="AH137" i="4"/>
  <c r="AH138" i="4"/>
  <c r="AH139" i="4"/>
  <c r="AH140" i="4"/>
  <c r="AH141" i="4"/>
  <c r="AH142" i="4"/>
  <c r="AH143" i="4"/>
  <c r="AH144" i="4"/>
  <c r="AH145" i="4"/>
  <c r="AH146" i="4"/>
  <c r="AH147" i="4"/>
  <c r="AH148" i="4"/>
  <c r="AH149" i="4"/>
  <c r="AH150" i="4"/>
  <c r="AH151" i="4"/>
  <c r="AH152" i="4"/>
  <c r="AH153" i="4"/>
  <c r="AH154" i="4"/>
  <c r="AH155" i="4"/>
  <c r="AH156" i="4"/>
  <c r="AH157" i="4"/>
  <c r="AH158" i="4"/>
  <c r="AH159" i="4"/>
  <c r="AH160" i="4"/>
  <c r="AH161" i="4"/>
  <c r="AH162" i="4"/>
  <c r="AH163" i="4"/>
  <c r="AH164" i="4"/>
  <c r="AH165" i="4"/>
  <c r="AH166" i="4"/>
  <c r="AH167" i="4"/>
  <c r="AH168" i="4"/>
  <c r="AH169" i="4"/>
  <c r="AH170" i="4"/>
  <c r="AH171" i="4"/>
  <c r="AH172" i="4"/>
  <c r="AH173" i="4"/>
  <c r="AH174" i="4"/>
  <c r="AH175" i="4"/>
  <c r="AH176" i="4"/>
  <c r="AH177" i="4"/>
  <c r="AH178" i="4"/>
  <c r="AH179" i="4"/>
  <c r="AH180" i="4"/>
  <c r="AH181" i="4"/>
  <c r="AH182" i="4"/>
  <c r="AH183" i="4"/>
  <c r="AH184" i="4"/>
  <c r="AH185" i="4"/>
  <c r="AH186" i="4"/>
  <c r="AH187" i="4"/>
  <c r="AH188" i="4"/>
  <c r="AH189" i="4"/>
  <c r="AH190" i="4"/>
  <c r="AH191" i="4"/>
  <c r="AH192" i="4"/>
  <c r="AH193" i="4"/>
  <c r="AH194" i="4"/>
  <c r="AH195" i="4"/>
  <c r="AH196" i="4"/>
  <c r="AH197" i="4"/>
  <c r="AH198" i="4"/>
  <c r="AH199" i="4"/>
  <c r="AH200" i="4"/>
  <c r="AH201" i="4"/>
  <c r="AH202" i="4"/>
  <c r="AH203" i="4"/>
  <c r="AH204" i="4"/>
  <c r="AH205" i="4"/>
  <c r="AH206" i="4"/>
  <c r="AH207" i="4"/>
  <c r="AH208" i="4"/>
  <c r="AH209" i="4"/>
  <c r="AH210" i="4"/>
  <c r="AH211" i="4"/>
  <c r="AH212" i="4"/>
  <c r="AH213" i="4"/>
  <c r="AH214" i="4"/>
  <c r="AH215" i="4"/>
  <c r="AH216" i="4"/>
  <c r="AH217" i="4"/>
  <c r="AH218" i="4"/>
  <c r="AH219" i="4"/>
  <c r="AH220" i="4"/>
  <c r="AH221" i="4"/>
  <c r="AH222" i="4"/>
  <c r="AH223" i="4"/>
  <c r="AH224" i="4"/>
  <c r="AH225" i="4"/>
  <c r="AH226" i="4"/>
  <c r="E5" i="11" s="1" a="1"/>
  <c r="E5" i="11" s="1"/>
  <c r="AH230" i="4"/>
  <c r="AH231" i="4"/>
  <c r="AH232" i="4"/>
  <c r="AH233" i="4"/>
  <c r="AH234" i="4"/>
  <c r="AH235" i="4"/>
  <c r="AH236" i="4"/>
  <c r="AH237" i="4"/>
  <c r="AH238" i="4"/>
  <c r="AH239" i="4"/>
  <c r="AH240" i="4"/>
  <c r="AH241" i="4"/>
  <c r="AH242" i="4"/>
  <c r="AH243" i="4"/>
  <c r="AH244" i="4"/>
  <c r="AH245" i="4"/>
  <c r="AH246" i="4"/>
  <c r="AH247" i="4"/>
  <c r="AH248" i="4"/>
  <c r="AH249" i="4"/>
  <c r="AH250" i="4"/>
  <c r="AH251" i="4"/>
  <c r="AH252" i="4"/>
  <c r="AH253" i="4"/>
  <c r="AH254" i="4"/>
  <c r="AH255" i="4"/>
  <c r="AH256" i="4"/>
  <c r="AH257" i="4"/>
  <c r="AH258" i="4"/>
  <c r="AH259" i="4"/>
  <c r="E6" i="11" s="1" a="1"/>
  <c r="E6" i="11" s="1"/>
  <c r="AH260" i="4"/>
  <c r="AH261" i="4"/>
  <c r="AH262" i="4"/>
  <c r="E7" i="11" s="1" a="1"/>
  <c r="E7" i="11" s="1"/>
  <c r="AH269" i="4"/>
  <c r="AH270" i="4"/>
  <c r="AH271" i="4"/>
  <c r="AH272" i="4"/>
  <c r="AH273" i="4"/>
  <c r="AH274" i="4"/>
  <c r="AH275" i="4"/>
  <c r="AH276" i="4"/>
  <c r="AH277" i="4"/>
  <c r="AH278" i="4"/>
  <c r="AH279" i="4"/>
  <c r="AH280" i="4"/>
  <c r="AH281" i="4"/>
  <c r="AH282" i="4"/>
  <c r="AH283" i="4"/>
  <c r="AH284" i="4"/>
  <c r="AH285" i="4"/>
  <c r="AH286" i="4"/>
  <c r="AH287" i="4"/>
  <c r="AH288" i="4"/>
  <c r="AH289" i="4"/>
  <c r="AH290" i="4"/>
  <c r="AH291" i="4"/>
  <c r="AH292" i="4"/>
  <c r="AH293" i="4"/>
  <c r="AH294" i="4"/>
  <c r="AH295" i="4"/>
  <c r="E8" i="11" s="1" a="1"/>
  <c r="E8" i="11" s="1"/>
  <c r="AH296" i="4"/>
  <c r="AH297" i="4"/>
  <c r="AH298" i="4"/>
  <c r="E9" i="11" s="1" a="1"/>
  <c r="E9" i="11" s="1"/>
  <c r="AH299" i="4"/>
  <c r="AH300" i="4"/>
  <c r="AH301" i="4"/>
  <c r="AH302" i="4"/>
  <c r="AH303" i="4"/>
  <c r="AH304" i="4"/>
  <c r="AH305" i="4"/>
  <c r="AH306" i="4"/>
  <c r="AH307" i="4"/>
  <c r="AH308" i="4"/>
  <c r="AH309" i="4"/>
  <c r="AH310" i="4"/>
  <c r="AH311" i="4"/>
  <c r="AH312" i="4"/>
  <c r="AH313" i="4"/>
  <c r="AH314" i="4"/>
  <c r="AH315" i="4"/>
  <c r="AH316" i="4"/>
  <c r="AH317" i="4"/>
  <c r="AH318" i="4"/>
  <c r="AH319" i="4"/>
  <c r="AH320" i="4"/>
  <c r="AH321" i="4"/>
  <c r="AH322" i="4"/>
  <c r="AH323" i="4"/>
  <c r="AH324" i="4"/>
  <c r="AH325" i="4"/>
  <c r="AH326" i="4"/>
  <c r="AH327" i="4"/>
  <c r="AH328" i="4"/>
  <c r="AH329" i="4"/>
  <c r="AH330" i="4"/>
  <c r="AH331" i="4"/>
  <c r="E10" i="11" s="1" a="1"/>
  <c r="E10" i="11" s="1"/>
  <c r="AH332" i="4"/>
  <c r="AH333" i="4"/>
  <c r="AH334" i="4"/>
  <c r="AH335" i="4"/>
  <c r="AH336" i="4"/>
  <c r="AH337" i="4"/>
  <c r="AH338" i="4"/>
  <c r="AH339" i="4"/>
  <c r="AH340" i="4"/>
  <c r="AH341" i="4"/>
  <c r="AH342" i="4"/>
  <c r="AH343" i="4"/>
  <c r="AH344" i="4"/>
  <c r="AH345" i="4"/>
  <c r="AH346" i="4"/>
  <c r="AH347" i="4"/>
  <c r="AH348" i="4"/>
  <c r="AH349" i="4"/>
  <c r="AH350" i="4"/>
  <c r="AH351" i="4"/>
  <c r="AH352" i="4"/>
  <c r="AH353" i="4"/>
  <c r="AH354" i="4"/>
  <c r="AH355" i="4"/>
  <c r="AH356" i="4"/>
  <c r="AH357" i="4"/>
  <c r="AH358" i="4"/>
  <c r="AH359" i="4"/>
  <c r="AH360" i="4"/>
  <c r="AH361" i="4"/>
  <c r="AH362" i="4"/>
  <c r="AH363" i="4"/>
  <c r="AH364" i="4"/>
  <c r="AH365" i="4"/>
  <c r="AH366" i="4"/>
  <c r="AH367" i="4"/>
  <c r="AH368" i="4"/>
  <c r="AH369" i="4"/>
  <c r="AH370" i="4"/>
  <c r="AH371" i="4"/>
  <c r="AH372" i="4"/>
  <c r="AH373" i="4"/>
  <c r="AH374" i="4"/>
  <c r="AH375" i="4"/>
  <c r="AH376" i="4"/>
  <c r="B13" i="7" s="1" a="1"/>
  <c r="B13" i="7" s="1"/>
  <c r="AH2" i="4"/>
  <c r="AJ3" i="4"/>
  <c r="AK3" i="4"/>
  <c r="AL3" i="4"/>
  <c r="AJ4" i="4"/>
  <c r="AK4" i="4"/>
  <c r="AL4" i="4"/>
  <c r="AJ5" i="4"/>
  <c r="AK5" i="4"/>
  <c r="AL5" i="4"/>
  <c r="AJ6" i="4"/>
  <c r="AK6" i="4"/>
  <c r="AL6" i="4"/>
  <c r="AJ7" i="4"/>
  <c r="AK7" i="4"/>
  <c r="AL7" i="4"/>
  <c r="AJ8" i="4"/>
  <c r="AK8" i="4"/>
  <c r="AL8" i="4"/>
  <c r="AJ9" i="4"/>
  <c r="AK9" i="4"/>
  <c r="AL9" i="4"/>
  <c r="AJ10" i="4"/>
  <c r="AK10" i="4"/>
  <c r="AL10" i="4"/>
  <c r="AJ11" i="4"/>
  <c r="AK11" i="4"/>
  <c r="AL11" i="4"/>
  <c r="AJ12" i="4"/>
  <c r="AK12" i="4"/>
  <c r="AL12" i="4"/>
  <c r="AJ13" i="4"/>
  <c r="AK13" i="4"/>
  <c r="AL13" i="4"/>
  <c r="AJ14" i="4"/>
  <c r="AK14" i="4"/>
  <c r="AL14" i="4"/>
  <c r="AJ15" i="4"/>
  <c r="AK15" i="4"/>
  <c r="AL15" i="4"/>
  <c r="AJ16" i="4"/>
  <c r="AK16" i="4"/>
  <c r="AL16" i="4"/>
  <c r="AJ17" i="4"/>
  <c r="AK17" i="4"/>
  <c r="AL17" i="4"/>
  <c r="AJ18" i="4"/>
  <c r="AK18" i="4"/>
  <c r="AL18" i="4"/>
  <c r="AJ19" i="4"/>
  <c r="AK19" i="4"/>
  <c r="AL19" i="4"/>
  <c r="AJ20" i="4"/>
  <c r="AK20" i="4"/>
  <c r="AL20" i="4"/>
  <c r="AJ21" i="4"/>
  <c r="AK21" i="4"/>
  <c r="AL21" i="4"/>
  <c r="AJ22" i="4"/>
  <c r="AK22" i="4"/>
  <c r="AL22" i="4"/>
  <c r="AJ23" i="4"/>
  <c r="AK23" i="4"/>
  <c r="AL23" i="4"/>
  <c r="AJ24" i="4"/>
  <c r="AK24" i="4"/>
  <c r="AL24" i="4"/>
  <c r="AJ25" i="4"/>
  <c r="AK25" i="4"/>
  <c r="AL25" i="4"/>
  <c r="AJ26" i="4"/>
  <c r="AK26" i="4"/>
  <c r="AL26" i="4"/>
  <c r="AJ27" i="4"/>
  <c r="AK27" i="4"/>
  <c r="AL27" i="4"/>
  <c r="AJ28" i="4"/>
  <c r="AK28" i="4"/>
  <c r="AL28" i="4"/>
  <c r="AJ29" i="4"/>
  <c r="AK29" i="4"/>
  <c r="AL29" i="4"/>
  <c r="AJ30" i="4"/>
  <c r="AK30" i="4"/>
  <c r="AL30" i="4"/>
  <c r="AJ31" i="4"/>
  <c r="AK31" i="4"/>
  <c r="AL31" i="4"/>
  <c r="AJ32" i="4"/>
  <c r="AK32" i="4"/>
  <c r="AL32" i="4"/>
  <c r="AJ33" i="4"/>
  <c r="AK33" i="4"/>
  <c r="AL33" i="4"/>
  <c r="AJ34" i="4"/>
  <c r="AK34" i="4"/>
  <c r="AL34" i="4"/>
  <c r="AJ35" i="4"/>
  <c r="AK35" i="4"/>
  <c r="AL35" i="4"/>
  <c r="AJ36" i="4"/>
  <c r="AK36" i="4"/>
  <c r="AL36" i="4"/>
  <c r="AJ37" i="4"/>
  <c r="AK37" i="4"/>
  <c r="AL37" i="4"/>
  <c r="AJ38" i="4"/>
  <c r="AK38" i="4"/>
  <c r="AL38" i="4"/>
  <c r="AJ39" i="4"/>
  <c r="AK39" i="4"/>
  <c r="AL39" i="4"/>
  <c r="AJ40" i="4"/>
  <c r="AK40" i="4"/>
  <c r="AL40" i="4"/>
  <c r="AJ41" i="4"/>
  <c r="AK41" i="4"/>
  <c r="AL41" i="4"/>
  <c r="AJ42" i="4"/>
  <c r="AK42" i="4"/>
  <c r="AL42" i="4"/>
  <c r="AJ43" i="4"/>
  <c r="AK43" i="4"/>
  <c r="AL43" i="4"/>
  <c r="AJ44" i="4"/>
  <c r="AK44" i="4"/>
  <c r="AL44" i="4"/>
  <c r="AJ45" i="4"/>
  <c r="AK45" i="4"/>
  <c r="AL45" i="4"/>
  <c r="AJ46" i="4"/>
  <c r="AK46" i="4"/>
  <c r="AL46" i="4"/>
  <c r="AJ47" i="4"/>
  <c r="AK47" i="4"/>
  <c r="AL47" i="4"/>
  <c r="AJ48" i="4"/>
  <c r="AK48" i="4"/>
  <c r="AL48" i="4"/>
  <c r="AJ49" i="4"/>
  <c r="AK49" i="4"/>
  <c r="AL49" i="4"/>
  <c r="AJ50" i="4"/>
  <c r="AK50" i="4"/>
  <c r="AL50" i="4"/>
  <c r="AJ51" i="4"/>
  <c r="AK51" i="4"/>
  <c r="AL51" i="4"/>
  <c r="AJ52" i="4"/>
  <c r="AK52" i="4"/>
  <c r="AL52" i="4"/>
  <c r="AJ53" i="4"/>
  <c r="AK53" i="4"/>
  <c r="AL53" i="4"/>
  <c r="AJ54" i="4"/>
  <c r="AK54" i="4"/>
  <c r="AL54" i="4"/>
  <c r="AJ55" i="4"/>
  <c r="AK55" i="4"/>
  <c r="AL55" i="4"/>
  <c r="AJ56" i="4"/>
  <c r="AK56" i="4"/>
  <c r="AL56" i="4"/>
  <c r="AJ57" i="4"/>
  <c r="AK57" i="4"/>
  <c r="AL57" i="4"/>
  <c r="AJ58" i="4"/>
  <c r="AK58" i="4"/>
  <c r="AL58" i="4"/>
  <c r="AJ59" i="4"/>
  <c r="AK59" i="4"/>
  <c r="AL59" i="4"/>
  <c r="AJ60" i="4"/>
  <c r="AK60" i="4"/>
  <c r="AL60" i="4"/>
  <c r="AJ61" i="4"/>
  <c r="AK61" i="4"/>
  <c r="AL61" i="4"/>
  <c r="AJ62" i="4"/>
  <c r="AK62" i="4"/>
  <c r="AL62" i="4"/>
  <c r="AJ63" i="4"/>
  <c r="AK63" i="4"/>
  <c r="AL63" i="4"/>
  <c r="AJ64" i="4"/>
  <c r="AK64" i="4"/>
  <c r="AL64" i="4"/>
  <c r="AJ65" i="4"/>
  <c r="AK65" i="4"/>
  <c r="AL65" i="4"/>
  <c r="AJ66" i="4"/>
  <c r="AK66" i="4"/>
  <c r="AL66" i="4"/>
  <c r="AJ67" i="4"/>
  <c r="AK67" i="4"/>
  <c r="AL67" i="4"/>
  <c r="AJ68" i="4"/>
  <c r="AK68" i="4"/>
  <c r="AL68" i="4"/>
  <c r="AJ69" i="4"/>
  <c r="AK69" i="4"/>
  <c r="AL69" i="4"/>
  <c r="AJ70" i="4"/>
  <c r="AK70" i="4"/>
  <c r="AL70" i="4"/>
  <c r="AJ71" i="4"/>
  <c r="AK71" i="4"/>
  <c r="AL71" i="4"/>
  <c r="AJ72" i="4"/>
  <c r="AK72" i="4"/>
  <c r="AL72" i="4"/>
  <c r="AJ73" i="4"/>
  <c r="AK73" i="4"/>
  <c r="AL73" i="4"/>
  <c r="AJ74" i="4"/>
  <c r="AK74" i="4"/>
  <c r="AL74" i="4"/>
  <c r="AJ75" i="4"/>
  <c r="AK75" i="4"/>
  <c r="AL75" i="4"/>
  <c r="AJ76" i="4"/>
  <c r="AK76" i="4"/>
  <c r="AL76" i="4"/>
  <c r="AJ77" i="4"/>
  <c r="AK77" i="4"/>
  <c r="AL77" i="4"/>
  <c r="AJ78" i="4"/>
  <c r="AK78" i="4"/>
  <c r="AL78" i="4"/>
  <c r="AJ79" i="4"/>
  <c r="AK79" i="4"/>
  <c r="AL79" i="4"/>
  <c r="AJ80" i="4"/>
  <c r="AK80" i="4"/>
  <c r="AL80" i="4"/>
  <c r="AJ81" i="4"/>
  <c r="AK81" i="4"/>
  <c r="AL81" i="4"/>
  <c r="AJ82" i="4"/>
  <c r="AK82" i="4"/>
  <c r="AL82" i="4"/>
  <c r="AJ83" i="4"/>
  <c r="AK83" i="4"/>
  <c r="AL83" i="4"/>
  <c r="AJ84" i="4"/>
  <c r="AK84" i="4"/>
  <c r="AL84" i="4"/>
  <c r="AJ85" i="4"/>
  <c r="AK85" i="4"/>
  <c r="AL85" i="4"/>
  <c r="AJ86" i="4"/>
  <c r="AK86" i="4"/>
  <c r="AL86" i="4"/>
  <c r="AJ87" i="4"/>
  <c r="AK87" i="4"/>
  <c r="AL87" i="4"/>
  <c r="AJ88" i="4"/>
  <c r="AK88" i="4"/>
  <c r="AL88" i="4"/>
  <c r="AJ89" i="4"/>
  <c r="AK89" i="4"/>
  <c r="AL89" i="4"/>
  <c r="AJ90" i="4"/>
  <c r="AK90" i="4"/>
  <c r="AL90" i="4"/>
  <c r="AJ91" i="4"/>
  <c r="AK91" i="4"/>
  <c r="AL91" i="4"/>
  <c r="AJ92" i="4"/>
  <c r="AK92" i="4"/>
  <c r="AL92" i="4"/>
  <c r="AJ93" i="4"/>
  <c r="AK93" i="4"/>
  <c r="AL93" i="4"/>
  <c r="AJ94" i="4"/>
  <c r="AK94" i="4"/>
  <c r="AL94" i="4"/>
  <c r="AJ95" i="4"/>
  <c r="AK95" i="4"/>
  <c r="AL95" i="4"/>
  <c r="AJ96" i="4"/>
  <c r="AK96" i="4"/>
  <c r="AL96" i="4"/>
  <c r="AJ97" i="4"/>
  <c r="AK97" i="4"/>
  <c r="AL97" i="4"/>
  <c r="AJ98" i="4"/>
  <c r="AK98" i="4"/>
  <c r="AL98" i="4"/>
  <c r="AJ99" i="4"/>
  <c r="AK99" i="4"/>
  <c r="AL99" i="4"/>
  <c r="AJ100" i="4"/>
  <c r="AK100" i="4"/>
  <c r="AL100" i="4"/>
  <c r="AJ101" i="4"/>
  <c r="AK101" i="4"/>
  <c r="AL101" i="4"/>
  <c r="AJ102" i="4"/>
  <c r="AK102" i="4"/>
  <c r="AL102" i="4"/>
  <c r="AJ103" i="4"/>
  <c r="AK103" i="4"/>
  <c r="AL103" i="4"/>
  <c r="AJ104" i="4"/>
  <c r="AK104" i="4"/>
  <c r="AL104" i="4"/>
  <c r="AJ105" i="4"/>
  <c r="AK105" i="4"/>
  <c r="AL105" i="4"/>
  <c r="AJ106" i="4"/>
  <c r="AK106" i="4"/>
  <c r="AL106" i="4"/>
  <c r="AJ107" i="4"/>
  <c r="AK107" i="4"/>
  <c r="AL107" i="4"/>
  <c r="AJ108" i="4"/>
  <c r="AK108" i="4"/>
  <c r="AL108" i="4"/>
  <c r="AJ109" i="4"/>
  <c r="AK109" i="4"/>
  <c r="AL109" i="4"/>
  <c r="AJ110" i="4"/>
  <c r="AK110" i="4"/>
  <c r="AL110" i="4"/>
  <c r="AJ111" i="4"/>
  <c r="AK111" i="4"/>
  <c r="AL111" i="4"/>
  <c r="AJ112" i="4"/>
  <c r="AK112" i="4"/>
  <c r="AL112" i="4"/>
  <c r="AJ113" i="4"/>
  <c r="AK113" i="4"/>
  <c r="AL113" i="4"/>
  <c r="AJ114" i="4"/>
  <c r="AK114" i="4"/>
  <c r="AL114" i="4"/>
  <c r="AJ115" i="4"/>
  <c r="AK115" i="4"/>
  <c r="AL115" i="4"/>
  <c r="AJ116" i="4"/>
  <c r="AK116" i="4"/>
  <c r="AL116" i="4"/>
  <c r="AJ117" i="4"/>
  <c r="AK117" i="4"/>
  <c r="AL117" i="4"/>
  <c r="AJ118" i="4"/>
  <c r="AK118" i="4"/>
  <c r="AL118" i="4"/>
  <c r="AJ119" i="4"/>
  <c r="AK119" i="4"/>
  <c r="AL119" i="4"/>
  <c r="AJ120" i="4"/>
  <c r="AK120" i="4"/>
  <c r="AL120" i="4"/>
  <c r="AJ121" i="4"/>
  <c r="AK121" i="4"/>
  <c r="AL121" i="4"/>
  <c r="AJ122" i="4"/>
  <c r="AK122" i="4"/>
  <c r="AL122" i="4"/>
  <c r="AJ123" i="4"/>
  <c r="AK123" i="4"/>
  <c r="AL123" i="4"/>
  <c r="AJ124" i="4"/>
  <c r="AK124" i="4"/>
  <c r="AL124" i="4"/>
  <c r="AJ125" i="4"/>
  <c r="AK125" i="4"/>
  <c r="AL125" i="4"/>
  <c r="AJ126" i="4"/>
  <c r="AK126" i="4"/>
  <c r="AL126" i="4"/>
  <c r="AJ127" i="4"/>
  <c r="AK127" i="4"/>
  <c r="AL127" i="4"/>
  <c r="AJ128" i="4"/>
  <c r="AK128" i="4"/>
  <c r="AL128" i="4"/>
  <c r="AJ129" i="4"/>
  <c r="AK129" i="4"/>
  <c r="AL129" i="4"/>
  <c r="AJ130" i="4"/>
  <c r="AK130" i="4"/>
  <c r="AL130" i="4"/>
  <c r="AJ131" i="4"/>
  <c r="AK131" i="4"/>
  <c r="AL131" i="4"/>
  <c r="AJ132" i="4"/>
  <c r="AK132" i="4"/>
  <c r="AL132" i="4"/>
  <c r="AJ133" i="4"/>
  <c r="AK133" i="4"/>
  <c r="AL133" i="4"/>
  <c r="AJ134" i="4"/>
  <c r="AK134" i="4"/>
  <c r="AL134" i="4"/>
  <c r="AJ135" i="4"/>
  <c r="AK135" i="4"/>
  <c r="AL135" i="4"/>
  <c r="AJ136" i="4"/>
  <c r="AK136" i="4"/>
  <c r="AL136" i="4"/>
  <c r="AJ137" i="4"/>
  <c r="AK137" i="4"/>
  <c r="AL137" i="4"/>
  <c r="AJ138" i="4"/>
  <c r="AK138" i="4"/>
  <c r="AL138" i="4"/>
  <c r="AJ139" i="4"/>
  <c r="AK139" i="4"/>
  <c r="AL139" i="4"/>
  <c r="AJ140" i="4"/>
  <c r="AK140" i="4"/>
  <c r="AL140" i="4"/>
  <c r="AJ141" i="4"/>
  <c r="AK141" i="4"/>
  <c r="AL141" i="4"/>
  <c r="AJ142" i="4"/>
  <c r="AK142" i="4"/>
  <c r="AL142" i="4"/>
  <c r="AJ143" i="4"/>
  <c r="AK143" i="4"/>
  <c r="AL143" i="4"/>
  <c r="AJ144" i="4"/>
  <c r="AK144" i="4"/>
  <c r="AL144" i="4"/>
  <c r="AJ145" i="4"/>
  <c r="AK145" i="4"/>
  <c r="AL145" i="4"/>
  <c r="AJ146" i="4"/>
  <c r="AK146" i="4"/>
  <c r="AL146" i="4"/>
  <c r="AJ147" i="4"/>
  <c r="AK147" i="4"/>
  <c r="AL147" i="4"/>
  <c r="AJ148" i="4"/>
  <c r="AK148" i="4"/>
  <c r="AL148" i="4"/>
  <c r="AJ149" i="4"/>
  <c r="AK149" i="4"/>
  <c r="AL149" i="4"/>
  <c r="AJ150" i="4"/>
  <c r="AK150" i="4"/>
  <c r="AL150" i="4"/>
  <c r="AJ151" i="4"/>
  <c r="AK151" i="4"/>
  <c r="AL151" i="4"/>
  <c r="AJ152" i="4"/>
  <c r="AK152" i="4"/>
  <c r="AL152" i="4"/>
  <c r="AJ153" i="4"/>
  <c r="AK153" i="4"/>
  <c r="AL153" i="4"/>
  <c r="AJ154" i="4"/>
  <c r="AK154" i="4"/>
  <c r="AL154" i="4"/>
  <c r="AJ155" i="4"/>
  <c r="AK155" i="4"/>
  <c r="AL155" i="4"/>
  <c r="AJ156" i="4"/>
  <c r="AK156" i="4"/>
  <c r="AL156" i="4"/>
  <c r="AJ157" i="4"/>
  <c r="AK157" i="4"/>
  <c r="AL157" i="4"/>
  <c r="AJ158" i="4"/>
  <c r="AK158" i="4"/>
  <c r="AL158" i="4"/>
  <c r="AJ159" i="4"/>
  <c r="AK159" i="4"/>
  <c r="AL159" i="4"/>
  <c r="AJ160" i="4"/>
  <c r="AK160" i="4"/>
  <c r="AL160" i="4"/>
  <c r="AJ161" i="4"/>
  <c r="AK161" i="4"/>
  <c r="AL161" i="4"/>
  <c r="AJ162" i="4"/>
  <c r="AK162" i="4"/>
  <c r="AL162" i="4"/>
  <c r="AJ163" i="4"/>
  <c r="AK163" i="4"/>
  <c r="AL163" i="4"/>
  <c r="AJ164" i="4"/>
  <c r="AK164" i="4"/>
  <c r="AL164" i="4"/>
  <c r="AJ165" i="4"/>
  <c r="AK165" i="4"/>
  <c r="AL165" i="4"/>
  <c r="AJ166" i="4"/>
  <c r="AK166" i="4"/>
  <c r="AL166" i="4"/>
  <c r="AJ167" i="4"/>
  <c r="AK167" i="4"/>
  <c r="AL167" i="4"/>
  <c r="AJ168" i="4"/>
  <c r="AK168" i="4"/>
  <c r="AL168" i="4"/>
  <c r="AJ169" i="4"/>
  <c r="AK169" i="4"/>
  <c r="AL169" i="4"/>
  <c r="AJ170" i="4"/>
  <c r="AK170" i="4"/>
  <c r="AL170" i="4"/>
  <c r="AJ171" i="4"/>
  <c r="AK171" i="4"/>
  <c r="AL171" i="4"/>
  <c r="AJ172" i="4"/>
  <c r="AK172" i="4"/>
  <c r="AL172" i="4"/>
  <c r="AJ173" i="4"/>
  <c r="AK173" i="4"/>
  <c r="AL173" i="4"/>
  <c r="AJ174" i="4"/>
  <c r="AK174" i="4"/>
  <c r="AL174" i="4"/>
  <c r="AJ175" i="4"/>
  <c r="AK175" i="4"/>
  <c r="AL175" i="4"/>
  <c r="AJ176" i="4"/>
  <c r="AK176" i="4"/>
  <c r="AL176" i="4"/>
  <c r="AJ177" i="4"/>
  <c r="AK177" i="4"/>
  <c r="AL177" i="4"/>
  <c r="AJ178" i="4"/>
  <c r="AK178" i="4"/>
  <c r="AL178" i="4"/>
  <c r="AJ179" i="4"/>
  <c r="AK179" i="4"/>
  <c r="AL179" i="4"/>
  <c r="AJ180" i="4"/>
  <c r="AK180" i="4"/>
  <c r="AL180" i="4"/>
  <c r="AJ181" i="4"/>
  <c r="AK181" i="4"/>
  <c r="AL181" i="4"/>
  <c r="AJ182" i="4"/>
  <c r="AK182" i="4"/>
  <c r="AL182" i="4"/>
  <c r="AJ183" i="4"/>
  <c r="AK183" i="4"/>
  <c r="AL183" i="4"/>
  <c r="AJ184" i="4"/>
  <c r="AK184" i="4"/>
  <c r="AL184" i="4"/>
  <c r="AJ185" i="4"/>
  <c r="AK185" i="4"/>
  <c r="AL185" i="4"/>
  <c r="AJ186" i="4"/>
  <c r="AK186" i="4"/>
  <c r="AL186" i="4"/>
  <c r="AJ187" i="4"/>
  <c r="AK187" i="4"/>
  <c r="AL187" i="4"/>
  <c r="AJ188" i="4"/>
  <c r="AK188" i="4"/>
  <c r="AL188" i="4"/>
  <c r="AJ189" i="4"/>
  <c r="AK189" i="4"/>
  <c r="AL189" i="4"/>
  <c r="AJ190" i="4"/>
  <c r="AK190" i="4"/>
  <c r="AL190" i="4"/>
  <c r="AJ191" i="4"/>
  <c r="AK191" i="4"/>
  <c r="AL191" i="4"/>
  <c r="AJ192" i="4"/>
  <c r="AK192" i="4"/>
  <c r="AL192" i="4"/>
  <c r="AJ193" i="4"/>
  <c r="AK193" i="4"/>
  <c r="AL193" i="4"/>
  <c r="AJ194" i="4"/>
  <c r="AK194" i="4"/>
  <c r="AL194" i="4"/>
  <c r="AJ195" i="4"/>
  <c r="AK195" i="4"/>
  <c r="AL195" i="4"/>
  <c r="AJ196" i="4"/>
  <c r="AK196" i="4"/>
  <c r="AL196" i="4"/>
  <c r="AJ197" i="4"/>
  <c r="AK197" i="4"/>
  <c r="AL197" i="4"/>
  <c r="AJ198" i="4"/>
  <c r="AK198" i="4"/>
  <c r="AL198" i="4"/>
  <c r="AJ199" i="4"/>
  <c r="AK199" i="4"/>
  <c r="AL199" i="4"/>
  <c r="AJ200" i="4"/>
  <c r="AK200" i="4"/>
  <c r="AL200" i="4"/>
  <c r="AJ201" i="4"/>
  <c r="AK201" i="4"/>
  <c r="AL201" i="4"/>
  <c r="AJ202" i="4"/>
  <c r="AK202" i="4"/>
  <c r="AL202" i="4"/>
  <c r="AJ203" i="4"/>
  <c r="AK203" i="4"/>
  <c r="AL203" i="4"/>
  <c r="AJ204" i="4"/>
  <c r="AK204" i="4"/>
  <c r="AL204" i="4"/>
  <c r="AJ205" i="4"/>
  <c r="AK205" i="4"/>
  <c r="AL205" i="4"/>
  <c r="AJ206" i="4"/>
  <c r="AK206" i="4"/>
  <c r="AL206" i="4"/>
  <c r="AJ207" i="4"/>
  <c r="AK207" i="4"/>
  <c r="AL207" i="4"/>
  <c r="AJ208" i="4"/>
  <c r="AK208" i="4"/>
  <c r="AL208" i="4"/>
  <c r="AJ209" i="4"/>
  <c r="AK209" i="4"/>
  <c r="AL209" i="4"/>
  <c r="AJ210" i="4"/>
  <c r="AK210" i="4"/>
  <c r="AL210" i="4"/>
  <c r="AJ211" i="4"/>
  <c r="AK211" i="4"/>
  <c r="AL211" i="4"/>
  <c r="AJ212" i="4"/>
  <c r="AK212" i="4"/>
  <c r="AL212" i="4"/>
  <c r="AJ213" i="4"/>
  <c r="AK213" i="4"/>
  <c r="AL213" i="4"/>
  <c r="AJ214" i="4"/>
  <c r="AK214" i="4"/>
  <c r="AL214" i="4"/>
  <c r="AJ215" i="4"/>
  <c r="AK215" i="4"/>
  <c r="AL215" i="4"/>
  <c r="AJ216" i="4"/>
  <c r="AK216" i="4"/>
  <c r="AL216" i="4"/>
  <c r="AJ217" i="4"/>
  <c r="AK217" i="4"/>
  <c r="AL217" i="4"/>
  <c r="AJ218" i="4"/>
  <c r="AK218" i="4"/>
  <c r="AL218" i="4"/>
  <c r="AJ219" i="4"/>
  <c r="AK219" i="4"/>
  <c r="AL219" i="4"/>
  <c r="AJ220" i="4"/>
  <c r="AK220" i="4"/>
  <c r="AL220" i="4"/>
  <c r="AJ221" i="4"/>
  <c r="AK221" i="4"/>
  <c r="AL221" i="4"/>
  <c r="AJ222" i="4"/>
  <c r="AK222" i="4"/>
  <c r="AL222" i="4"/>
  <c r="AJ223" i="4"/>
  <c r="AK223" i="4"/>
  <c r="AL223" i="4"/>
  <c r="AJ224" i="4"/>
  <c r="AK224" i="4"/>
  <c r="AL224" i="4"/>
  <c r="AJ225" i="4"/>
  <c r="AK225" i="4"/>
  <c r="AL225" i="4"/>
  <c r="AJ226" i="4"/>
  <c r="G5" i="11" s="1" a="1"/>
  <c r="G5" i="11" s="1"/>
  <c r="AK226" i="4"/>
  <c r="H5" i="11" s="1" a="1"/>
  <c r="H5" i="11" s="1"/>
  <c r="AL226" i="4"/>
  <c r="I5" i="11" s="1" a="1"/>
  <c r="I5" i="11" s="1"/>
  <c r="AJ230" i="4"/>
  <c r="AK230" i="4"/>
  <c r="AL230" i="4"/>
  <c r="AJ231" i="4"/>
  <c r="AK231" i="4"/>
  <c r="AL231" i="4"/>
  <c r="AJ232" i="4"/>
  <c r="AK232" i="4"/>
  <c r="AL232" i="4"/>
  <c r="AJ233" i="4"/>
  <c r="AK233" i="4"/>
  <c r="AL233" i="4"/>
  <c r="AJ234" i="4"/>
  <c r="AK234" i="4"/>
  <c r="AL234" i="4"/>
  <c r="AJ235" i="4"/>
  <c r="AK235" i="4"/>
  <c r="AL235" i="4"/>
  <c r="AJ236" i="4"/>
  <c r="AK236" i="4"/>
  <c r="AL236" i="4"/>
  <c r="AJ237" i="4"/>
  <c r="AK237" i="4"/>
  <c r="AL237" i="4"/>
  <c r="AJ238" i="4"/>
  <c r="AK238" i="4"/>
  <c r="AL238" i="4"/>
  <c r="AJ239" i="4"/>
  <c r="AK239" i="4"/>
  <c r="AL239" i="4"/>
  <c r="AJ240" i="4"/>
  <c r="AK240" i="4"/>
  <c r="AL240" i="4"/>
  <c r="AJ241" i="4"/>
  <c r="AK241" i="4"/>
  <c r="AL241" i="4"/>
  <c r="AJ242" i="4"/>
  <c r="AK242" i="4"/>
  <c r="AL242" i="4"/>
  <c r="AJ243" i="4"/>
  <c r="AK243" i="4"/>
  <c r="AL243" i="4"/>
  <c r="AJ244" i="4"/>
  <c r="AK244" i="4"/>
  <c r="AL244" i="4"/>
  <c r="AJ245" i="4"/>
  <c r="AK245" i="4"/>
  <c r="AL245" i="4"/>
  <c r="AJ246" i="4"/>
  <c r="AK246" i="4"/>
  <c r="AL246" i="4"/>
  <c r="AJ247" i="4"/>
  <c r="AK247" i="4"/>
  <c r="AL247" i="4"/>
  <c r="AJ248" i="4"/>
  <c r="AK248" i="4"/>
  <c r="AL248" i="4"/>
  <c r="AJ249" i="4"/>
  <c r="AK249" i="4"/>
  <c r="AL249" i="4"/>
  <c r="AJ250" i="4"/>
  <c r="AK250" i="4"/>
  <c r="AL250" i="4"/>
  <c r="AJ251" i="4"/>
  <c r="AK251" i="4"/>
  <c r="AL251" i="4"/>
  <c r="AJ252" i="4"/>
  <c r="AK252" i="4"/>
  <c r="AL252" i="4"/>
  <c r="AJ253" i="4"/>
  <c r="AK253" i="4"/>
  <c r="AL253" i="4"/>
  <c r="AJ254" i="4"/>
  <c r="AK254" i="4"/>
  <c r="AL254" i="4"/>
  <c r="AJ255" i="4"/>
  <c r="AK255" i="4"/>
  <c r="AL255" i="4"/>
  <c r="AJ256" i="4"/>
  <c r="AK256" i="4"/>
  <c r="AL256" i="4"/>
  <c r="AJ257" i="4"/>
  <c r="AK257" i="4"/>
  <c r="AL257" i="4"/>
  <c r="AJ258" i="4"/>
  <c r="AK258" i="4"/>
  <c r="AL258" i="4"/>
  <c r="AJ259" i="4"/>
  <c r="G6" i="11" s="1" a="1"/>
  <c r="G6" i="11" s="1"/>
  <c r="AK259" i="4"/>
  <c r="H6" i="11" s="1" a="1"/>
  <c r="H6" i="11" s="1"/>
  <c r="AL259" i="4"/>
  <c r="I6" i="11" s="1" a="1"/>
  <c r="I6" i="11" s="1"/>
  <c r="AJ260" i="4"/>
  <c r="AK260" i="4"/>
  <c r="AL260" i="4"/>
  <c r="AJ261" i="4"/>
  <c r="AK261" i="4"/>
  <c r="AL261" i="4"/>
  <c r="AJ262" i="4"/>
  <c r="G7" i="11" s="1" a="1"/>
  <c r="G7" i="11" s="1"/>
  <c r="AK262" i="4"/>
  <c r="H7" i="11" s="1" a="1"/>
  <c r="H7" i="11" s="1"/>
  <c r="AL262" i="4"/>
  <c r="I7" i="11" s="1" a="1"/>
  <c r="I7" i="11" s="1"/>
  <c r="AJ269" i="4"/>
  <c r="AK269" i="4"/>
  <c r="AL269" i="4"/>
  <c r="AJ270" i="4"/>
  <c r="AK270" i="4"/>
  <c r="AL270" i="4"/>
  <c r="AJ271" i="4"/>
  <c r="AK271" i="4"/>
  <c r="AL271" i="4"/>
  <c r="AJ272" i="4"/>
  <c r="AK272" i="4"/>
  <c r="AL272" i="4"/>
  <c r="AJ273" i="4"/>
  <c r="AK273" i="4"/>
  <c r="AL273" i="4"/>
  <c r="AJ274" i="4"/>
  <c r="AK274" i="4"/>
  <c r="AL274" i="4"/>
  <c r="AJ275" i="4"/>
  <c r="AK275" i="4"/>
  <c r="AL275" i="4"/>
  <c r="AJ276" i="4"/>
  <c r="AK276" i="4"/>
  <c r="AL276" i="4"/>
  <c r="AJ277" i="4"/>
  <c r="AK277" i="4"/>
  <c r="AL277" i="4"/>
  <c r="AJ278" i="4"/>
  <c r="AK278" i="4"/>
  <c r="AL278" i="4"/>
  <c r="AJ279" i="4"/>
  <c r="AK279" i="4"/>
  <c r="AL279" i="4"/>
  <c r="AJ280" i="4"/>
  <c r="AK280" i="4"/>
  <c r="AL280" i="4"/>
  <c r="AJ281" i="4"/>
  <c r="AK281" i="4"/>
  <c r="AL281" i="4"/>
  <c r="AJ282" i="4"/>
  <c r="AK282" i="4"/>
  <c r="AL282" i="4"/>
  <c r="AJ283" i="4"/>
  <c r="AK283" i="4"/>
  <c r="AL283" i="4"/>
  <c r="AJ284" i="4"/>
  <c r="AK284" i="4"/>
  <c r="AL284" i="4"/>
  <c r="AJ285" i="4"/>
  <c r="AK285" i="4"/>
  <c r="AL285" i="4"/>
  <c r="AJ286" i="4"/>
  <c r="AK286" i="4"/>
  <c r="AL286" i="4"/>
  <c r="AJ287" i="4"/>
  <c r="AK287" i="4"/>
  <c r="AL287" i="4"/>
  <c r="AJ288" i="4"/>
  <c r="AK288" i="4"/>
  <c r="AL288" i="4"/>
  <c r="AJ289" i="4"/>
  <c r="AK289" i="4"/>
  <c r="AL289" i="4"/>
  <c r="AJ290" i="4"/>
  <c r="AK290" i="4"/>
  <c r="AL290" i="4"/>
  <c r="AJ291" i="4"/>
  <c r="AK291" i="4"/>
  <c r="AL291" i="4"/>
  <c r="AJ292" i="4"/>
  <c r="AK292" i="4"/>
  <c r="AL292" i="4"/>
  <c r="AJ293" i="4"/>
  <c r="AK293" i="4"/>
  <c r="AL293" i="4"/>
  <c r="AJ294" i="4"/>
  <c r="AK294" i="4"/>
  <c r="AL294" i="4"/>
  <c r="AJ295" i="4"/>
  <c r="G8" i="11" s="1" a="1"/>
  <c r="G8" i="11" s="1"/>
  <c r="AK295" i="4"/>
  <c r="H8" i="11" s="1" a="1"/>
  <c r="H8" i="11" s="1"/>
  <c r="AL295" i="4"/>
  <c r="I8" i="11" s="1" a="1"/>
  <c r="I8" i="11" s="1"/>
  <c r="AJ296" i="4"/>
  <c r="AK296" i="4"/>
  <c r="AL296" i="4"/>
  <c r="AJ297" i="4"/>
  <c r="AK297" i="4"/>
  <c r="AL297" i="4"/>
  <c r="AJ298" i="4"/>
  <c r="G9" i="11" s="1" a="1"/>
  <c r="G9" i="11" s="1"/>
  <c r="AK298" i="4"/>
  <c r="H9" i="11" s="1" a="1"/>
  <c r="H9" i="11" s="1"/>
  <c r="AL298" i="4"/>
  <c r="I9" i="11" s="1" a="1"/>
  <c r="I9" i="11" s="1"/>
  <c r="AJ299" i="4"/>
  <c r="AK299" i="4"/>
  <c r="AL299" i="4"/>
  <c r="AJ300" i="4"/>
  <c r="AK300" i="4"/>
  <c r="AL300" i="4"/>
  <c r="AJ301" i="4"/>
  <c r="AK301" i="4"/>
  <c r="AL301" i="4"/>
  <c r="AJ302" i="4"/>
  <c r="AK302" i="4"/>
  <c r="AL302" i="4"/>
  <c r="AJ303" i="4"/>
  <c r="AK303" i="4"/>
  <c r="AL303" i="4"/>
  <c r="AJ304" i="4"/>
  <c r="AK304" i="4"/>
  <c r="AL304" i="4"/>
  <c r="AJ305" i="4"/>
  <c r="AK305" i="4"/>
  <c r="AL305" i="4"/>
  <c r="AJ306" i="4"/>
  <c r="AK306" i="4"/>
  <c r="AL306" i="4"/>
  <c r="AJ307" i="4"/>
  <c r="AK307" i="4"/>
  <c r="AL307" i="4"/>
  <c r="AJ308" i="4"/>
  <c r="AK308" i="4"/>
  <c r="AL308" i="4"/>
  <c r="AJ309" i="4"/>
  <c r="AK309" i="4"/>
  <c r="AL309" i="4"/>
  <c r="AJ310" i="4"/>
  <c r="AK310" i="4"/>
  <c r="AL310" i="4"/>
  <c r="AJ311" i="4"/>
  <c r="AK311" i="4"/>
  <c r="AL311" i="4"/>
  <c r="AJ312" i="4"/>
  <c r="AK312" i="4"/>
  <c r="AL312" i="4"/>
  <c r="AJ313" i="4"/>
  <c r="AK313" i="4"/>
  <c r="AL313" i="4"/>
  <c r="AJ314" i="4"/>
  <c r="AK314" i="4"/>
  <c r="AL314" i="4"/>
  <c r="AJ315" i="4"/>
  <c r="AK315" i="4"/>
  <c r="AL315" i="4"/>
  <c r="AJ316" i="4"/>
  <c r="AK316" i="4"/>
  <c r="AL316" i="4"/>
  <c r="AJ317" i="4"/>
  <c r="AK317" i="4"/>
  <c r="AL317" i="4"/>
  <c r="AJ318" i="4"/>
  <c r="AK318" i="4"/>
  <c r="AL318" i="4"/>
  <c r="AJ319" i="4"/>
  <c r="AK319" i="4"/>
  <c r="AL319" i="4"/>
  <c r="AJ320" i="4"/>
  <c r="AK320" i="4"/>
  <c r="AL320" i="4"/>
  <c r="AJ321" i="4"/>
  <c r="AK321" i="4"/>
  <c r="AL321" i="4"/>
  <c r="AJ322" i="4"/>
  <c r="AK322" i="4"/>
  <c r="AL322" i="4"/>
  <c r="AJ323" i="4"/>
  <c r="AK323" i="4"/>
  <c r="AL323" i="4"/>
  <c r="AJ324" i="4"/>
  <c r="AK324" i="4"/>
  <c r="AL324" i="4"/>
  <c r="AJ325" i="4"/>
  <c r="AK325" i="4"/>
  <c r="AL325" i="4"/>
  <c r="AJ326" i="4"/>
  <c r="AK326" i="4"/>
  <c r="AL326" i="4"/>
  <c r="AJ327" i="4"/>
  <c r="AK327" i="4"/>
  <c r="AL327" i="4"/>
  <c r="AJ328" i="4"/>
  <c r="AK328" i="4"/>
  <c r="AL328" i="4"/>
  <c r="AJ329" i="4"/>
  <c r="AK329" i="4"/>
  <c r="AL329" i="4"/>
  <c r="AJ330" i="4"/>
  <c r="AK330" i="4"/>
  <c r="AL330" i="4"/>
  <c r="AJ331" i="4"/>
  <c r="G10" i="11" s="1" a="1"/>
  <c r="G10" i="11" s="1"/>
  <c r="AK331" i="4"/>
  <c r="H10" i="11" s="1" a="1"/>
  <c r="H10" i="11" s="1"/>
  <c r="AL331" i="4"/>
  <c r="I10" i="11" s="1" a="1"/>
  <c r="I10" i="11" s="1"/>
  <c r="AJ332" i="4"/>
  <c r="AK332" i="4"/>
  <c r="AL332" i="4"/>
  <c r="AJ333" i="4"/>
  <c r="AK333" i="4"/>
  <c r="AL333" i="4"/>
  <c r="AJ334" i="4"/>
  <c r="AK334" i="4"/>
  <c r="AL334" i="4"/>
  <c r="AJ335" i="4"/>
  <c r="AK335" i="4"/>
  <c r="AL335" i="4"/>
  <c r="AJ336" i="4"/>
  <c r="AK336" i="4"/>
  <c r="AL336" i="4"/>
  <c r="AJ337" i="4"/>
  <c r="AK337" i="4"/>
  <c r="AL337" i="4"/>
  <c r="AJ338" i="4"/>
  <c r="AK338" i="4"/>
  <c r="AL338" i="4"/>
  <c r="AJ339" i="4"/>
  <c r="AK339" i="4"/>
  <c r="AL339" i="4"/>
  <c r="AJ340" i="4"/>
  <c r="AK340" i="4"/>
  <c r="AL340" i="4"/>
  <c r="AJ341" i="4"/>
  <c r="AK341" i="4"/>
  <c r="AL341" i="4"/>
  <c r="AJ342" i="4"/>
  <c r="AK342" i="4"/>
  <c r="AL342" i="4"/>
  <c r="AJ343" i="4"/>
  <c r="AK343" i="4"/>
  <c r="AL343" i="4"/>
  <c r="AJ344" i="4"/>
  <c r="AK344" i="4"/>
  <c r="AL344" i="4"/>
  <c r="AJ345" i="4"/>
  <c r="AK345" i="4"/>
  <c r="AL345" i="4"/>
  <c r="AJ346" i="4"/>
  <c r="AK346" i="4"/>
  <c r="AL346" i="4"/>
  <c r="AJ347" i="4"/>
  <c r="AK347" i="4"/>
  <c r="AL347" i="4"/>
  <c r="AJ348" i="4"/>
  <c r="AK348" i="4"/>
  <c r="AL348" i="4"/>
  <c r="AJ349" i="4"/>
  <c r="AK349" i="4"/>
  <c r="AL349" i="4"/>
  <c r="AJ350" i="4"/>
  <c r="AK350" i="4"/>
  <c r="AL350" i="4"/>
  <c r="AJ351" i="4"/>
  <c r="AK351" i="4"/>
  <c r="AL351" i="4"/>
  <c r="AJ352" i="4"/>
  <c r="AK352" i="4"/>
  <c r="AL352" i="4"/>
  <c r="AJ353" i="4"/>
  <c r="AK353" i="4"/>
  <c r="AL353" i="4"/>
  <c r="AJ354" i="4"/>
  <c r="AK354" i="4"/>
  <c r="AL354" i="4"/>
  <c r="AJ355" i="4"/>
  <c r="AK355" i="4"/>
  <c r="AL355" i="4"/>
  <c r="AJ356" i="4"/>
  <c r="AK356" i="4"/>
  <c r="AL356" i="4"/>
  <c r="AJ357" i="4"/>
  <c r="AK357" i="4"/>
  <c r="AL357" i="4"/>
  <c r="AJ358" i="4"/>
  <c r="AK358" i="4"/>
  <c r="AL358" i="4"/>
  <c r="AJ359" i="4"/>
  <c r="AK359" i="4"/>
  <c r="AL359" i="4"/>
  <c r="AJ360" i="4"/>
  <c r="AK360" i="4"/>
  <c r="AL360" i="4"/>
  <c r="AJ361" i="4"/>
  <c r="AK361" i="4"/>
  <c r="AL361" i="4"/>
  <c r="AJ362" i="4"/>
  <c r="AK362" i="4"/>
  <c r="AL362" i="4"/>
  <c r="AJ363" i="4"/>
  <c r="AK363" i="4"/>
  <c r="AL363" i="4"/>
  <c r="AJ364" i="4"/>
  <c r="AK364" i="4"/>
  <c r="AL364" i="4"/>
  <c r="AJ365" i="4"/>
  <c r="AK365" i="4"/>
  <c r="AL365" i="4"/>
  <c r="AJ366" i="4"/>
  <c r="AK366" i="4"/>
  <c r="AL366" i="4"/>
  <c r="AJ367" i="4"/>
  <c r="AK367" i="4"/>
  <c r="AL367" i="4"/>
  <c r="AJ368" i="4"/>
  <c r="AK368" i="4"/>
  <c r="AL368" i="4"/>
  <c r="AJ369" i="4"/>
  <c r="AK369" i="4"/>
  <c r="AL369" i="4"/>
  <c r="AJ370" i="4"/>
  <c r="AK370" i="4"/>
  <c r="AL370" i="4"/>
  <c r="AJ371" i="4"/>
  <c r="AK371" i="4"/>
  <c r="AL371" i="4"/>
  <c r="AJ372" i="4"/>
  <c r="AK372" i="4"/>
  <c r="AL372" i="4"/>
  <c r="AJ373" i="4"/>
  <c r="AK373" i="4"/>
  <c r="AL373" i="4"/>
  <c r="AJ374" i="4"/>
  <c r="AK374" i="4"/>
  <c r="AL374" i="4"/>
  <c r="AJ375" i="4"/>
  <c r="AK375" i="4"/>
  <c r="AL375" i="4"/>
  <c r="AJ376" i="4"/>
  <c r="AK376" i="4"/>
  <c r="B16" i="7" s="1" a="1"/>
  <c r="B16" i="7" s="1"/>
  <c r="AL376" i="4"/>
  <c r="B17" i="7" s="1" a="1"/>
  <c r="B17" i="7" s="1"/>
  <c r="AL2" i="4"/>
  <c r="AK2" i="4"/>
  <c r="AJ2" i="4"/>
  <c r="E15" i="11" l="1"/>
  <c r="D8" i="7"/>
  <c r="I8" i="7"/>
  <c r="F8" i="7"/>
  <c r="G8" i="7"/>
  <c r="E8" i="7"/>
  <c r="H8" i="7"/>
  <c r="B12" i="7" a="1"/>
  <c r="B12" i="7" s="1"/>
  <c r="F15" i="11"/>
  <c r="G15" i="11"/>
  <c r="F13" i="11"/>
  <c r="B15" i="7" a="1"/>
  <c r="B15" i="7" s="1"/>
  <c r="B13" i="11"/>
  <c r="E14" i="11"/>
  <c r="E13" i="11"/>
  <c r="F14" i="11"/>
  <c r="B14" i="11"/>
  <c r="C13" i="11"/>
  <c r="C14" i="11"/>
  <c r="B15" i="11"/>
  <c r="C15" i="11"/>
  <c r="G14" i="11"/>
  <c r="G13" i="11"/>
  <c r="V227" i="4" l="1"/>
  <c r="AF229" i="4"/>
  <c r="AE229" i="4"/>
  <c r="AD229" i="4"/>
  <c r="AC229" i="4"/>
  <c r="AB229" i="4"/>
  <c r="AA229" i="4"/>
  <c r="Z229" i="4"/>
  <c r="Y229" i="4"/>
  <c r="X229" i="4"/>
  <c r="V229" i="4"/>
  <c r="U229" i="4"/>
  <c r="T229" i="4"/>
  <c r="S229" i="4"/>
  <c r="R229" i="4"/>
  <c r="Q229" i="4"/>
  <c r="P229" i="4"/>
  <c r="O229" i="4"/>
  <c r="N229" i="4"/>
  <c r="M229" i="4"/>
  <c r="L229" i="4"/>
  <c r="K229" i="4"/>
  <c r="J229" i="4"/>
  <c r="I229" i="4"/>
  <c r="H229" i="4"/>
  <c r="G229" i="4"/>
  <c r="F229" i="4"/>
  <c r="AF228" i="4"/>
  <c r="AE228" i="4"/>
  <c r="AD228" i="4"/>
  <c r="AC228" i="4"/>
  <c r="AB228" i="4"/>
  <c r="AA228" i="4"/>
  <c r="Z228" i="4"/>
  <c r="Y228" i="4"/>
  <c r="X228" i="4"/>
  <c r="V228" i="4"/>
  <c r="U228" i="4"/>
  <c r="T228" i="4"/>
  <c r="S228" i="4"/>
  <c r="R228" i="4"/>
  <c r="Q228" i="4"/>
  <c r="P228" i="4"/>
  <c r="O228" i="4"/>
  <c r="N228" i="4"/>
  <c r="M228" i="4"/>
  <c r="L228" i="4"/>
  <c r="K228" i="4"/>
  <c r="J228" i="4"/>
  <c r="I228" i="4"/>
  <c r="H228" i="4"/>
  <c r="G228" i="4"/>
  <c r="F228" i="4"/>
  <c r="AF227" i="4"/>
  <c r="AE227" i="4"/>
  <c r="AD227" i="4"/>
  <c r="AC227" i="4"/>
  <c r="AB227" i="4"/>
  <c r="AA227" i="4"/>
  <c r="Z227" i="4"/>
  <c r="Y227" i="4"/>
  <c r="X227" i="4"/>
  <c r="AK227" i="4" s="1"/>
  <c r="U227" i="4"/>
  <c r="T227" i="4"/>
  <c r="S227" i="4"/>
  <c r="R227" i="4"/>
  <c r="Q227" i="4"/>
  <c r="P227" i="4"/>
  <c r="O227" i="4"/>
  <c r="N227" i="4"/>
  <c r="M227" i="4"/>
  <c r="L227" i="4"/>
  <c r="K227" i="4"/>
  <c r="J227" i="4"/>
  <c r="I227" i="4"/>
  <c r="H227" i="4"/>
  <c r="G227" i="4"/>
  <c r="F227" i="4"/>
  <c r="E228" i="4"/>
  <c r="E229" i="4"/>
  <c r="E227" i="4"/>
  <c r="D228" i="4"/>
  <c r="D229" i="4"/>
  <c r="D227" i="4"/>
  <c r="W3" i="4"/>
  <c r="AI3" i="4" s="1"/>
  <c r="W4" i="4"/>
  <c r="AI4" i="4" s="1"/>
  <c r="W5" i="4"/>
  <c r="AI5" i="4" s="1"/>
  <c r="W6" i="4"/>
  <c r="AI6" i="4" s="1"/>
  <c r="W7" i="4"/>
  <c r="AI7" i="4" s="1"/>
  <c r="W8" i="4"/>
  <c r="AI8" i="4" s="1"/>
  <c r="W9" i="4"/>
  <c r="AI9" i="4" s="1"/>
  <c r="W10" i="4"/>
  <c r="AI10" i="4" s="1"/>
  <c r="W11" i="4"/>
  <c r="AI11" i="4" s="1"/>
  <c r="W12" i="4"/>
  <c r="AI12" i="4" s="1"/>
  <c r="W13" i="4"/>
  <c r="AI13" i="4" s="1"/>
  <c r="W14" i="4"/>
  <c r="AI14" i="4" s="1"/>
  <c r="W15" i="4"/>
  <c r="AI15" i="4" s="1"/>
  <c r="W16" i="4"/>
  <c r="AI16" i="4" s="1"/>
  <c r="W17" i="4"/>
  <c r="AI17" i="4" s="1"/>
  <c r="W18" i="4"/>
  <c r="AI18" i="4" s="1"/>
  <c r="W19" i="4"/>
  <c r="AI19" i="4" s="1"/>
  <c r="W20" i="4"/>
  <c r="AI20" i="4" s="1"/>
  <c r="W21" i="4"/>
  <c r="AI21" i="4" s="1"/>
  <c r="W22" i="4"/>
  <c r="AI22" i="4" s="1"/>
  <c r="W23" i="4"/>
  <c r="AI23" i="4" s="1"/>
  <c r="W24" i="4"/>
  <c r="AI24" i="4" s="1"/>
  <c r="W25" i="4"/>
  <c r="AI25" i="4" s="1"/>
  <c r="W26" i="4"/>
  <c r="AI26" i="4" s="1"/>
  <c r="W27" i="4"/>
  <c r="AI27" i="4" s="1"/>
  <c r="W28" i="4"/>
  <c r="AI28" i="4" s="1"/>
  <c r="W29" i="4"/>
  <c r="AI29" i="4" s="1"/>
  <c r="W30" i="4"/>
  <c r="AI30" i="4" s="1"/>
  <c r="W31" i="4"/>
  <c r="AI31" i="4" s="1"/>
  <c r="W32" i="4"/>
  <c r="AI32" i="4" s="1"/>
  <c r="W33" i="4"/>
  <c r="AI33" i="4" s="1"/>
  <c r="W34" i="4"/>
  <c r="AI34" i="4" s="1"/>
  <c r="W35" i="4"/>
  <c r="AI35" i="4" s="1"/>
  <c r="W36" i="4"/>
  <c r="AI36" i="4" s="1"/>
  <c r="W37" i="4"/>
  <c r="AI37" i="4" s="1"/>
  <c r="W38" i="4"/>
  <c r="AI38" i="4" s="1"/>
  <c r="W39" i="4"/>
  <c r="AI39" i="4" s="1"/>
  <c r="W40" i="4"/>
  <c r="AI40" i="4" s="1"/>
  <c r="W41" i="4"/>
  <c r="AI41" i="4" s="1"/>
  <c r="W42" i="4"/>
  <c r="AI42" i="4" s="1"/>
  <c r="W43" i="4"/>
  <c r="AI43" i="4" s="1"/>
  <c r="W44" i="4"/>
  <c r="AI44" i="4" s="1"/>
  <c r="W45" i="4"/>
  <c r="AI45" i="4" s="1"/>
  <c r="W46" i="4"/>
  <c r="AI46" i="4" s="1"/>
  <c r="W47" i="4"/>
  <c r="AI47" i="4" s="1"/>
  <c r="W48" i="4"/>
  <c r="AI48" i="4" s="1"/>
  <c r="W49" i="4"/>
  <c r="AI49" i="4" s="1"/>
  <c r="W50" i="4"/>
  <c r="AI50" i="4" s="1"/>
  <c r="W51" i="4"/>
  <c r="AI51" i="4" s="1"/>
  <c r="W52" i="4"/>
  <c r="AI52" i="4" s="1"/>
  <c r="W53" i="4"/>
  <c r="AI53" i="4" s="1"/>
  <c r="W54" i="4"/>
  <c r="AI54" i="4" s="1"/>
  <c r="W55" i="4"/>
  <c r="AI55" i="4" s="1"/>
  <c r="W56" i="4"/>
  <c r="AI56" i="4" s="1"/>
  <c r="W57" i="4"/>
  <c r="AI57" i="4" s="1"/>
  <c r="W58" i="4"/>
  <c r="AI58" i="4" s="1"/>
  <c r="W59" i="4"/>
  <c r="AI59" i="4" s="1"/>
  <c r="W60" i="4"/>
  <c r="AI60" i="4" s="1"/>
  <c r="W61" i="4"/>
  <c r="AI61" i="4" s="1"/>
  <c r="W62" i="4"/>
  <c r="AI62" i="4" s="1"/>
  <c r="W63" i="4"/>
  <c r="AI63" i="4" s="1"/>
  <c r="W64" i="4"/>
  <c r="AI64" i="4" s="1"/>
  <c r="W65" i="4"/>
  <c r="AI65" i="4" s="1"/>
  <c r="W66" i="4"/>
  <c r="AI66" i="4" s="1"/>
  <c r="W67" i="4"/>
  <c r="AI67" i="4" s="1"/>
  <c r="W68" i="4"/>
  <c r="AI68" i="4" s="1"/>
  <c r="W69" i="4"/>
  <c r="AI69" i="4" s="1"/>
  <c r="W70" i="4"/>
  <c r="AI70" i="4" s="1"/>
  <c r="W71" i="4"/>
  <c r="AI71" i="4" s="1"/>
  <c r="W72" i="4"/>
  <c r="AI72" i="4" s="1"/>
  <c r="W73" i="4"/>
  <c r="AI73" i="4" s="1"/>
  <c r="W74" i="4"/>
  <c r="AI74" i="4" s="1"/>
  <c r="W75" i="4"/>
  <c r="AI75" i="4" s="1"/>
  <c r="W76" i="4"/>
  <c r="AI76" i="4" s="1"/>
  <c r="W77" i="4"/>
  <c r="AI77" i="4" s="1"/>
  <c r="W78" i="4"/>
  <c r="AI78" i="4" s="1"/>
  <c r="W79" i="4"/>
  <c r="AI79" i="4" s="1"/>
  <c r="W80" i="4"/>
  <c r="AI80" i="4" s="1"/>
  <c r="W81" i="4"/>
  <c r="AI81" i="4" s="1"/>
  <c r="W82" i="4"/>
  <c r="AI82" i="4" s="1"/>
  <c r="W83" i="4"/>
  <c r="AI83" i="4" s="1"/>
  <c r="W84" i="4"/>
  <c r="AI84" i="4" s="1"/>
  <c r="W85" i="4"/>
  <c r="AI85" i="4" s="1"/>
  <c r="W86" i="4"/>
  <c r="AI86" i="4" s="1"/>
  <c r="W87" i="4"/>
  <c r="AI87" i="4" s="1"/>
  <c r="W88" i="4"/>
  <c r="AI88" i="4" s="1"/>
  <c r="W89" i="4"/>
  <c r="AI89" i="4" s="1"/>
  <c r="W90" i="4"/>
  <c r="AI90" i="4" s="1"/>
  <c r="W91" i="4"/>
  <c r="AI91" i="4" s="1"/>
  <c r="W92" i="4"/>
  <c r="AI92" i="4" s="1"/>
  <c r="W93" i="4"/>
  <c r="AI93" i="4" s="1"/>
  <c r="W94" i="4"/>
  <c r="AI94" i="4" s="1"/>
  <c r="W95" i="4"/>
  <c r="AI95" i="4" s="1"/>
  <c r="W96" i="4"/>
  <c r="AI96" i="4" s="1"/>
  <c r="W97" i="4"/>
  <c r="AI97" i="4" s="1"/>
  <c r="W98" i="4"/>
  <c r="AI98" i="4" s="1"/>
  <c r="W99" i="4"/>
  <c r="AI99" i="4" s="1"/>
  <c r="W100" i="4"/>
  <c r="AI100" i="4" s="1"/>
  <c r="W101" i="4"/>
  <c r="AI101" i="4" s="1"/>
  <c r="W102" i="4"/>
  <c r="AI102" i="4" s="1"/>
  <c r="W103" i="4"/>
  <c r="AI103" i="4" s="1"/>
  <c r="W104" i="4"/>
  <c r="AI104" i="4" s="1"/>
  <c r="W105" i="4"/>
  <c r="AI105" i="4" s="1"/>
  <c r="W106" i="4"/>
  <c r="AI106" i="4" s="1"/>
  <c r="W107" i="4"/>
  <c r="AI107" i="4" s="1"/>
  <c r="W108" i="4"/>
  <c r="AI108" i="4" s="1"/>
  <c r="W109" i="4"/>
  <c r="AI109" i="4" s="1"/>
  <c r="W110" i="4"/>
  <c r="AI110" i="4" s="1"/>
  <c r="W111" i="4"/>
  <c r="AI111" i="4" s="1"/>
  <c r="W112" i="4"/>
  <c r="AI112" i="4" s="1"/>
  <c r="W113" i="4"/>
  <c r="AI113" i="4" s="1"/>
  <c r="W114" i="4"/>
  <c r="AI114" i="4" s="1"/>
  <c r="W115" i="4"/>
  <c r="AI115" i="4" s="1"/>
  <c r="W116" i="4"/>
  <c r="AI116" i="4" s="1"/>
  <c r="W117" i="4"/>
  <c r="AI117" i="4" s="1"/>
  <c r="W118" i="4"/>
  <c r="AI118" i="4" s="1"/>
  <c r="W119" i="4"/>
  <c r="AI119" i="4" s="1"/>
  <c r="W120" i="4"/>
  <c r="AI120" i="4" s="1"/>
  <c r="W121" i="4"/>
  <c r="AI121" i="4" s="1"/>
  <c r="W122" i="4"/>
  <c r="AI122" i="4" s="1"/>
  <c r="W123" i="4"/>
  <c r="AI123" i="4" s="1"/>
  <c r="W124" i="4"/>
  <c r="AI124" i="4" s="1"/>
  <c r="W125" i="4"/>
  <c r="AI125" i="4" s="1"/>
  <c r="W126" i="4"/>
  <c r="AI126" i="4" s="1"/>
  <c r="W127" i="4"/>
  <c r="AI127" i="4" s="1"/>
  <c r="W128" i="4"/>
  <c r="AI128" i="4" s="1"/>
  <c r="W129" i="4"/>
  <c r="AI129" i="4" s="1"/>
  <c r="W130" i="4"/>
  <c r="AI130" i="4" s="1"/>
  <c r="W131" i="4"/>
  <c r="AI131" i="4" s="1"/>
  <c r="W132" i="4"/>
  <c r="AI132" i="4" s="1"/>
  <c r="W133" i="4"/>
  <c r="AI133" i="4" s="1"/>
  <c r="W134" i="4"/>
  <c r="AI134" i="4" s="1"/>
  <c r="W135" i="4"/>
  <c r="AI135" i="4" s="1"/>
  <c r="W136" i="4"/>
  <c r="AI136" i="4" s="1"/>
  <c r="W137" i="4"/>
  <c r="AI137" i="4" s="1"/>
  <c r="W138" i="4"/>
  <c r="AI138" i="4" s="1"/>
  <c r="W139" i="4"/>
  <c r="AI139" i="4" s="1"/>
  <c r="W140" i="4"/>
  <c r="AI140" i="4" s="1"/>
  <c r="W141" i="4"/>
  <c r="AI141" i="4" s="1"/>
  <c r="W142" i="4"/>
  <c r="AI142" i="4" s="1"/>
  <c r="W143" i="4"/>
  <c r="AI143" i="4" s="1"/>
  <c r="W144" i="4"/>
  <c r="AI144" i="4" s="1"/>
  <c r="W145" i="4"/>
  <c r="AI145" i="4" s="1"/>
  <c r="W146" i="4"/>
  <c r="AI146" i="4" s="1"/>
  <c r="W147" i="4"/>
  <c r="AI147" i="4" s="1"/>
  <c r="W148" i="4"/>
  <c r="AI148" i="4" s="1"/>
  <c r="W149" i="4"/>
  <c r="AI149" i="4" s="1"/>
  <c r="W150" i="4"/>
  <c r="AI150" i="4" s="1"/>
  <c r="W151" i="4"/>
  <c r="AI151" i="4" s="1"/>
  <c r="W152" i="4"/>
  <c r="AI152" i="4" s="1"/>
  <c r="W153" i="4"/>
  <c r="AI153" i="4" s="1"/>
  <c r="W154" i="4"/>
  <c r="AI154" i="4" s="1"/>
  <c r="W155" i="4"/>
  <c r="AI155" i="4" s="1"/>
  <c r="W156" i="4"/>
  <c r="AI156" i="4" s="1"/>
  <c r="W157" i="4"/>
  <c r="AI157" i="4" s="1"/>
  <c r="W158" i="4"/>
  <c r="AI158" i="4" s="1"/>
  <c r="W159" i="4"/>
  <c r="AI159" i="4" s="1"/>
  <c r="W160" i="4"/>
  <c r="AI160" i="4" s="1"/>
  <c r="W161" i="4"/>
  <c r="AI161" i="4" s="1"/>
  <c r="W162" i="4"/>
  <c r="AI162" i="4" s="1"/>
  <c r="W163" i="4"/>
  <c r="AI163" i="4" s="1"/>
  <c r="W164" i="4"/>
  <c r="AI164" i="4" s="1"/>
  <c r="W165" i="4"/>
  <c r="AI165" i="4" s="1"/>
  <c r="W166" i="4"/>
  <c r="AI166" i="4" s="1"/>
  <c r="W167" i="4"/>
  <c r="AI167" i="4" s="1"/>
  <c r="W168" i="4"/>
  <c r="AI168" i="4" s="1"/>
  <c r="W169" i="4"/>
  <c r="AI169" i="4" s="1"/>
  <c r="W170" i="4"/>
  <c r="AI170" i="4" s="1"/>
  <c r="W171" i="4"/>
  <c r="AI171" i="4" s="1"/>
  <c r="W172" i="4"/>
  <c r="AI172" i="4" s="1"/>
  <c r="W173" i="4"/>
  <c r="AI173" i="4" s="1"/>
  <c r="W174" i="4"/>
  <c r="AI174" i="4" s="1"/>
  <c r="W175" i="4"/>
  <c r="AI175" i="4" s="1"/>
  <c r="W176" i="4"/>
  <c r="AI176" i="4" s="1"/>
  <c r="W177" i="4"/>
  <c r="AI177" i="4" s="1"/>
  <c r="W178" i="4"/>
  <c r="AI178" i="4" s="1"/>
  <c r="W179" i="4"/>
  <c r="AI179" i="4" s="1"/>
  <c r="W180" i="4"/>
  <c r="AI180" i="4" s="1"/>
  <c r="W181" i="4"/>
  <c r="AI181" i="4" s="1"/>
  <c r="W182" i="4"/>
  <c r="AI182" i="4" s="1"/>
  <c r="W183" i="4"/>
  <c r="AI183" i="4" s="1"/>
  <c r="W184" i="4"/>
  <c r="AI184" i="4" s="1"/>
  <c r="W185" i="4"/>
  <c r="AI185" i="4" s="1"/>
  <c r="W186" i="4"/>
  <c r="AI186" i="4" s="1"/>
  <c r="W187" i="4"/>
  <c r="AI187" i="4" s="1"/>
  <c r="W188" i="4"/>
  <c r="AI188" i="4" s="1"/>
  <c r="W189" i="4"/>
  <c r="AI189" i="4" s="1"/>
  <c r="W190" i="4"/>
  <c r="AI190" i="4" s="1"/>
  <c r="W191" i="4"/>
  <c r="AI191" i="4" s="1"/>
  <c r="W192" i="4"/>
  <c r="AI192" i="4" s="1"/>
  <c r="W193" i="4"/>
  <c r="AI193" i="4" s="1"/>
  <c r="W194" i="4"/>
  <c r="AI194" i="4" s="1"/>
  <c r="W195" i="4"/>
  <c r="AI195" i="4" s="1"/>
  <c r="W196" i="4"/>
  <c r="AI196" i="4" s="1"/>
  <c r="W197" i="4"/>
  <c r="AI197" i="4" s="1"/>
  <c r="W198" i="4"/>
  <c r="AI198" i="4" s="1"/>
  <c r="W199" i="4"/>
  <c r="AI199" i="4" s="1"/>
  <c r="W200" i="4"/>
  <c r="AI200" i="4" s="1"/>
  <c r="W201" i="4"/>
  <c r="AI201" i="4" s="1"/>
  <c r="W202" i="4"/>
  <c r="AI202" i="4" s="1"/>
  <c r="W203" i="4"/>
  <c r="AI203" i="4" s="1"/>
  <c r="W204" i="4"/>
  <c r="AI204" i="4" s="1"/>
  <c r="W205" i="4"/>
  <c r="AI205" i="4" s="1"/>
  <c r="W206" i="4"/>
  <c r="AI206" i="4" s="1"/>
  <c r="W207" i="4"/>
  <c r="AI207" i="4" s="1"/>
  <c r="W208" i="4"/>
  <c r="AI208" i="4" s="1"/>
  <c r="W209" i="4"/>
  <c r="AI209" i="4" s="1"/>
  <c r="W210" i="4"/>
  <c r="AI210" i="4" s="1"/>
  <c r="W211" i="4"/>
  <c r="AI211" i="4" s="1"/>
  <c r="W212" i="4"/>
  <c r="AI212" i="4" s="1"/>
  <c r="W213" i="4"/>
  <c r="AI213" i="4" s="1"/>
  <c r="W214" i="4"/>
  <c r="AI214" i="4" s="1"/>
  <c r="W215" i="4"/>
  <c r="AI215" i="4" s="1"/>
  <c r="W216" i="4"/>
  <c r="AI216" i="4" s="1"/>
  <c r="W217" i="4"/>
  <c r="AI217" i="4" s="1"/>
  <c r="W218" i="4"/>
  <c r="AI218" i="4" s="1"/>
  <c r="W219" i="4"/>
  <c r="AI219" i="4" s="1"/>
  <c r="W220" i="4"/>
  <c r="AI220" i="4" s="1"/>
  <c r="W221" i="4"/>
  <c r="AI221" i="4" s="1"/>
  <c r="W222" i="4"/>
  <c r="AI222" i="4" s="1"/>
  <c r="W223" i="4"/>
  <c r="AI223" i="4" s="1"/>
  <c r="W224" i="4"/>
  <c r="AI224" i="4" s="1"/>
  <c r="W225" i="4"/>
  <c r="AI225" i="4" s="1"/>
  <c r="W226" i="4"/>
  <c r="AI226" i="4" s="1"/>
  <c r="F5" i="11" s="1" a="1"/>
  <c r="F5" i="11" s="1"/>
  <c r="W230" i="4"/>
  <c r="AI230" i="4" s="1"/>
  <c r="W231" i="4"/>
  <c r="AI231" i="4" s="1"/>
  <c r="W232" i="4"/>
  <c r="AI232" i="4" s="1"/>
  <c r="W233" i="4"/>
  <c r="AI233" i="4" s="1"/>
  <c r="W234" i="4"/>
  <c r="AI234" i="4" s="1"/>
  <c r="W235" i="4"/>
  <c r="AI235" i="4" s="1"/>
  <c r="W236" i="4"/>
  <c r="AI236" i="4" s="1"/>
  <c r="W237" i="4"/>
  <c r="AI237" i="4" s="1"/>
  <c r="W238" i="4"/>
  <c r="AI238" i="4" s="1"/>
  <c r="W239" i="4"/>
  <c r="AI239" i="4" s="1"/>
  <c r="W240" i="4"/>
  <c r="AI240" i="4" s="1"/>
  <c r="W241" i="4"/>
  <c r="AI241" i="4" s="1"/>
  <c r="W242" i="4"/>
  <c r="AI242" i="4" s="1"/>
  <c r="W243" i="4"/>
  <c r="AI243" i="4" s="1"/>
  <c r="W244" i="4"/>
  <c r="AI244" i="4" s="1"/>
  <c r="W245" i="4"/>
  <c r="AI245" i="4" s="1"/>
  <c r="W246" i="4"/>
  <c r="AI246" i="4" s="1"/>
  <c r="W247" i="4"/>
  <c r="AI247" i="4" s="1"/>
  <c r="W248" i="4"/>
  <c r="AI248" i="4" s="1"/>
  <c r="W249" i="4"/>
  <c r="AI249" i="4" s="1"/>
  <c r="W250" i="4"/>
  <c r="AI250" i="4" s="1"/>
  <c r="W251" i="4"/>
  <c r="AI251" i="4" s="1"/>
  <c r="W252" i="4"/>
  <c r="AI252" i="4" s="1"/>
  <c r="W253" i="4"/>
  <c r="AI253" i="4" s="1"/>
  <c r="W254" i="4"/>
  <c r="AI254" i="4" s="1"/>
  <c r="W255" i="4"/>
  <c r="AI255" i="4" s="1"/>
  <c r="W256" i="4"/>
  <c r="AI256" i="4" s="1"/>
  <c r="W257" i="4"/>
  <c r="AI257" i="4" s="1"/>
  <c r="W258" i="4"/>
  <c r="AI258" i="4" s="1"/>
  <c r="W259" i="4"/>
  <c r="AI259" i="4" s="1"/>
  <c r="F6" i="11" s="1" a="1"/>
  <c r="F6" i="11" s="1"/>
  <c r="W260" i="4"/>
  <c r="AI260" i="4" s="1"/>
  <c r="W261" i="4"/>
  <c r="AI261" i="4" s="1"/>
  <c r="W262" i="4"/>
  <c r="AI262" i="4" s="1"/>
  <c r="F7" i="11" s="1" a="1"/>
  <c r="F7" i="11" s="1"/>
  <c r="W263" i="4"/>
  <c r="W264" i="4"/>
  <c r="W265" i="4"/>
  <c r="AI265" i="4" s="1"/>
  <c r="W269" i="4"/>
  <c r="AI269" i="4" s="1"/>
  <c r="W270" i="4"/>
  <c r="AI270" i="4" s="1"/>
  <c r="W271" i="4"/>
  <c r="AI271" i="4" s="1"/>
  <c r="W272" i="4"/>
  <c r="AI272" i="4" s="1"/>
  <c r="W273" i="4"/>
  <c r="AI273" i="4" s="1"/>
  <c r="W274" i="4"/>
  <c r="AI274" i="4" s="1"/>
  <c r="W275" i="4"/>
  <c r="AI275" i="4" s="1"/>
  <c r="W276" i="4"/>
  <c r="AI276" i="4" s="1"/>
  <c r="W277" i="4"/>
  <c r="AI277" i="4" s="1"/>
  <c r="W278" i="4"/>
  <c r="AI278" i="4" s="1"/>
  <c r="W279" i="4"/>
  <c r="AI279" i="4" s="1"/>
  <c r="W280" i="4"/>
  <c r="AI280" i="4" s="1"/>
  <c r="W281" i="4"/>
  <c r="AI281" i="4" s="1"/>
  <c r="W282" i="4"/>
  <c r="AI282" i="4" s="1"/>
  <c r="W283" i="4"/>
  <c r="AI283" i="4" s="1"/>
  <c r="W284" i="4"/>
  <c r="AI284" i="4" s="1"/>
  <c r="W285" i="4"/>
  <c r="AI285" i="4" s="1"/>
  <c r="W286" i="4"/>
  <c r="AI286" i="4" s="1"/>
  <c r="W287" i="4"/>
  <c r="AI287" i="4" s="1"/>
  <c r="W288" i="4"/>
  <c r="AI288" i="4" s="1"/>
  <c r="W289" i="4"/>
  <c r="AI289" i="4" s="1"/>
  <c r="W290" i="4"/>
  <c r="AI290" i="4" s="1"/>
  <c r="W291" i="4"/>
  <c r="AI291" i="4" s="1"/>
  <c r="W292" i="4"/>
  <c r="W293" i="4"/>
  <c r="AI293" i="4" s="1"/>
  <c r="W294" i="4"/>
  <c r="AI294" i="4" s="1"/>
  <c r="W295" i="4"/>
  <c r="W296" i="4"/>
  <c r="AI296" i="4" s="1"/>
  <c r="W297" i="4"/>
  <c r="AI297" i="4" s="1"/>
  <c r="W298" i="4"/>
  <c r="W299" i="4"/>
  <c r="AI299" i="4" s="1"/>
  <c r="W300" i="4"/>
  <c r="AI300" i="4" s="1"/>
  <c r="W301" i="4"/>
  <c r="W302" i="4"/>
  <c r="AI302" i="4" s="1"/>
  <c r="W303" i="4"/>
  <c r="AI303" i="4" s="1"/>
  <c r="W304" i="4"/>
  <c r="W305" i="4"/>
  <c r="AI305" i="4" s="1"/>
  <c r="W306" i="4"/>
  <c r="AI306" i="4" s="1"/>
  <c r="W307" i="4"/>
  <c r="W308" i="4"/>
  <c r="AI308" i="4" s="1"/>
  <c r="W309" i="4"/>
  <c r="AI309" i="4" s="1"/>
  <c r="W310" i="4"/>
  <c r="W311" i="4"/>
  <c r="AI311" i="4" s="1"/>
  <c r="W312" i="4"/>
  <c r="AI312" i="4" s="1"/>
  <c r="W313" i="4"/>
  <c r="W314" i="4"/>
  <c r="AI314" i="4" s="1"/>
  <c r="W315" i="4"/>
  <c r="AI315" i="4" s="1"/>
  <c r="W316" i="4"/>
  <c r="W317" i="4"/>
  <c r="AI317" i="4" s="1"/>
  <c r="W318" i="4"/>
  <c r="AI318" i="4" s="1"/>
  <c r="W319" i="4"/>
  <c r="W320" i="4"/>
  <c r="AI320" i="4" s="1"/>
  <c r="W321" i="4"/>
  <c r="AI321" i="4" s="1"/>
  <c r="W322" i="4"/>
  <c r="W323" i="4"/>
  <c r="AI323" i="4" s="1"/>
  <c r="W324" i="4"/>
  <c r="AI324" i="4" s="1"/>
  <c r="W325" i="4"/>
  <c r="W326" i="4"/>
  <c r="AI326" i="4" s="1"/>
  <c r="W327" i="4"/>
  <c r="AI327" i="4" s="1"/>
  <c r="W328" i="4"/>
  <c r="W329" i="4"/>
  <c r="AI329" i="4" s="1"/>
  <c r="W330" i="4"/>
  <c r="AI330" i="4" s="1"/>
  <c r="W331" i="4"/>
  <c r="W332" i="4"/>
  <c r="AI332" i="4" s="1"/>
  <c r="W333" i="4"/>
  <c r="AI333" i="4" s="1"/>
  <c r="W334" i="4"/>
  <c r="W335" i="4"/>
  <c r="AI335" i="4" s="1"/>
  <c r="W336" i="4"/>
  <c r="AI336" i="4" s="1"/>
  <c r="W337" i="4"/>
  <c r="W338" i="4"/>
  <c r="AI338" i="4" s="1"/>
  <c r="W339" i="4"/>
  <c r="AI339" i="4" s="1"/>
  <c r="W340" i="4"/>
  <c r="W341" i="4"/>
  <c r="AI341" i="4" s="1"/>
  <c r="W342" i="4"/>
  <c r="AI342" i="4" s="1"/>
  <c r="W343" i="4"/>
  <c r="W344" i="4"/>
  <c r="AI344" i="4" s="1"/>
  <c r="W345" i="4"/>
  <c r="AI345" i="4" s="1"/>
  <c r="W346" i="4"/>
  <c r="W347" i="4"/>
  <c r="AI347" i="4" s="1"/>
  <c r="W348" i="4"/>
  <c r="AI348" i="4" s="1"/>
  <c r="W349" i="4"/>
  <c r="W350" i="4"/>
  <c r="AI350" i="4" s="1"/>
  <c r="W351" i="4"/>
  <c r="AI351" i="4" s="1"/>
  <c r="W352" i="4"/>
  <c r="W353" i="4"/>
  <c r="AI353" i="4" s="1"/>
  <c r="W354" i="4"/>
  <c r="AI354" i="4" s="1"/>
  <c r="W355" i="4"/>
  <c r="W356" i="4"/>
  <c r="AI356" i="4" s="1"/>
  <c r="W357" i="4"/>
  <c r="AI357" i="4" s="1"/>
  <c r="W358" i="4"/>
  <c r="W359" i="4"/>
  <c r="AI359" i="4" s="1"/>
  <c r="W360" i="4"/>
  <c r="AI360" i="4" s="1"/>
  <c r="W361" i="4"/>
  <c r="W362" i="4"/>
  <c r="AI362" i="4" s="1"/>
  <c r="W363" i="4"/>
  <c r="AI363" i="4" s="1"/>
  <c r="W364" i="4"/>
  <c r="W365" i="4"/>
  <c r="AI365" i="4" s="1"/>
  <c r="W366" i="4"/>
  <c r="AI366" i="4" s="1"/>
  <c r="W367" i="4"/>
  <c r="W368" i="4"/>
  <c r="AI368" i="4" s="1"/>
  <c r="W369" i="4"/>
  <c r="AI369" i="4" s="1"/>
  <c r="W370" i="4"/>
  <c r="W371" i="4"/>
  <c r="AI371" i="4" s="1"/>
  <c r="W372" i="4"/>
  <c r="AI372" i="4" s="1"/>
  <c r="W373" i="4"/>
  <c r="W374" i="4"/>
  <c r="AI374" i="4" s="1"/>
  <c r="W375" i="4"/>
  <c r="AI375" i="4" s="1"/>
  <c r="W376" i="4"/>
  <c r="W2" i="4"/>
  <c r="AI2" i="4" s="1"/>
  <c r="AE265" i="4"/>
  <c r="AE264" i="4"/>
  <c r="AE263" i="4"/>
  <c r="AD265" i="4"/>
  <c r="AD264" i="4"/>
  <c r="AD263" i="4"/>
  <c r="AC265" i="4"/>
  <c r="AC268" i="4" s="1"/>
  <c r="AC264" i="4"/>
  <c r="AC267" i="4" s="1"/>
  <c r="AC263" i="4"/>
  <c r="AC266" i="4" s="1"/>
  <c r="AB265" i="4"/>
  <c r="AB268" i="4" s="1"/>
  <c r="AB264" i="4"/>
  <c r="AB267" i="4" s="1"/>
  <c r="AB263" i="4"/>
  <c r="AB266" i="4" s="1"/>
  <c r="AA265" i="4"/>
  <c r="AA264" i="4"/>
  <c r="AA263" i="4"/>
  <c r="Y265" i="4"/>
  <c r="Y268" i="4" s="1"/>
  <c r="Y264" i="4"/>
  <c r="Y267" i="4" s="1"/>
  <c r="Y263" i="4"/>
  <c r="Y266" i="4" s="1"/>
  <c r="U265" i="4"/>
  <c r="U268" i="4" s="1"/>
  <c r="T265" i="4"/>
  <c r="T268" i="4" s="1"/>
  <c r="S265" i="4"/>
  <c r="R265" i="4"/>
  <c r="R268" i="4" s="1"/>
  <c r="U264" i="4"/>
  <c r="U267" i="4" s="1"/>
  <c r="T264" i="4"/>
  <c r="T267" i="4" s="1"/>
  <c r="S264" i="4"/>
  <c r="R264" i="4"/>
  <c r="R267" i="4" s="1"/>
  <c r="U263" i="4"/>
  <c r="U266" i="4" s="1"/>
  <c r="T263" i="4"/>
  <c r="T266" i="4" s="1"/>
  <c r="S263" i="4"/>
  <c r="R263" i="4"/>
  <c r="R266" i="4" s="1"/>
  <c r="P265" i="4"/>
  <c r="P268" i="4" s="1"/>
  <c r="P264" i="4"/>
  <c r="P267" i="4" s="1"/>
  <c r="P263" i="4"/>
  <c r="P266" i="4" s="1"/>
  <c r="G268" i="4"/>
  <c r="G267" i="4"/>
  <c r="G266" i="4"/>
  <c r="F263" i="4"/>
  <c r="F265" i="4"/>
  <c r="F264" i="4"/>
  <c r="Z268" i="4"/>
  <c r="Z267" i="4"/>
  <c r="Z266" i="4"/>
  <c r="X268" i="4"/>
  <c r="X267" i="4"/>
  <c r="X266" i="4"/>
  <c r="Q268" i="4"/>
  <c r="Q267" i="4"/>
  <c r="Q266" i="4"/>
  <c r="O268" i="4"/>
  <c r="O267" i="4"/>
  <c r="O266" i="4"/>
  <c r="N268" i="4"/>
  <c r="N267" i="4"/>
  <c r="N266" i="4"/>
  <c r="M268" i="4"/>
  <c r="M267" i="4"/>
  <c r="M266" i="4"/>
  <c r="L268" i="4"/>
  <c r="L267" i="4"/>
  <c r="L266" i="4"/>
  <c r="K268" i="4"/>
  <c r="K267" i="4"/>
  <c r="K266" i="4"/>
  <c r="J268" i="4"/>
  <c r="J267" i="4"/>
  <c r="J266" i="4"/>
  <c r="I268" i="4"/>
  <c r="I267" i="4"/>
  <c r="I266" i="4"/>
  <c r="H268" i="4"/>
  <c r="H267" i="4"/>
  <c r="H266" i="4"/>
  <c r="E267" i="4"/>
  <c r="E268" i="4"/>
  <c r="E266" i="4"/>
  <c r="D376" i="4"/>
  <c r="D375" i="4"/>
  <c r="D374" i="4"/>
  <c r="D373" i="4"/>
  <c r="D372" i="4"/>
  <c r="D371" i="4"/>
  <c r="D370" i="4"/>
  <c r="D369" i="4"/>
  <c r="D368" i="4"/>
  <c r="D367" i="4"/>
  <c r="D366" i="4"/>
  <c r="D365" i="4"/>
  <c r="D364" i="4"/>
  <c r="D363" i="4"/>
  <c r="D362" i="4"/>
  <c r="D361" i="4"/>
  <c r="D360" i="4"/>
  <c r="D359" i="4"/>
  <c r="D358" i="4"/>
  <c r="D357" i="4"/>
  <c r="D356" i="4"/>
  <c r="D355" i="4"/>
  <c r="D354" i="4"/>
  <c r="D353" i="4"/>
  <c r="D352" i="4"/>
  <c r="D351" i="4"/>
  <c r="D350" i="4"/>
  <c r="D349" i="4"/>
  <c r="D348" i="4"/>
  <c r="D347" i="4"/>
  <c r="D346" i="4"/>
  <c r="D345" i="4"/>
  <c r="D344" i="4"/>
  <c r="D343" i="4"/>
  <c r="D342" i="4"/>
  <c r="D341" i="4"/>
  <c r="D340" i="4"/>
  <c r="D339" i="4"/>
  <c r="D338" i="4"/>
  <c r="D337" i="4"/>
  <c r="D336" i="4"/>
  <c r="D335" i="4"/>
  <c r="D334" i="4"/>
  <c r="D333" i="4"/>
  <c r="D332" i="4"/>
  <c r="D331" i="4"/>
  <c r="D330" i="4"/>
  <c r="D329" i="4"/>
  <c r="D328" i="4"/>
  <c r="D327" i="4"/>
  <c r="D326" i="4"/>
  <c r="D325" i="4"/>
  <c r="D324" i="4"/>
  <c r="D323" i="4"/>
  <c r="D322" i="4"/>
  <c r="D321" i="4"/>
  <c r="D320" i="4"/>
  <c r="D319" i="4"/>
  <c r="D318" i="4"/>
  <c r="D317" i="4"/>
  <c r="D316" i="4"/>
  <c r="D315" i="4"/>
  <c r="D314" i="4"/>
  <c r="D313" i="4"/>
  <c r="D312" i="4"/>
  <c r="D311" i="4"/>
  <c r="D310" i="4"/>
  <c r="D309" i="4"/>
  <c r="D308" i="4"/>
  <c r="D307" i="4"/>
  <c r="D306" i="4"/>
  <c r="D305" i="4"/>
  <c r="D304" i="4"/>
  <c r="D303" i="4"/>
  <c r="D302" i="4"/>
  <c r="D301" i="4"/>
  <c r="D300" i="4"/>
  <c r="D299" i="4"/>
  <c r="D298" i="4"/>
  <c r="D297" i="4"/>
  <c r="D296" i="4"/>
  <c r="D295" i="4"/>
  <c r="D294" i="4"/>
  <c r="D293" i="4"/>
  <c r="D292" i="4"/>
  <c r="D291" i="4"/>
  <c r="D290" i="4"/>
  <c r="D289" i="4"/>
  <c r="D288" i="4"/>
  <c r="D287" i="4"/>
  <c r="D286" i="4"/>
  <c r="D285" i="4"/>
  <c r="D284" i="4"/>
  <c r="D283" i="4"/>
  <c r="D282" i="4"/>
  <c r="D281" i="4"/>
  <c r="D280" i="4"/>
  <c r="D279" i="4"/>
  <c r="D278" i="4"/>
  <c r="D277" i="4"/>
  <c r="D276" i="4"/>
  <c r="D275" i="4"/>
  <c r="D274" i="4"/>
  <c r="D273" i="4"/>
  <c r="D272" i="4"/>
  <c r="D271" i="4"/>
  <c r="D270" i="4"/>
  <c r="D269" i="4"/>
  <c r="D268" i="4"/>
  <c r="D267" i="4"/>
  <c r="D266" i="4"/>
  <c r="AF265" i="4"/>
  <c r="D265" i="4"/>
  <c r="AF264" i="4"/>
  <c r="AF267" i="4" s="1"/>
  <c r="D264" i="4"/>
  <c r="AF263" i="4"/>
  <c r="AF266" i="4" s="1"/>
  <c r="D263" i="4"/>
  <c r="D262" i="4"/>
  <c r="D261" i="4"/>
  <c r="D260" i="4"/>
  <c r="D259" i="4"/>
  <c r="D258" i="4"/>
  <c r="D257" i="4"/>
  <c r="D256" i="4"/>
  <c r="D255" i="4"/>
  <c r="D254" i="4"/>
  <c r="D253" i="4"/>
  <c r="D252" i="4"/>
  <c r="D251" i="4"/>
  <c r="D250" i="4"/>
  <c r="D249" i="4"/>
  <c r="D248" i="4"/>
  <c r="D247" i="4"/>
  <c r="D246" i="4"/>
  <c r="D245" i="4"/>
  <c r="D244" i="4"/>
  <c r="D243" i="4"/>
  <c r="D242" i="4"/>
  <c r="D241" i="4"/>
  <c r="D240" i="4"/>
  <c r="D239" i="4"/>
  <c r="D238" i="4"/>
  <c r="D237" i="4"/>
  <c r="D236" i="4"/>
  <c r="D235" i="4"/>
  <c r="D234" i="4"/>
  <c r="D233" i="4"/>
  <c r="D232" i="4"/>
  <c r="D231" i="4"/>
  <c r="D230" i="4"/>
  <c r="D226" i="4"/>
  <c r="D225" i="4"/>
  <c r="D224" i="4"/>
  <c r="D223" i="4"/>
  <c r="D222" i="4"/>
  <c r="D221" i="4"/>
  <c r="D220" i="4"/>
  <c r="D219" i="4"/>
  <c r="D218" i="4"/>
  <c r="D217" i="4"/>
  <c r="D216" i="4"/>
  <c r="D215" i="4"/>
  <c r="D214" i="4"/>
  <c r="D213" i="4"/>
  <c r="D212" i="4"/>
  <c r="D211" i="4"/>
  <c r="D210" i="4"/>
  <c r="D209" i="4"/>
  <c r="D208" i="4"/>
  <c r="D207" i="4"/>
  <c r="D206" i="4"/>
  <c r="D205" i="4"/>
  <c r="D204" i="4"/>
  <c r="D203" i="4"/>
  <c r="D202" i="4"/>
  <c r="D201" i="4"/>
  <c r="D200" i="4"/>
  <c r="D199" i="4"/>
  <c r="D198" i="4"/>
  <c r="D197" i="4"/>
  <c r="D196" i="4"/>
  <c r="D195" i="4"/>
  <c r="D194" i="4"/>
  <c r="D193" i="4"/>
  <c r="D192" i="4"/>
  <c r="D191" i="4"/>
  <c r="D190" i="4"/>
  <c r="D189" i="4"/>
  <c r="D188" i="4"/>
  <c r="D187" i="4"/>
  <c r="D186" i="4"/>
  <c r="D185" i="4"/>
  <c r="D184" i="4"/>
  <c r="D183" i="4"/>
  <c r="D182" i="4"/>
  <c r="D181" i="4"/>
  <c r="D180" i="4"/>
  <c r="D179" i="4"/>
  <c r="D178" i="4"/>
  <c r="D177" i="4"/>
  <c r="D176" i="4"/>
  <c r="D175" i="4"/>
  <c r="D174" i="4"/>
  <c r="D173" i="4"/>
  <c r="D172" i="4"/>
  <c r="D171" i="4"/>
  <c r="D170" i="4"/>
  <c r="D169" i="4"/>
  <c r="D168" i="4"/>
  <c r="D167" i="4"/>
  <c r="D166" i="4"/>
  <c r="D165" i="4"/>
  <c r="D164" i="4"/>
  <c r="D163" i="4"/>
  <c r="D162" i="4"/>
  <c r="D161" i="4"/>
  <c r="D160" i="4"/>
  <c r="D159" i="4"/>
  <c r="D158" i="4"/>
  <c r="D157" i="4"/>
  <c r="D156" i="4"/>
  <c r="D155" i="4"/>
  <c r="D154" i="4"/>
  <c r="D153" i="4"/>
  <c r="D152" i="4"/>
  <c r="D151" i="4"/>
  <c r="D150" i="4"/>
  <c r="D149" i="4"/>
  <c r="D148" i="4"/>
  <c r="D147" i="4"/>
  <c r="D146" i="4"/>
  <c r="D145" i="4"/>
  <c r="D144" i="4"/>
  <c r="D143" i="4"/>
  <c r="D142" i="4"/>
  <c r="D141" i="4"/>
  <c r="D140" i="4"/>
  <c r="D139" i="4"/>
  <c r="D138" i="4"/>
  <c r="D137" i="4"/>
  <c r="D136" i="4"/>
  <c r="D135" i="4"/>
  <c r="D134" i="4"/>
  <c r="D133" i="4"/>
  <c r="D132" i="4"/>
  <c r="D131" i="4"/>
  <c r="D130" i="4"/>
  <c r="D129" i="4"/>
  <c r="D128" i="4"/>
  <c r="D127" i="4"/>
  <c r="D126" i="4"/>
  <c r="D125" i="4"/>
  <c r="D124" i="4"/>
  <c r="D123" i="4"/>
  <c r="D122" i="4"/>
  <c r="D121" i="4"/>
  <c r="D120" i="4"/>
  <c r="D119" i="4"/>
  <c r="D118" i="4"/>
  <c r="D117" i="4"/>
  <c r="D116" i="4"/>
  <c r="D115" i="4"/>
  <c r="D114" i="4"/>
  <c r="D113" i="4"/>
  <c r="D112" i="4"/>
  <c r="D111" i="4"/>
  <c r="D110" i="4"/>
  <c r="D109" i="4"/>
  <c r="D108" i="4"/>
  <c r="D107" i="4"/>
  <c r="D106" i="4"/>
  <c r="D105" i="4"/>
  <c r="D104" i="4"/>
  <c r="D103" i="4"/>
  <c r="D102" i="4"/>
  <c r="D101" i="4"/>
  <c r="D100" i="4"/>
  <c r="D99" i="4"/>
  <c r="D98" i="4"/>
  <c r="D97" i="4"/>
  <c r="D96" i="4"/>
  <c r="D95" i="4"/>
  <c r="D94" i="4"/>
  <c r="D93" i="4"/>
  <c r="D92" i="4"/>
  <c r="D91" i="4"/>
  <c r="D90" i="4"/>
  <c r="D89" i="4"/>
  <c r="D88" i="4"/>
  <c r="D87" i="4"/>
  <c r="D86" i="4"/>
  <c r="D85" i="4"/>
  <c r="D84" i="4"/>
  <c r="D83" i="4"/>
  <c r="D82" i="4"/>
  <c r="D81" i="4"/>
  <c r="D80" i="4"/>
  <c r="D79" i="4"/>
  <c r="D78" i="4"/>
  <c r="D77" i="4"/>
  <c r="D76" i="4"/>
  <c r="D75" i="4"/>
  <c r="D74" i="4"/>
  <c r="D73" i="4"/>
  <c r="D72"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2" i="1"/>
  <c r="AG265" i="4" l="1"/>
  <c r="AI376" i="4"/>
  <c r="V32" i="12" a="1"/>
  <c r="V32" i="12" s="1"/>
  <c r="AI352" i="4"/>
  <c r="V24" i="12" a="1"/>
  <c r="V24" i="12" s="1"/>
  <c r="AI304" i="4"/>
  <c r="V8" i="12" a="1"/>
  <c r="V8" i="12" s="1"/>
  <c r="AI361" i="4"/>
  <c r="V27" i="12" a="1"/>
  <c r="V27" i="12" s="1"/>
  <c r="AI337" i="4"/>
  <c r="V19" i="12" a="1"/>
  <c r="V19" i="12" s="1"/>
  <c r="AI313" i="4"/>
  <c r="V11" i="12" a="1"/>
  <c r="V11" i="12" s="1"/>
  <c r="AI301" i="4"/>
  <c r="V7" i="12" a="1"/>
  <c r="V7" i="12" s="1"/>
  <c r="AI364" i="4"/>
  <c r="V28" i="12" a="1"/>
  <c r="V28" i="12" s="1"/>
  <c r="AI340" i="4"/>
  <c r="V20" i="12" a="1"/>
  <c r="V20" i="12" s="1"/>
  <c r="AI292" i="4"/>
  <c r="V4" i="12" a="1"/>
  <c r="V4" i="12" s="1"/>
  <c r="AI373" i="4"/>
  <c r="V31" i="12" a="1"/>
  <c r="V31" i="12" s="1"/>
  <c r="AI349" i="4"/>
  <c r="V23" i="12" a="1"/>
  <c r="V23" i="12" s="1"/>
  <c r="AI325" i="4"/>
  <c r="V15" i="12" a="1"/>
  <c r="V15" i="12" s="1"/>
  <c r="AI316" i="4"/>
  <c r="V12" i="12" a="1"/>
  <c r="V12" i="12" s="1"/>
  <c r="AI370" i="4"/>
  <c r="V30" i="12" a="1"/>
  <c r="V30" i="12" s="1"/>
  <c r="AI358" i="4"/>
  <c r="V26" i="12" a="1"/>
  <c r="V26" i="12" s="1"/>
  <c r="AI346" i="4"/>
  <c r="V22" i="12" a="1"/>
  <c r="V22" i="12" s="1"/>
  <c r="AI334" i="4"/>
  <c r="V18" i="12" a="1"/>
  <c r="V18" i="12" s="1"/>
  <c r="AI322" i="4"/>
  <c r="V14" i="12" a="1"/>
  <c r="V14" i="12" s="1"/>
  <c r="AI310" i="4"/>
  <c r="V10" i="12" a="1"/>
  <c r="V10" i="12" s="1"/>
  <c r="AI298" i="4"/>
  <c r="F9" i="11" s="1" a="1"/>
  <c r="F9" i="11" s="1"/>
  <c r="V6" i="12" a="1"/>
  <c r="V6" i="12" s="1"/>
  <c r="AI328" i="4"/>
  <c r="V16" i="12" a="1"/>
  <c r="V16" i="12" s="1"/>
  <c r="AJ227" i="4"/>
  <c r="AI367" i="4"/>
  <c r="V29" i="12" a="1"/>
  <c r="V29" i="12" s="1"/>
  <c r="AI355" i="4"/>
  <c r="V25" i="12" a="1"/>
  <c r="V25" i="12" s="1"/>
  <c r="AI343" i="4"/>
  <c r="V21" i="12" a="1"/>
  <c r="V21" i="12" s="1"/>
  <c r="AI331" i="4"/>
  <c r="F10" i="11" s="1" a="1"/>
  <c r="F10" i="11" s="1"/>
  <c r="V17" i="12" a="1"/>
  <c r="V17" i="12" s="1"/>
  <c r="AI319" i="4"/>
  <c r="V13" i="12" a="1"/>
  <c r="V13" i="12" s="1"/>
  <c r="AI307" i="4"/>
  <c r="V9" i="12" a="1"/>
  <c r="V9" i="12" s="1"/>
  <c r="AI295" i="4"/>
  <c r="F8" i="11" s="1" a="1"/>
  <c r="F8" i="11" s="1"/>
  <c r="D14" i="11" s="1"/>
  <c r="V5" i="12" a="1"/>
  <c r="V5" i="12" s="1"/>
  <c r="AJ229" i="4"/>
  <c r="AK228" i="4"/>
  <c r="AJ228" i="4"/>
  <c r="AL263" i="4"/>
  <c r="AD268" i="4"/>
  <c r="AJ268" i="4" s="1"/>
  <c r="AJ265" i="4"/>
  <c r="D22" i="9"/>
  <c r="C32" i="9" s="1"/>
  <c r="D21" i="9"/>
  <c r="B32" i="9" s="1"/>
  <c r="B15" i="9"/>
  <c r="J22" i="9"/>
  <c r="C31" i="9" s="1"/>
  <c r="J21" i="9"/>
  <c r="B31" i="9" s="1"/>
  <c r="B9" i="9"/>
  <c r="I22" i="9"/>
  <c r="C28" i="9" s="1"/>
  <c r="I21" i="9"/>
  <c r="B28" i="9" s="1"/>
  <c r="B10" i="9"/>
  <c r="H22" i="9"/>
  <c r="C35" i="9" s="1"/>
  <c r="H21" i="9"/>
  <c r="B35" i="9" s="1"/>
  <c r="B11" i="9"/>
  <c r="G22" i="9"/>
  <c r="C33" i="9" s="1"/>
  <c r="G21" i="9"/>
  <c r="B33" i="9" s="1"/>
  <c r="B12" i="9"/>
  <c r="K21" i="9"/>
  <c r="B25" i="9" s="1"/>
  <c r="B21" i="9"/>
  <c r="B26" i="9" s="1"/>
  <c r="E21" i="9"/>
  <c r="B27" i="9" s="1"/>
  <c r="M22" i="9"/>
  <c r="C29" i="9" s="1"/>
  <c r="C21" i="9"/>
  <c r="B34" i="9" s="1"/>
  <c r="L22" i="9"/>
  <c r="C30" i="9" s="1"/>
  <c r="B5" i="9"/>
  <c r="F22" i="9"/>
  <c r="C36" i="9" s="1"/>
  <c r="B7" i="9"/>
  <c r="C22" i="9"/>
  <c r="C34" i="9" s="1"/>
  <c r="B13" i="9"/>
  <c r="M21" i="9"/>
  <c r="B29" i="9" s="1"/>
  <c r="B16" i="9"/>
  <c r="L21" i="9"/>
  <c r="B30" i="9" s="1"/>
  <c r="B4" i="9"/>
  <c r="K22" i="9"/>
  <c r="C25" i="9" s="1"/>
  <c r="E22" i="9"/>
  <c r="C27" i="9" s="1"/>
  <c r="B22" i="9"/>
  <c r="C26" i="9" s="1"/>
  <c r="F21" i="9"/>
  <c r="B36" i="9" s="1"/>
  <c r="B6" i="9"/>
  <c r="B8" i="9"/>
  <c r="C8" i="9" s="1"/>
  <c r="B14" i="9"/>
  <c r="S266" i="4"/>
  <c r="AH266" i="4" s="1"/>
  <c r="AH263" i="4"/>
  <c r="AD267" i="4"/>
  <c r="AJ267" i="4" s="1"/>
  <c r="AJ264" i="4"/>
  <c r="AG264" i="4"/>
  <c r="AA266" i="4"/>
  <c r="AK263" i="4"/>
  <c r="AA267" i="4"/>
  <c r="AK267" i="4" s="1"/>
  <c r="AK264" i="4"/>
  <c r="AE267" i="4"/>
  <c r="AL267" i="4" s="1"/>
  <c r="AL264" i="4"/>
  <c r="AG263" i="4"/>
  <c r="S267" i="4"/>
  <c r="AH267" i="4" s="1"/>
  <c r="AH264" i="4"/>
  <c r="AA268" i="4"/>
  <c r="AK268" i="4" s="1"/>
  <c r="AK265" i="4"/>
  <c r="AE268" i="4"/>
  <c r="AL268" i="4" s="1"/>
  <c r="AL265" i="4"/>
  <c r="AK229" i="4"/>
  <c r="AG227" i="4"/>
  <c r="AG229" i="4"/>
  <c r="AI264" i="4"/>
  <c r="AG228" i="4"/>
  <c r="AL227" i="4"/>
  <c r="AI263" i="4"/>
  <c r="AH227" i="4"/>
  <c r="AL228" i="4"/>
  <c r="B14" i="7" a="1"/>
  <c r="B14" i="7" s="1"/>
  <c r="AK266" i="4"/>
  <c r="S268" i="4"/>
  <c r="AH268" i="4" s="1"/>
  <c r="AH265" i="4"/>
  <c r="AF268" i="4"/>
  <c r="AH228" i="4"/>
  <c r="AD266" i="4"/>
  <c r="AJ266" i="4" s="1"/>
  <c r="AJ263" i="4"/>
  <c r="AL229" i="4"/>
  <c r="D13" i="11"/>
  <c r="AH229" i="4"/>
  <c r="F267" i="4"/>
  <c r="AG267" i="4" s="1"/>
  <c r="W268" i="4"/>
  <c r="AI268" i="4" s="1"/>
  <c r="W267" i="4"/>
  <c r="AI267" i="4" s="1"/>
  <c r="W266" i="4"/>
  <c r="AI266" i="4" s="1"/>
  <c r="F268" i="4"/>
  <c r="AG268" i="4" s="1"/>
  <c r="W229" i="4"/>
  <c r="AI229" i="4" s="1"/>
  <c r="W228" i="4"/>
  <c r="AI228" i="4" s="1"/>
  <c r="W227" i="4"/>
  <c r="AI227" i="4" s="1"/>
  <c r="F266" i="4"/>
  <c r="AG266" i="4" s="1"/>
  <c r="AE266" i="4"/>
  <c r="AL266" i="4" s="1"/>
  <c r="C6" i="9" l="1"/>
  <c r="D15" i="11"/>
  <c r="D36" i="9"/>
  <c r="D25" i="9"/>
  <c r="C10" i="9"/>
  <c r="C16" i="9"/>
  <c r="C13" i="9"/>
  <c r="D33" i="9"/>
  <c r="C11" i="9"/>
  <c r="D27" i="9"/>
  <c r="D31" i="9" s="1"/>
  <c r="D34" i="9"/>
  <c r="D35" i="9"/>
  <c r="D30" i="9"/>
  <c r="D32" i="9"/>
  <c r="D28" i="9" s="1"/>
  <c r="C7" i="9"/>
  <c r="D26" i="9"/>
  <c r="C9" i="9"/>
  <c r="C12" i="9"/>
  <c r="C15" i="9"/>
  <c r="C12" i="7"/>
  <c r="C14" i="7"/>
  <c r="C13" i="7"/>
  <c r="C15" i="7"/>
  <c r="C17" i="7"/>
  <c r="C16" i="7"/>
  <c r="B18" i="7"/>
  <c r="C14" i="9"/>
  <c r="C5" i="9"/>
  <c r="D29" i="9"/>
  <c r="C18" i="7" l="1"/>
  <c r="B19" i="9"/>
  <c r="B18"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5D1E01-11E5-4AEB-83C9-2F2440A907C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5F59050-4D0B-49B4-800E-B8113D7CCEBB}" name="WorksheetConnection_2.) All_India_Index_Upto_April23 Dataset (3).xlsx!Table1" type="102" refreshedVersion="8" minRefreshableVersion="5">
    <extLst>
      <ext xmlns:x15="http://schemas.microsoft.com/office/spreadsheetml/2010/11/main" uri="{DE250136-89BD-433C-8126-D09CA5730AF9}">
        <x15:connection id="Table1">
          <x15:rangePr sourceName="_xlcn.WorksheetConnection_2.All_India_Index_Upto_April23Dataset3.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<sst xmlns="http://schemas.openxmlformats.org/spreadsheetml/2006/main" count="3369" uniqueCount="223">
  <si>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</si>
  <si>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</si>
  <si>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</si>
  <si>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</si>
  <si>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</si>
  <si>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</si>
  <si>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</si>
  <si>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</si>
  <si>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</si>
  <si>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</si>
  <si>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</si>
  <si>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</si>
  <si>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</si>
  <si>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</si>
  <si>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</si>
  <si>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</si>
  <si>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</si>
  <si>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</si>
  <si>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</si>
  <si>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</si>
  <si>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</si>
  <si>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</si>
  <si>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</si>
  <si>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</si>
  <si>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</si>
  <si>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</si>
  <si>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</si>
  <si>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</si>
  <si>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</si>
  <si>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</si>
  <si>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</si>
  <si>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</si>
  <si>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</si>
  <si>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</si>
  <si>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</si>
  <si>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</si>
  <si>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</si>
  <si>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</si>
  <si>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</si>
  <si>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</si>
  <si>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</si>
  <si>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</si>
  <si>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</si>
  <si>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</si>
  <si>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</si>
  <si>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</si>
  <si>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</si>
  <si>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</si>
  <si>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</si>
  <si>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Grand Total</t>
  </si>
  <si>
    <t>Time frame</t>
  </si>
  <si>
    <t>2022 August</t>
  </si>
  <si>
    <t>2022 December</t>
  </si>
  <si>
    <t>2022 July</t>
  </si>
  <si>
    <t>2022 June</t>
  </si>
  <si>
    <t>2022 May</t>
  </si>
  <si>
    <t>2022 November</t>
  </si>
  <si>
    <t>2022 October</t>
  </si>
  <si>
    <t>2022 September</t>
  </si>
  <si>
    <t>2023 April</t>
  </si>
  <si>
    <t>2023 February</t>
  </si>
  <si>
    <t>2023 January</t>
  </si>
  <si>
    <t>2023 March</t>
  </si>
  <si>
    <t>2023 May</t>
  </si>
  <si>
    <t>NEW HOUSING</t>
  </si>
  <si>
    <t>YEAR</t>
  </si>
  <si>
    <t>Highest Inflation rate Month</t>
  </si>
  <si>
    <t>Lowest Inflation rate Month</t>
  </si>
  <si>
    <t>FOOD CATEGORY</t>
  </si>
  <si>
    <t xml:space="preserve">   Cereals and products</t>
  </si>
  <si>
    <t xml:space="preserve">   Meat and fish</t>
  </si>
  <si>
    <t xml:space="preserve">   Egg</t>
  </si>
  <si>
    <t xml:space="preserve">   Milk and products</t>
  </si>
  <si>
    <t xml:space="preserve">   Oils and fats</t>
  </si>
  <si>
    <t xml:space="preserve">   Fruits</t>
  </si>
  <si>
    <t xml:space="preserve">   Vegetables</t>
  </si>
  <si>
    <t xml:space="preserve">   Pulses and products</t>
  </si>
  <si>
    <t xml:space="preserve">   Sugar and Confectionery</t>
  </si>
  <si>
    <t xml:space="preserve">   Spices</t>
  </si>
  <si>
    <t xml:space="preserve">   Non-alcoholic beverages</t>
  </si>
  <si>
    <t xml:space="preserve">   Prepared meals, snacks, sweets etc.</t>
  </si>
  <si>
    <t>TIME FRAME</t>
  </si>
  <si>
    <t xml:space="preserve"> CRUDE OIL</t>
  </si>
  <si>
    <t>Category</t>
  </si>
  <si>
    <t>Food</t>
  </si>
  <si>
    <t>Essential</t>
  </si>
  <si>
    <t>Energy</t>
  </si>
  <si>
    <t>Luxury</t>
  </si>
  <si>
    <t>SECTOR</t>
  </si>
  <si>
    <t>health</t>
  </si>
  <si>
    <t>SUM</t>
  </si>
  <si>
    <t>CATEGORIES</t>
  </si>
  <si>
    <t>CPI VALUES</t>
  </si>
  <si>
    <t>CONTRIBUTION RATE</t>
  </si>
  <si>
    <t>CLOTHING</t>
  </si>
  <si>
    <t>FOOD</t>
  </si>
  <si>
    <t>ESSENTIAL</t>
  </si>
  <si>
    <t>HEALTH</t>
  </si>
  <si>
    <t>ENERGY</t>
  </si>
  <si>
    <t>LUXURY</t>
  </si>
  <si>
    <t>Contribution of categories for sector</t>
  </si>
  <si>
    <t>YEAR =</t>
  </si>
  <si>
    <t xml:space="preserve">MONTH = </t>
  </si>
  <si>
    <t xml:space="preserve">SECTOR = </t>
  </si>
  <si>
    <t>Solution 1</t>
  </si>
  <si>
    <t>Time Frame</t>
  </si>
  <si>
    <t>Tenure Label</t>
  </si>
  <si>
    <t>Start</t>
  </si>
  <si>
    <t>End</t>
  </si>
  <si>
    <t xml:space="preserve">Before COVID (Mar19 → Feb20) </t>
  </si>
  <si>
    <t xml:space="preserve"> COVID Year (Mar20 → Feb21) </t>
  </si>
  <si>
    <t>Period ↓ Category →</t>
  </si>
  <si>
    <t>Crude Oil</t>
  </si>
  <si>
    <t>Correlation With crude Oil</t>
  </si>
  <si>
    <t xml:space="preserve">AFTER  COVID Year (Mar21 → Feb22) </t>
  </si>
  <si>
    <t>CONTRIBUTION RATE FOR RURAL</t>
  </si>
  <si>
    <t>CONTRIBUTION RATE FOR URBAN</t>
  </si>
  <si>
    <t>CONTRIBUTION RATE FOR RURAL+URBAN</t>
  </si>
  <si>
    <t>Contribution Rate</t>
  </si>
  <si>
    <t>YOY INFLATION %</t>
  </si>
  <si>
    <t>MONTH</t>
  </si>
  <si>
    <t>Inflation</t>
  </si>
  <si>
    <t>2022 JUNE</t>
  </si>
  <si>
    <t>2023 MAY</t>
  </si>
  <si>
    <t>Sl. No.</t>
  </si>
  <si>
    <t>Key Observation</t>
  </si>
  <si>
    <t>Food has the highest contribution (~50%) across Rural, Urban and Combined sectors.</t>
  </si>
  <si>
    <t>Food category has the highest CPI values (2290.7 Rural, 2292.7 Combined, 2335.1 Urban), significantly larger than all other categories.</t>
  </si>
  <si>
    <t>Clothing maintains a stable contribution around 12% in all sectors.</t>
  </si>
  <si>
    <t>Clothing CPI values (Rural = 569.9, Combined = 553.2, Urban = 528.7) stay close to each other, showing uniform pricing and limited volatility.</t>
  </si>
  <si>
    <t>Combined (Rural+Urban) contribution percentages closely follow Rural distribution.</t>
  </si>
  <si>
    <t>Combined CPI values are mostly near Rural values, showing similar expenditure pattern between both segments.</t>
  </si>
  <si>
    <t>Possible Reason</t>
  </si>
  <si>
    <t>Strong rise in Food index from Jan (1752.43) to Dec (1947.93) explains high annual inflation.</t>
  </si>
  <si>
    <t>Key Insight</t>
  </si>
  <si>
    <t>Observation</t>
  </si>
  <si>
    <t>Significant rise from Jan to Dec index values indicating stronger price increase during that year.</t>
  </si>
  <si>
    <t>Price movements after 2020 appear more controlled, as seen from smaller YOY % changes in the following years.</t>
  </si>
  <si>
    <t>YOY Inflation shows a declining trend after 2020, stabilizing at ~5.5% by 2023.</t>
  </si>
  <si>
    <t>Reasons</t>
  </si>
  <si>
    <t>Average food index rose from 178.37 (Sep 2022) to 180.10 (Oct 2022), showing the strongest monthly rise.</t>
  </si>
  <si>
    <t>Index fell sharply from 178.70 (Nov) to 176.30 (Dec), leading to the most negative change in the period.</t>
  </si>
  <si>
    <t>Spices show the highest absolute inflation (16.34%) between June 2022 and May 2023.</t>
  </si>
  <si>
    <t>Spices index increased significantly from 186.50 → 216.97, the largest positive change among categories.</t>
  </si>
  <si>
    <t>Oils &amp; fats experienced a major deflation (-15.04%).</t>
  </si>
  <si>
    <t>Index dropped from 199.20 → 169.23, showing sharp decline due to easing global edible oil prices.</t>
  </si>
  <si>
    <t xml:space="preserve">Reason </t>
  </si>
  <si>
    <t>Food index grew sharply from Mar’19 → Feb’20, but the rise slowed in COVID (7.59%) and fell further post-COVID (5.97%).</t>
  </si>
  <si>
    <t>Clothing growth was low pre-COVID (1.73%) and moderate during COVID (3.95%), then surged post-COVID as demand returned.</t>
  </si>
  <si>
    <t>Essential category inflation increased steadily across all three periods.</t>
  </si>
  <si>
    <t>Essential inflation rose from 2.32% → 2.89% → 3.81%, indicating continuous demand for basic goods regardless of disruptions.</t>
  </si>
  <si>
    <t>Health inflation jumped significantly during COVID (6.59%).</t>
  </si>
  <si>
    <t>Health index rose sharply due to higher medical spending, increased healthcare demand, and pandemic-driven costs.</t>
  </si>
  <si>
    <t>Reason</t>
  </si>
  <si>
    <t>Seasonal supply shocks, weather dependency, storage limitations.</t>
  </si>
  <si>
    <t>Price sensitivity to crop yield, export demand, monsoon variations.</t>
  </si>
  <si>
    <t>Global crude oil price fluctuations and domestic fuel pricing.</t>
  </si>
  <si>
    <t>Global geopolitical factors &amp; international market volatility.</t>
  </si>
  <si>
    <t>Fuel cost is a direct component in transport pricing.</t>
  </si>
  <si>
    <t>SL NO</t>
  </si>
  <si>
    <r>
      <t xml:space="preserve">YOY inflation peaked in </t>
    </r>
    <r>
      <rPr>
        <b/>
        <sz val="11"/>
        <color theme="1"/>
        <rFont val="Times New Roman"/>
        <family val="1"/>
      </rPr>
      <t>2019 at 7.46%</t>
    </r>
    <r>
      <rPr>
        <sz val="11"/>
        <color theme="1"/>
        <rFont val="Times New Roman"/>
        <family val="1"/>
      </rPr>
      <t>, the highest across the displayed years.</t>
    </r>
  </si>
  <si>
    <r>
      <t xml:space="preserve">Food recorded the </t>
    </r>
    <r>
      <rPr>
        <b/>
        <sz val="11"/>
        <color theme="1"/>
        <rFont val="Times New Roman"/>
        <family val="1"/>
      </rPr>
      <t>highest category inflation in 2019</t>
    </r>
    <r>
      <rPr>
        <sz val="11"/>
        <color theme="1"/>
        <rFont val="Times New Roman"/>
        <family val="1"/>
      </rPr>
      <t>, showing strong price pressure.</t>
    </r>
  </si>
  <si>
    <r>
      <t>Highest MOM inflation occurred in October 2022 (0.97%)</t>
    </r>
    <r>
      <rPr>
        <sz val="11"/>
        <color theme="1"/>
        <rFont val="Times New Roman"/>
        <family val="1"/>
      </rPr>
      <t>.</t>
    </r>
  </si>
  <si>
    <r>
      <t>December 2022 recorded the lowest MOM inflation (-1.36%)</t>
    </r>
    <r>
      <rPr>
        <sz val="11"/>
        <color theme="1"/>
        <rFont val="Times New Roman"/>
        <family val="1"/>
      </rPr>
      <t>, indicating deflation.</t>
    </r>
  </si>
  <si>
    <r>
      <t>Food inflation was highest Before COVID (8.43%)</t>
    </r>
    <r>
      <rPr>
        <sz val="11"/>
        <color theme="1"/>
        <rFont val="Times New Roman"/>
        <family val="1"/>
      </rPr>
      <t xml:space="preserve"> and declined during and after COVID.</t>
    </r>
  </si>
  <si>
    <r>
      <t>Clothing inflation peaked After COVID (8.81%)</t>
    </r>
    <r>
      <rPr>
        <sz val="11"/>
        <color theme="1"/>
        <rFont val="Times New Roman"/>
        <family val="1"/>
      </rPr>
      <t>, showing strong recovery and increased consumer spending.</t>
    </r>
  </si>
  <si>
    <r>
      <t xml:space="preserve">Vegetables show </t>
    </r>
    <r>
      <rPr>
        <b/>
        <sz val="11"/>
        <color theme="1"/>
        <rFont val="Times New Roman"/>
        <family val="1"/>
      </rPr>
      <t>highest volatility</t>
    </r>
    <r>
      <rPr>
        <sz val="11"/>
        <color theme="1"/>
        <rFont val="Times New Roman"/>
        <family val="1"/>
      </rPr>
      <t xml:space="preserve"> among food items (std ≈ 16.3).</t>
    </r>
  </si>
  <si>
    <r>
      <t xml:space="preserve">Spices also show </t>
    </r>
    <r>
      <rPr>
        <b/>
        <sz val="11"/>
        <color theme="1"/>
        <rFont val="Times New Roman"/>
        <family val="1"/>
      </rPr>
      <t>significant fluctuations</t>
    </r>
    <r>
      <rPr>
        <sz val="11"/>
        <color theme="1"/>
        <rFont val="Times New Roman"/>
        <family val="1"/>
      </rPr>
      <t xml:space="preserve"> (std ≈ 17.9).</t>
    </r>
  </si>
  <si>
    <r>
      <t xml:space="preserve">Fuel &amp; Light exhibit </t>
    </r>
    <r>
      <rPr>
        <b/>
        <sz val="11"/>
        <color theme="1"/>
        <rFont val="Times New Roman"/>
        <family val="1"/>
      </rPr>
      <t>strong upward movements</t>
    </r>
    <r>
      <rPr>
        <sz val="11"/>
        <color theme="1"/>
        <rFont val="Times New Roman"/>
        <family val="1"/>
      </rPr>
      <t xml:space="preserve"> (max 182.8 vs min 147.9).</t>
    </r>
  </si>
  <si>
    <r>
      <t xml:space="preserve">Crude Oil has </t>
    </r>
    <r>
      <rPr>
        <b/>
        <sz val="11"/>
        <color theme="1"/>
        <rFont val="Times New Roman"/>
        <family val="1"/>
      </rPr>
      <t>extremely high fluctuation</t>
    </r>
    <r>
      <rPr>
        <sz val="11"/>
        <color theme="1"/>
        <rFont val="Times New Roman"/>
        <family val="1"/>
      </rPr>
      <t xml:space="preserve"> (std ≈ 151k).</t>
    </r>
  </si>
  <si>
    <r>
      <t xml:space="preserve">In many months, movement in </t>
    </r>
    <r>
      <rPr>
        <b/>
        <sz val="11"/>
        <color theme="1"/>
        <rFont val="Times New Roman"/>
        <family val="1"/>
      </rPr>
      <t>Transport</t>
    </r>
    <r>
      <rPr>
        <sz val="11"/>
        <color theme="1"/>
        <rFont val="Times New Roman"/>
        <family val="1"/>
      </rPr>
      <t xml:space="preserve"> aligns with </t>
    </r>
    <r>
      <rPr>
        <b/>
        <sz val="11"/>
        <color theme="1"/>
        <rFont val="Times New Roman"/>
        <family val="1"/>
      </rPr>
      <t>Crude Oil</t>
    </r>
    <r>
      <rPr>
        <sz val="11"/>
        <color theme="1"/>
        <rFont val="Times New Roman"/>
        <family val="1"/>
      </rPr>
      <t xml:space="preserve"> trends.</t>
    </r>
  </si>
  <si>
    <t>BROADER CATEGORY CONTRIBUTION ANALYSIS</t>
  </si>
  <si>
    <t>YEAR OVER YEAR INCREASE ON OVERALL CPI  INDEX</t>
  </si>
  <si>
    <t>MONTH OVER MONTH INLFATION OVER FOOD CATEGORIES</t>
  </si>
  <si>
    <t>CATEGORY WISE INFLATION OVER COVID PERIODS</t>
  </si>
  <si>
    <t>IMPACT OF CRUDE OIL WITH ALL CATEGORIES AND CORRELATION</t>
  </si>
  <si>
    <t>Data Summary</t>
  </si>
  <si>
    <t>Rows</t>
  </si>
  <si>
    <t>Columns</t>
  </si>
  <si>
    <t>Sectors</t>
  </si>
  <si>
    <t>Rural, Urban, Rural+Urban</t>
  </si>
  <si>
    <t>Time Line</t>
  </si>
  <si>
    <t>2013 - 2023</t>
  </si>
  <si>
    <t>Data Cleaning Steps</t>
  </si>
  <si>
    <t>Identification of Columns having null values using countif and sum function</t>
  </si>
  <si>
    <t>Replacing the null values using moving average</t>
  </si>
  <si>
    <t>Calculation for Problem Statement</t>
  </si>
  <si>
    <t>Formula Used</t>
  </si>
  <si>
    <t>Contribution  = ( (CPI index of Category)/TOTAL CPI Value )*100</t>
  </si>
  <si>
    <t>YOY Increase In Overall CPI For Rural + Urban</t>
  </si>
  <si>
    <t>YOY Inflation = ((Current Year - Previous Year)/Previous Year) *100</t>
  </si>
  <si>
    <t>MOM Inflation = ((Current Month - Previous Month)/Previous Month) *100</t>
  </si>
  <si>
    <t>Periodic Inflation = (End Of Year -  Start Of Year)/Start Of Year)*100</t>
  </si>
  <si>
    <t>Correl Function Between Crude Oil Array and The Category Array</t>
  </si>
  <si>
    <t>List Of Formulas Used For Project</t>
  </si>
  <si>
    <t>Averageifs</t>
  </si>
  <si>
    <t>Sum</t>
  </si>
  <si>
    <t>Hlookup</t>
  </si>
  <si>
    <t>Correl</t>
  </si>
  <si>
    <t>Extras</t>
  </si>
  <si>
    <t>Crude Oil Data Exported from PPAC Website</t>
  </si>
  <si>
    <t>Data Validation for Selection of Sectors</t>
  </si>
  <si>
    <t>Blank/Null Values</t>
  </si>
  <si>
    <t>The objective of this case study is to analyze India’s inflation patterns using Consumer Price Index (CPI) data</t>
  </si>
  <si>
    <t>The CPI tracks changes in the price of a fixed basket of goods and services over time and reflects inflation trends faced by Indian consumers.</t>
  </si>
  <si>
    <t>This project aims to: Identify the contribution of major CPI categories toward overall inflation</t>
  </si>
  <si>
    <t xml:space="preserve"> Examine year-over-year inflation trends</t>
  </si>
  <si>
    <t>Evaluate food price inflation</t>
  </si>
  <si>
    <t>Assess the impact of COVID-19, and Analyze how global crude oil fluctuations influence India’s inflation.</t>
  </si>
  <si>
    <t>Objective</t>
  </si>
  <si>
    <t>Index Match (Nested Index Match for Multiple Criteria)</t>
  </si>
  <si>
    <t>Flag</t>
  </si>
  <si>
    <t>if cpi val of fruits and veg is &gt;150 ,then flag YES or no</t>
  </si>
  <si>
    <t>COUNTYES</t>
  </si>
  <si>
    <t>AVG INFLATION val for spices cat, sector is urban and month is dec</t>
  </si>
  <si>
    <t>SPICES CPI</t>
  </si>
  <si>
    <t>NAME</t>
  </si>
  <si>
    <t>John</t>
  </si>
  <si>
    <t>Sally</t>
  </si>
  <si>
    <t>Kevin</t>
  </si>
  <si>
    <t>Anna</t>
  </si>
  <si>
    <t>SALARY</t>
  </si>
  <si>
    <t>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</si>
</sst>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1"/>
      <color theme="1"/>
      <name val="Times New Roman"/>
      <family val="1"/>
    </font>
    <font>
      <sz val="8"/>
      <name val="Arial"/>
      <family val="2"/>
    </font>
    <font>
      <sz val="12"/>
      <name val="Arial"/>
      <family val="2"/>
    </font>
    <font>
      <b/>
      <sz val="11"/>
      <name val="Times New Roman"/>
      <family val="1"/>
    </font>
    <font>
      <sz val="11"/>
      <name val="Times New Roman"/>
      <family val="1"/>
    </font>
    <font>
      <b/>
      <sz val="11"/>
      <color theme="1" tint="4.9989318521683403E-2"/>
      <name val="Calibri"/>
      <family val="2"/>
      <scheme val="minor"/>
    </font>
    <font>
      <b/>
      <i/>
      <sz val="26"/>
      <color theme="7" tint="0.39997558519241921"/>
      <name val="Calibri"/>
      <family val="2"/>
      <scheme val="minor"/>
    </font>
    <font>
      <b/>
      <sz val="14"/>
      <color theme="1" tint="4.9989318521683403E-2"/>
      <name val="Times New Roman"/>
      <family val="1"/>
    </font>
    <font>
      <sz val="11"/>
      <color theme="1"/>
      <name val="Times New Roman"/>
      <family val="1"/>
    </font>
    <font>
      <b/>
      <sz val="12"/>
      <color theme="1"/>
      <name val="Times New Roman"/>
      <family val="1"/>
    </font>
    <font>
      <sz val="14"/>
      <color theme="1"/>
      <name val="Times New Roman"/>
      <family val="1"/>
    </font>
    <font>
      <sz val="12"/>
      <color theme="1"/>
      <name val="Times New Roman"/>
      <family val="1"/>
    </font>
    <font>
      <b/>
      <sz val="14"/>
      <color theme="1"/>
      <name val="Times New Roman"/>
      <family val="1"/>
    </font>
    <font>
      <b/>
      <i/>
      <sz val="18"/>
      <color theme="1"/>
      <name val="Times New Roman"/>
      <family val="1"/>
    </font>
    <font>
      <b/>
      <sz val="12"/>
      <color theme="1" tint="4.9989318521683403E-2"/>
      <name val="Times New Roman"/>
      <family val="1"/>
    </font>
    <font>
      <b/>
      <sz val="16"/>
      <color theme="1"/>
      <name val="Times New Roman"/>
      <family val="1"/>
    </font>
    <font>
      <b/>
      <sz val="11"/>
      <color theme="0"/>
      <name val="Times New Roman"/>
      <family val="1"/>
    </font>
    <font>
      <b/>
      <sz val="10"/>
      <color theme="1"/>
      <name val="Times New Roman"/>
      <family val="1"/>
    </font>
    <font>
      <sz val="10"/>
      <color theme="1"/>
      <name val="Times New Roman"/>
      <family val="1"/>
    </font>
    <font>
      <b/>
      <sz val="11"/>
      <color theme="1" tint="4.9989318521683403E-2"/>
      <name val="Times New Roman"/>
      <family val="1"/>
    </font>
    <font>
      <b/>
      <i/>
      <sz val="11"/>
      <color theme="1"/>
      <name val="Times New Roman"/>
      <family val="1"/>
    </font>
    <font>
      <b/>
      <sz val="16"/>
      <color theme="0"/>
      <name val="Times New Roman"/>
      <family val="1"/>
    </font>
    <font>
      <b/>
      <sz val="18"/>
      <color theme="0"/>
      <name val="Times New Roman"/>
      <family val="1"/>
    </font>
    <font>
      <b/>
      <sz val="12"/>
      <color theme="0"/>
      <name val="Calibri"/>
      <family val="2"/>
      <scheme val="minor"/>
    </font>
    <font>
      <b/>
      <sz val="14"/>
      <color theme="0"/>
      <name val="Times New Roman"/>
      <family val="1"/>
    </font>
    <font>
      <sz val="12"/>
      <color theme="3" tint="-0.499984740745262"/>
      <name val="Times New Roman"/>
      <family val="1"/>
    </font>
    <font>
      <b/>
      <sz val="12"/>
      <color theme="1"/>
      <name val="Calibri"/>
      <family val="2"/>
      <scheme val="minor"/>
    </font>
    <font>
      <sz val="8"/>
      <color rgb="FF131619"/>
      <name val="Arial"/>
      <family val="2"/>
    </font>
    <font>
      <b/>
      <sz val="8"/>
      <color rgb="FF131619"/>
      <name val="Arial"/>
      <family val="2"/>
    </font>
  </fonts>
  <fills count="5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theme="4" tint="0.59999389629810485"/>
        <bgColor indexed="64"/>
      </patternFill>
    </fill>
    <fill>
      <patternFill patternType="solid">
        <fgColor rgb="FFFFC000"/>
        <bgColor indexed="64"/>
      </patternFill>
    </fill>
    <fill>
      <patternFill patternType="solid">
        <fgColor theme="8" tint="0.39997558519241921"/>
        <bgColor indexed="64"/>
      </patternFill>
    </fill>
    <fill>
      <patternFill patternType="solid">
        <fgColor theme="4"/>
        <bgColor theme="4"/>
      </patternFill>
    </fill>
    <fill>
      <patternFill patternType="solid">
        <fgColor theme="6" tint="0.59999389629810485"/>
        <bgColor indexed="64"/>
      </patternFill>
    </fill>
    <fill>
      <patternFill patternType="solid">
        <fgColor theme="5"/>
        <bgColor theme="5"/>
      </patternFill>
    </fill>
    <fill>
      <patternFill patternType="solid">
        <fgColor theme="5" tint="0.79998168889431442"/>
        <bgColor theme="5" tint="0.79998168889431442"/>
      </patternFill>
    </fill>
    <fill>
      <patternFill patternType="solid">
        <fgColor theme="4" tint="0.39997558519241921"/>
        <bgColor indexed="64"/>
      </patternFill>
    </fill>
    <fill>
      <patternFill patternType="solid">
        <fgColor theme="5" tint="0.79998168889431442"/>
        <bgColor theme="4" tint="0.79998168889431442"/>
      </patternFill>
    </fill>
    <fill>
      <patternFill patternType="solid">
        <fgColor theme="4" tint="0.59999389629810485"/>
        <bgColor theme="4"/>
      </patternFill>
    </fill>
    <fill>
      <patternFill patternType="solid">
        <fgColor theme="5" tint="0.79998168889431442"/>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002060"/>
        <bgColor indexed="64"/>
      </patternFill>
    </fill>
    <fill>
      <patternFill patternType="solid">
        <fgColor theme="7" tint="0.59999389629810485"/>
        <bgColor indexed="64"/>
      </patternFill>
    </fill>
    <fill>
      <patternFill patternType="solid">
        <fgColor theme="8" tint="0.59999389629810485"/>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right/>
      <top/>
      <bottom style="thin">
        <color theme="4" tint="0.39997558519241921"/>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0" fontId="20" fillId="0" borderId="0"/>
    <xf numFmtId="0" fontId="21" fillId="0" borderId="0"/>
  </cellStyleXfs>
  <cellXfs count="157">
    <xf numFmtId="0" fontId="0" fillId="0" borderId="0" xfId="0"/>
    <xf numFmtId="0" fontId="16" fillId="0" borderId="10" xfId="0" applyFont="1"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22" fillId="35" borderId="10" xfId="44" applyFont="1" applyFill="1" applyBorder="1" applyAlignment="1">
      <alignment horizontal="center" vertical="center"/>
    </xf>
    <xf numFmtId="0" fontId="0" fillId="0" borderId="14" xfId="0" applyBorder="1" applyAlignment="1">
      <alignment horizontal="center"/>
    </xf>
    <xf numFmtId="0" fontId="0" fillId="0" borderId="12" xfId="0" applyBorder="1" applyAlignment="1">
      <alignment horizontal="center"/>
    </xf>
    <xf numFmtId="0" fontId="0" fillId="0" borderId="15" xfId="0" applyBorder="1" applyAlignment="1">
      <alignment horizontal="center"/>
    </xf>
    <xf numFmtId="164" fontId="0" fillId="0" borderId="12" xfId="0" applyNumberFormat="1" applyBorder="1" applyAlignment="1">
      <alignment horizontal="center"/>
    </xf>
    <xf numFmtId="2" fontId="0" fillId="0" borderId="12" xfId="0" applyNumberFormat="1" applyBorder="1" applyAlignment="1">
      <alignment horizontal="center"/>
    </xf>
    <xf numFmtId="0" fontId="0" fillId="0" borderId="13" xfId="0" applyBorder="1" applyAlignment="1">
      <alignment horizontal="center"/>
    </xf>
    <xf numFmtId="0" fontId="24" fillId="43" borderId="14" xfId="0" applyFont="1" applyFill="1" applyBorder="1" applyAlignment="1">
      <alignment horizontal="center" wrapText="1"/>
    </xf>
    <xf numFmtId="0" fontId="24" fillId="43" borderId="12" xfId="0" applyFont="1" applyFill="1" applyBorder="1" applyAlignment="1">
      <alignment horizontal="center" wrapText="1"/>
    </xf>
    <xf numFmtId="0" fontId="24" fillId="35" borderId="12" xfId="0" applyFont="1" applyFill="1" applyBorder="1" applyAlignment="1">
      <alignment horizontal="center" wrapText="1"/>
    </xf>
    <xf numFmtId="0" fontId="24" fillId="34" borderId="12" xfId="0" applyFont="1" applyFill="1" applyBorder="1" applyAlignment="1">
      <alignment horizontal="center" wrapText="1"/>
    </xf>
    <xf numFmtId="0" fontId="16" fillId="42" borderId="10" xfId="0" applyFont="1" applyFill="1" applyBorder="1" applyAlignment="1">
      <alignment horizontal="center" wrapText="1"/>
    </xf>
    <xf numFmtId="0" fontId="0" fillId="0" borderId="0" xfId="0" applyAlignment="1">
      <alignment wrapText="1"/>
    </xf>
    <xf numFmtId="0" fontId="24" fillId="43" borderId="10" xfId="0" applyFont="1" applyFill="1" applyBorder="1" applyAlignment="1">
      <alignment horizontal="center" wrapText="1"/>
    </xf>
    <xf numFmtId="0" fontId="0" fillId="0" borderId="0" xfId="0" applyAlignment="1">
      <alignment horizontal="center"/>
    </xf>
    <xf numFmtId="0" fontId="24" fillId="0" borderId="0" xfId="0" applyFont="1" applyAlignment="1">
      <alignment horizontal="center" wrapText="1"/>
    </xf>
    <xf numFmtId="0" fontId="16" fillId="46" borderId="10" xfId="0" applyFont="1" applyFill="1" applyBorder="1" applyAlignment="1">
      <alignment horizontal="center"/>
    </xf>
    <xf numFmtId="2" fontId="16" fillId="46" borderId="10" xfId="0" applyNumberFormat="1" applyFont="1" applyFill="1" applyBorder="1" applyAlignment="1">
      <alignment horizontal="center"/>
    </xf>
    <xf numFmtId="10" fontId="16" fillId="46" borderId="10" xfId="42" applyNumberFormat="1" applyFont="1" applyFill="1" applyBorder="1" applyAlignment="1">
      <alignment horizontal="center"/>
    </xf>
    <xf numFmtId="0" fontId="0" fillId="52" borderId="0" xfId="0" applyFill="1"/>
    <xf numFmtId="1" fontId="19" fillId="39" borderId="10" xfId="43" applyNumberFormat="1" applyFont="1" applyFill="1" applyBorder="1" applyAlignment="1">
      <alignment horizontal="center" vertical="center"/>
    </xf>
    <xf numFmtId="1" fontId="23" fillId="39" borderId="10" xfId="43" applyNumberFormat="1" applyFont="1" applyFill="1" applyBorder="1" applyAlignment="1">
      <alignment horizontal="center" vertical="center"/>
    </xf>
    <xf numFmtId="0" fontId="26" fillId="38" borderId="0" xfId="0" applyFont="1" applyFill="1" applyAlignment="1">
      <alignment horizontal="center" vertical="center"/>
    </xf>
    <xf numFmtId="0" fontId="26" fillId="38" borderId="21" xfId="0" applyFont="1" applyFill="1" applyBorder="1" applyAlignment="1">
      <alignment horizontal="center" vertical="center"/>
    </xf>
    <xf numFmtId="0" fontId="27" fillId="0" borderId="0" xfId="0" applyFont="1"/>
    <xf numFmtId="0" fontId="28" fillId="0" borderId="0" xfId="0" applyFont="1" applyAlignment="1">
      <alignment horizontal="center" vertical="center"/>
    </xf>
    <xf numFmtId="0" fontId="29" fillId="38" borderId="20" xfId="0" applyFont="1" applyFill="1" applyBorder="1" applyAlignment="1">
      <alignment horizontal="center" vertical="center"/>
    </xf>
    <xf numFmtId="0" fontId="29" fillId="38" borderId="19" xfId="0" applyFont="1" applyFill="1" applyBorder="1" applyAlignment="1">
      <alignment horizontal="center" vertical="center"/>
    </xf>
    <xf numFmtId="0" fontId="29" fillId="38" borderId="19" xfId="0" applyFont="1" applyFill="1" applyBorder="1" applyAlignment="1">
      <alignment horizontal="center"/>
    </xf>
    <xf numFmtId="2" fontId="30" fillId="0" borderId="0" xfId="0" applyNumberFormat="1" applyFont="1" applyAlignment="1">
      <alignment horizontal="center" vertical="center"/>
    </xf>
    <xf numFmtId="10" fontId="30" fillId="0" borderId="0" xfId="42" applyNumberFormat="1" applyFont="1" applyFill="1" applyBorder="1" applyAlignment="1">
      <alignment horizontal="center" vertic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9" fillId="0" borderId="19" xfId="0" applyFont="1" applyBorder="1" applyAlignment="1">
      <alignment horizontal="center"/>
    </xf>
    <xf numFmtId="0" fontId="31" fillId="38" borderId="10" xfId="0" applyFont="1" applyFill="1" applyBorder="1" applyAlignment="1">
      <alignment horizontal="center" vertical="center"/>
    </xf>
    <xf numFmtId="10" fontId="31" fillId="38" borderId="10" xfId="42" applyNumberFormat="1" applyFont="1" applyFill="1" applyBorder="1" applyAlignment="1">
      <alignment horizontal="center" vertical="center"/>
    </xf>
    <xf numFmtId="0" fontId="31" fillId="36" borderId="10" xfId="0" applyFont="1" applyFill="1" applyBorder="1" applyAlignment="1">
      <alignment horizontal="center"/>
    </xf>
    <xf numFmtId="10" fontId="28" fillId="0" borderId="0" xfId="42" applyNumberFormat="1" applyFont="1" applyFill="1" applyBorder="1" applyAlignment="1">
      <alignment horizontal="center" vertical="center"/>
    </xf>
    <xf numFmtId="0" fontId="28" fillId="41" borderId="10" xfId="0" applyFont="1" applyFill="1" applyBorder="1" applyAlignment="1">
      <alignment horizontal="center" vertical="center"/>
    </xf>
    <xf numFmtId="0" fontId="28" fillId="0" borderId="10" xfId="0" applyFont="1" applyBorder="1" applyAlignment="1">
      <alignment horizontal="center" vertical="center"/>
    </xf>
    <xf numFmtId="2" fontId="30" fillId="0" borderId="10" xfId="0" applyNumberFormat="1" applyFont="1" applyBorder="1" applyAlignment="1">
      <alignment horizontal="center" vertical="center"/>
    </xf>
    <xf numFmtId="10" fontId="30" fillId="0" borderId="10" xfId="42" applyNumberFormat="1" applyFont="1" applyBorder="1" applyAlignment="1">
      <alignment horizontal="center" vertical="center"/>
    </xf>
    <xf numFmtId="0" fontId="31" fillId="0" borderId="0" xfId="0" applyFont="1" applyAlignment="1">
      <alignment horizontal="center"/>
    </xf>
    <xf numFmtId="0" fontId="27" fillId="0" borderId="0" xfId="0" applyFont="1" applyAlignment="1">
      <alignment horizontal="center" vertical="center"/>
    </xf>
    <xf numFmtId="0" fontId="27" fillId="0" borderId="0" xfId="0" applyFont="1" applyAlignment="1">
      <alignment horizontal="center"/>
    </xf>
    <xf numFmtId="0" fontId="28" fillId="34" borderId="10" xfId="0" applyFont="1" applyFill="1" applyBorder="1" applyAlignment="1">
      <alignment horizontal="center" vertical="center"/>
    </xf>
    <xf numFmtId="10" fontId="28" fillId="34" borderId="10" xfId="42" applyNumberFormat="1" applyFont="1" applyFill="1" applyBorder="1" applyAlignment="1">
      <alignment horizontal="center" vertical="center"/>
    </xf>
    <xf numFmtId="0" fontId="32" fillId="44" borderId="0" xfId="0" applyFont="1" applyFill="1" applyAlignment="1">
      <alignment horizontal="right" vertical="center"/>
    </xf>
    <xf numFmtId="0" fontId="32" fillId="44" borderId="0" xfId="0" applyFont="1" applyFill="1" applyAlignment="1">
      <alignment horizontal="left" vertical="center"/>
    </xf>
    <xf numFmtId="0" fontId="32" fillId="44" borderId="0" xfId="0" applyFont="1" applyFill="1" applyAlignment="1">
      <alignment horizontal="center" vertical="center"/>
    </xf>
    <xf numFmtId="0" fontId="33" fillId="41" borderId="19" xfId="0" applyFont="1" applyFill="1" applyBorder="1" applyAlignment="1">
      <alignment horizontal="center" vertical="center"/>
    </xf>
    <xf numFmtId="0" fontId="33" fillId="41" borderId="18" xfId="0" applyFont="1" applyFill="1" applyBorder="1" applyAlignment="1">
      <alignment horizontal="center" vertical="center"/>
    </xf>
    <xf numFmtId="0" fontId="28" fillId="38" borderId="19" xfId="0" applyFont="1" applyFill="1" applyBorder="1" applyAlignment="1">
      <alignment horizontal="center" vertical="center"/>
    </xf>
    <xf numFmtId="10" fontId="30" fillId="38" borderId="19" xfId="42" applyNumberFormat="1" applyFont="1" applyFill="1" applyBorder="1" applyAlignment="1">
      <alignment horizontal="center" vertical="center"/>
    </xf>
    <xf numFmtId="10" fontId="30" fillId="38" borderId="18" xfId="42" applyNumberFormat="1" applyFont="1" applyFill="1" applyBorder="1" applyAlignment="1">
      <alignment horizontal="center" vertical="center"/>
    </xf>
    <xf numFmtId="0" fontId="28" fillId="0" borderId="19" xfId="0" applyFont="1" applyBorder="1" applyAlignment="1">
      <alignment horizontal="center" vertical="center"/>
    </xf>
    <xf numFmtId="10" fontId="30" fillId="0" borderId="19" xfId="42" applyNumberFormat="1" applyFont="1" applyBorder="1" applyAlignment="1">
      <alignment horizontal="center" vertical="center"/>
    </xf>
    <xf numFmtId="10" fontId="30" fillId="0" borderId="18" xfId="42" applyNumberFormat="1" applyFont="1" applyBorder="1" applyAlignment="1">
      <alignment horizontal="center" vertical="center"/>
    </xf>
    <xf numFmtId="0" fontId="28" fillId="0" borderId="17" xfId="0" applyFont="1" applyBorder="1" applyAlignment="1">
      <alignment horizontal="center" vertical="center"/>
    </xf>
    <xf numFmtId="10" fontId="30" fillId="0" borderId="17" xfId="42" applyNumberFormat="1" applyFont="1" applyBorder="1" applyAlignment="1">
      <alignment horizontal="center" vertical="center"/>
    </xf>
    <xf numFmtId="0" fontId="34" fillId="0" borderId="10" xfId="0" applyFont="1" applyBorder="1" applyAlignment="1">
      <alignment horizontal="center" vertical="center" wrapText="1"/>
    </xf>
    <xf numFmtId="0" fontId="30" fillId="0" borderId="10" xfId="0" applyFont="1" applyBorder="1" applyAlignment="1">
      <alignment horizontal="center" vertical="center" wrapText="1"/>
    </xf>
    <xf numFmtId="0" fontId="19" fillId="50" borderId="10" xfId="0" applyFont="1" applyFill="1" applyBorder="1"/>
    <xf numFmtId="0" fontId="35" fillId="45" borderId="10" xfId="0" applyFont="1" applyFill="1" applyBorder="1" applyAlignment="1">
      <alignment horizontal="center" vertical="center"/>
    </xf>
    <xf numFmtId="0" fontId="19" fillId="0" borderId="10" xfId="0" applyFont="1" applyBorder="1" applyAlignment="1">
      <alignment horizontal="center" vertical="center"/>
    </xf>
    <xf numFmtId="2" fontId="19" fillId="46" borderId="10" xfId="0" applyNumberFormat="1" applyFont="1" applyFill="1" applyBorder="1" applyAlignment="1">
      <alignment horizontal="center"/>
    </xf>
    <xf numFmtId="10" fontId="19" fillId="46" borderId="10" xfId="42" applyNumberFormat="1" applyFont="1" applyFill="1" applyBorder="1" applyAlignment="1">
      <alignment horizontal="center"/>
    </xf>
    <xf numFmtId="0" fontId="19" fillId="46" borderId="10" xfId="0" applyFont="1" applyFill="1" applyBorder="1" applyAlignment="1">
      <alignment horizontal="center" vertical="center"/>
    </xf>
    <xf numFmtId="0" fontId="19" fillId="0" borderId="0" xfId="0" applyFont="1" applyAlignment="1">
      <alignment horizontal="center" vertical="center"/>
    </xf>
    <xf numFmtId="2" fontId="19" fillId="0" borderId="0" xfId="0" applyNumberFormat="1" applyFont="1" applyAlignment="1">
      <alignment horizontal="center"/>
    </xf>
    <xf numFmtId="10" fontId="19" fillId="0" borderId="0" xfId="42" applyNumberFormat="1" applyFont="1" applyFill="1" applyBorder="1" applyAlignment="1">
      <alignment horizontal="center"/>
    </xf>
    <xf numFmtId="165" fontId="27" fillId="0" borderId="0" xfId="42" applyNumberFormat="1" applyFont="1"/>
    <xf numFmtId="0" fontId="36" fillId="42" borderId="10" xfId="0" applyFont="1" applyFill="1" applyBorder="1" applyAlignment="1">
      <alignment horizontal="center" vertical="center" wrapText="1"/>
    </xf>
    <xf numFmtId="0" fontId="36" fillId="0" borderId="10" xfId="0" applyFont="1" applyBorder="1" applyAlignment="1">
      <alignment horizontal="center" vertical="center"/>
    </xf>
    <xf numFmtId="0" fontId="37" fillId="0" borderId="10" xfId="0" applyFont="1" applyBorder="1" applyAlignment="1">
      <alignment horizontal="center" vertical="center"/>
    </xf>
    <xf numFmtId="2" fontId="37" fillId="0" borderId="10" xfId="42" applyNumberFormat="1" applyFont="1" applyBorder="1" applyAlignment="1">
      <alignment horizontal="center" vertical="center"/>
    </xf>
    <xf numFmtId="10" fontId="38" fillId="40" borderId="0" xfId="42" applyNumberFormat="1" applyFont="1" applyFill="1" applyAlignment="1">
      <alignment horizontal="center" vertical="center"/>
    </xf>
    <xf numFmtId="10" fontId="19" fillId="40" borderId="0" xfId="42" applyNumberFormat="1" applyFont="1" applyFill="1" applyAlignment="1">
      <alignment horizontal="center" vertical="center"/>
    </xf>
    <xf numFmtId="0" fontId="31" fillId="0" borderId="10" xfId="0" applyFont="1" applyBorder="1" applyAlignment="1">
      <alignment horizontal="center" vertical="center" wrapText="1"/>
    </xf>
    <xf numFmtId="0" fontId="27" fillId="0" borderId="10" xfId="0" applyFont="1" applyBorder="1" applyAlignment="1">
      <alignment horizontal="center" vertical="center" wrapText="1"/>
    </xf>
    <xf numFmtId="0" fontId="27" fillId="0" borderId="0" xfId="0" applyFont="1" applyAlignment="1">
      <alignment vertical="center" wrapText="1"/>
    </xf>
    <xf numFmtId="0" fontId="19" fillId="0" borderId="0" xfId="0" applyFont="1" applyAlignment="1">
      <alignment horizontal="center" vertical="center" wrapText="1"/>
    </xf>
    <xf numFmtId="0" fontId="19" fillId="42" borderId="10" xfId="0" applyFont="1" applyFill="1" applyBorder="1" applyAlignment="1">
      <alignment horizontal="center" vertical="center"/>
    </xf>
    <xf numFmtId="2" fontId="27" fillId="0" borderId="10" xfId="0" applyNumberFormat="1" applyFont="1" applyBorder="1" applyAlignment="1">
      <alignment horizontal="center" vertical="center"/>
    </xf>
    <xf numFmtId="0" fontId="27" fillId="0" borderId="10" xfId="0" applyFont="1" applyBorder="1" applyAlignment="1">
      <alignment horizontal="center" vertical="center"/>
    </xf>
    <xf numFmtId="10" fontId="27" fillId="0" borderId="10" xfId="42" applyNumberFormat="1" applyFont="1" applyBorder="1" applyAlignment="1">
      <alignment horizontal="center" vertical="center"/>
    </xf>
    <xf numFmtId="0" fontId="19" fillId="37" borderId="10" xfId="0" applyFont="1" applyFill="1" applyBorder="1" applyAlignment="1">
      <alignment horizontal="center" vertical="center"/>
    </xf>
    <xf numFmtId="0" fontId="19" fillId="0" borderId="10" xfId="0" applyFont="1" applyBorder="1" applyAlignment="1">
      <alignment horizontal="center"/>
    </xf>
    <xf numFmtId="0" fontId="19" fillId="36" borderId="10" xfId="0" applyFont="1" applyFill="1" applyBorder="1" applyAlignment="1">
      <alignment horizontal="center" vertical="center"/>
    </xf>
    <xf numFmtId="0" fontId="19" fillId="38" borderId="16" xfId="0" applyFont="1" applyFill="1" applyBorder="1" applyAlignment="1">
      <alignment horizontal="center" vertical="center"/>
    </xf>
    <xf numFmtId="2" fontId="27" fillId="0" borderId="0" xfId="0" applyNumberFormat="1" applyFont="1" applyAlignment="1">
      <alignment horizontal="center" vertical="center"/>
    </xf>
    <xf numFmtId="10" fontId="27" fillId="0" borderId="0" xfId="42" applyNumberFormat="1" applyFont="1"/>
    <xf numFmtId="0" fontId="19" fillId="38" borderId="10" xfId="0" applyFont="1" applyFill="1" applyBorder="1" applyAlignment="1">
      <alignment horizontal="center" vertical="center"/>
    </xf>
    <xf numFmtId="2" fontId="27" fillId="0" borderId="10" xfId="0" applyNumberFormat="1" applyFont="1" applyBorder="1" applyAlignment="1">
      <alignment horizontal="center"/>
    </xf>
    <xf numFmtId="10" fontId="27" fillId="0" borderId="10" xfId="42" applyNumberFormat="1" applyFont="1" applyBorder="1" applyAlignment="1">
      <alignment horizontal="center"/>
    </xf>
    <xf numFmtId="0" fontId="28" fillId="0" borderId="10" xfId="0" applyFont="1" applyBorder="1" applyAlignment="1">
      <alignment horizontal="center" vertical="center" wrapText="1"/>
    </xf>
    <xf numFmtId="0" fontId="19" fillId="0" borderId="0" xfId="0" applyFont="1" applyAlignment="1">
      <alignment vertical="center" wrapText="1"/>
    </xf>
    <xf numFmtId="0" fontId="39" fillId="47" borderId="10" xfId="0" applyFont="1" applyFill="1" applyBorder="1"/>
    <xf numFmtId="0" fontId="27" fillId="0" borderId="10" xfId="0" applyFont="1" applyBorder="1" applyAlignment="1">
      <alignment horizontal="center"/>
    </xf>
    <xf numFmtId="0" fontId="19" fillId="48" borderId="10" xfId="0" applyFont="1" applyFill="1" applyBorder="1" applyAlignment="1">
      <alignment horizontal="center" vertical="center"/>
    </xf>
    <xf numFmtId="0" fontId="19" fillId="0" borderId="10" xfId="0" applyFont="1" applyBorder="1" applyAlignment="1">
      <alignment horizontal="center" vertical="center" wrapText="1"/>
    </xf>
    <xf numFmtId="0" fontId="38" fillId="40" borderId="10" xfId="0" applyFont="1" applyFill="1" applyBorder="1" applyAlignment="1">
      <alignment horizontal="center" vertical="center" wrapText="1"/>
    </xf>
    <xf numFmtId="0" fontId="38" fillId="49" borderId="10" xfId="0" applyFont="1" applyFill="1" applyBorder="1" applyAlignment="1">
      <alignment horizontal="center" vertical="center" wrapText="1"/>
    </xf>
    <xf numFmtId="1" fontId="27" fillId="0" borderId="10" xfId="0" applyNumberFormat="1" applyFont="1" applyBorder="1" applyAlignment="1">
      <alignment horizontal="center"/>
    </xf>
    <xf numFmtId="2" fontId="27" fillId="0" borderId="0" xfId="42" applyNumberFormat="1" applyFont="1"/>
    <xf numFmtId="0" fontId="38" fillId="36" borderId="10" xfId="0" applyFont="1" applyFill="1" applyBorder="1" applyAlignment="1">
      <alignment horizontal="center" vertical="center" wrapText="1"/>
    </xf>
    <xf numFmtId="9" fontId="27" fillId="0" borderId="10" xfId="42" applyFont="1" applyBorder="1" applyAlignment="1">
      <alignment horizontal="center" vertical="center"/>
    </xf>
    <xf numFmtId="0" fontId="31" fillId="0" borderId="10" xfId="0" applyFont="1" applyBorder="1" applyAlignment="1">
      <alignment horizontal="center" vertical="center"/>
    </xf>
    <xf numFmtId="0" fontId="41" fillId="0" borderId="0" xfId="0" applyFont="1" applyAlignment="1">
      <alignment horizontal="center" vertical="center"/>
    </xf>
    <xf numFmtId="0" fontId="16" fillId="0" borderId="0" xfId="0" applyFont="1" applyAlignment="1">
      <alignment horizontal="center" vertical="center"/>
    </xf>
    <xf numFmtId="0" fontId="16" fillId="33" borderId="0" xfId="0" applyFont="1" applyFill="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0" fontId="43" fillId="53" borderId="10" xfId="0" applyFont="1" applyFill="1" applyBorder="1" applyAlignment="1">
      <alignment horizontal="center" vertical="center"/>
    </xf>
    <xf numFmtId="0" fontId="43" fillId="53" borderId="10" xfId="0" applyFont="1" applyFill="1" applyBorder="1" applyAlignment="1">
      <alignment horizontal="center"/>
    </xf>
    <xf numFmtId="0" fontId="30" fillId="55" borderId="10" xfId="0" applyFont="1" applyFill="1" applyBorder="1" applyAlignment="1">
      <alignment horizontal="center" vertical="center"/>
    </xf>
    <xf numFmtId="0" fontId="44" fillId="55" borderId="10" xfId="0" applyFont="1" applyFill="1" applyBorder="1" applyAlignment="1">
      <alignment horizontal="center" wrapText="1"/>
    </xf>
    <xf numFmtId="0" fontId="28" fillId="54" borderId="10" xfId="0" applyFont="1" applyFill="1" applyBorder="1" applyAlignment="1">
      <alignment horizontal="center" vertical="center"/>
    </xf>
    <xf numFmtId="0" fontId="43" fillId="53" borderId="17" xfId="0" applyFont="1" applyFill="1" applyBorder="1" applyAlignment="1">
      <alignment vertical="center"/>
    </xf>
    <xf numFmtId="0" fontId="19" fillId="54" borderId="10" xfId="0" applyFont="1" applyFill="1" applyBorder="1" applyAlignment="1">
      <alignment horizontal="left" vertical="center"/>
    </xf>
    <xf numFmtId="0" fontId="0" fillId="0" borderId="17" xfId="0" applyBorder="1" applyAlignment="1">
      <alignment horizontal="center"/>
    </xf>
    <xf numFmtId="0" fontId="24" fillId="43" borderId="22" xfId="0" applyFont="1" applyFill="1" applyBorder="1" applyAlignment="1">
      <alignment horizontal="center" wrapText="1"/>
    </xf>
    <xf numFmtId="0" fontId="24" fillId="43" borderId="10" xfId="0" applyFont="1" applyFill="1" applyBorder="1" applyAlignment="1">
      <alignment horizontal="center" vertical="center" wrapText="1"/>
    </xf>
    <xf numFmtId="0" fontId="0" fillId="0" borderId="17" xfId="0" applyBorder="1" applyAlignment="1">
      <alignment horizontal="center" vertical="center"/>
    </xf>
    <xf numFmtId="0" fontId="25" fillId="51" borderId="0" xfId="0" applyFont="1" applyFill="1" applyAlignment="1">
      <alignment horizontal="center" vertical="center"/>
    </xf>
    <xf numFmtId="0" fontId="43" fillId="53" borderId="10" xfId="0" applyFont="1" applyFill="1" applyBorder="1" applyAlignment="1">
      <alignment horizontal="center" vertical="center"/>
    </xf>
    <xf numFmtId="0" fontId="42" fillId="53" borderId="17" xfId="0" applyFont="1" applyFill="1" applyBorder="1" applyAlignment="1">
      <alignment horizontal="center" vertical="center"/>
    </xf>
    <xf numFmtId="0" fontId="42" fillId="53" borderId="23" xfId="0" applyFont="1" applyFill="1" applyBorder="1" applyAlignment="1">
      <alignment horizontal="center" vertical="center"/>
    </xf>
    <xf numFmtId="0" fontId="45" fillId="54" borderId="17" xfId="0" applyFont="1" applyFill="1" applyBorder="1" applyAlignment="1">
      <alignment horizontal="center" vertical="center"/>
    </xf>
    <xf numFmtId="0" fontId="45" fillId="54" borderId="23" xfId="0" applyFont="1" applyFill="1" applyBorder="1" applyAlignment="1">
      <alignment horizontal="center" vertical="center"/>
    </xf>
    <xf numFmtId="0" fontId="28" fillId="54" borderId="10" xfId="0" applyFont="1" applyFill="1" applyBorder="1" applyAlignment="1">
      <alignment horizontal="center" vertical="center"/>
    </xf>
    <xf numFmtId="0" fontId="41" fillId="53" borderId="0" xfId="0" applyFont="1" applyFill="1" applyAlignment="1">
      <alignment horizontal="center" vertical="center"/>
    </xf>
    <xf numFmtId="0" fontId="28" fillId="42" borderId="10" xfId="0" applyFont="1" applyFill="1" applyBorder="1" applyAlignment="1">
      <alignment horizontal="center" vertical="center"/>
    </xf>
    <xf numFmtId="0" fontId="30" fillId="0" borderId="17" xfId="0" applyFont="1" applyBorder="1" applyAlignment="1">
      <alignment horizontal="left" vertical="center" wrapText="1"/>
    </xf>
    <xf numFmtId="0" fontId="30" fillId="0" borderId="22" xfId="0" applyFont="1" applyBorder="1" applyAlignment="1">
      <alignment horizontal="left" vertical="center" wrapText="1"/>
    </xf>
    <xf numFmtId="0" fontId="30" fillId="0" borderId="23" xfId="0" applyFont="1" applyBorder="1" applyAlignment="1">
      <alignment horizontal="left" vertical="center" wrapText="1"/>
    </xf>
    <xf numFmtId="0" fontId="30" fillId="0" borderId="10" xfId="0" applyFont="1" applyBorder="1" applyAlignment="1">
      <alignment horizontal="left" vertical="center" wrapText="1"/>
    </xf>
    <xf numFmtId="0" fontId="34" fillId="0" borderId="17" xfId="0" applyFont="1" applyBorder="1" applyAlignment="1">
      <alignment horizontal="center" vertical="center" wrapText="1"/>
    </xf>
    <xf numFmtId="0" fontId="34" fillId="0" borderId="22" xfId="0" applyFont="1" applyBorder="1" applyAlignment="1">
      <alignment horizontal="center" vertical="center" wrapText="1"/>
    </xf>
    <xf numFmtId="0" fontId="34" fillId="0" borderId="23" xfId="0" applyFont="1" applyBorder="1" applyAlignment="1">
      <alignment horizontal="center" vertical="center" wrapText="1"/>
    </xf>
    <xf numFmtId="0" fontId="27" fillId="0" borderId="0" xfId="0" applyFont="1" applyAlignment="1">
      <alignment horizontal="center" vertical="center" wrapText="1"/>
    </xf>
    <xf numFmtId="0" fontId="27" fillId="0" borderId="10" xfId="0" applyFont="1" applyBorder="1" applyAlignment="1">
      <alignment horizontal="left" vertical="center" wrapText="1"/>
    </xf>
    <xf numFmtId="0" fontId="31" fillId="0" borderId="10" xfId="0" applyFont="1" applyBorder="1" applyAlignment="1">
      <alignment horizontal="left" vertical="center" wrapText="1"/>
    </xf>
    <xf numFmtId="0" fontId="19" fillId="40" borderId="20" xfId="0" applyFont="1" applyFill="1" applyBorder="1" applyAlignment="1">
      <alignment horizontal="center" vertical="center"/>
    </xf>
    <xf numFmtId="0" fontId="28" fillId="0" borderId="10" xfId="0" applyFont="1" applyBorder="1" applyAlignment="1">
      <alignment horizontal="center" vertical="center" wrapText="1"/>
    </xf>
    <xf numFmtId="0" fontId="19" fillId="0" borderId="10" xfId="0" applyFont="1" applyBorder="1" applyAlignment="1">
      <alignment horizontal="left" vertical="center" wrapText="1"/>
    </xf>
    <xf numFmtId="0" fontId="19" fillId="0" borderId="10" xfId="0" applyFont="1" applyBorder="1" applyAlignment="1">
      <alignment horizontal="center" vertical="center" wrapText="1"/>
    </xf>
    <xf numFmtId="0" fontId="27" fillId="0" borderId="10" xfId="0" applyFont="1" applyBorder="1" applyAlignment="1">
      <alignment vertical="center" wrapText="1"/>
    </xf>
    <xf numFmtId="0" fontId="31" fillId="0" borderId="10" xfId="0" applyFont="1" applyBorder="1" applyAlignment="1">
      <alignment horizontal="center" vertical="center" wrapText="1"/>
    </xf>
    <xf numFmtId="0" fontId="40" fillId="53" borderId="0" xfId="0" applyFont="1" applyFill="1" applyAlignment="1">
      <alignment horizontal="center" vertical="center"/>
    </xf>
    <xf numFmtId="0" fontId="16" fillId="0" borderId="0" xfId="0" applyFont="1"/>
    <xf numFmtId="0" fontId="46" fillId="0" borderId="0" xfId="0" applyFont="1" applyAlignment="1">
      <alignment horizontal="center" vertical="center" wrapText="1"/>
    </xf>
    <xf numFmtId="0" fontId="47" fillId="0" borderId="0" xfId="0" applyFont="1" applyAlignment="1">
      <alignment horizontal="center" vertical="center" wrapText="1"/>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2 3 5" xfId="43" xr:uid="{2C8934D6-1BEC-4134-B8A0-CA060670FFE9}"/>
    <cellStyle name="Normal 259" xfId="44" xr:uid="{AA522357-FFA0-4010-8148-33AB27E14EB3}"/>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2">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font>
        <strike val="0"/>
        <outline val="0"/>
        <shadow val="0"/>
        <u val="none"/>
        <vertAlign val="baseline"/>
        <name val="Times New Roman"/>
        <family val="1"/>
        <scheme val="none"/>
      </font>
    </dxf>
    <dxf>
      <border outline="0">
        <left style="thin">
          <color indexed="64"/>
        </left>
        <right style="thin">
          <color indexed="64"/>
        </right>
        <top style="thin">
          <color indexed="64"/>
        </top>
        <bottom style="thin">
          <color indexed="64"/>
        </bottom>
      </border>
    </dxf>
    <dxf>
      <font>
        <strike val="0"/>
        <outline val="0"/>
        <shadow val="0"/>
        <u val="none"/>
        <vertAlign val="baseline"/>
        <name val="Times New Roman"/>
        <family val="1"/>
        <scheme val="none"/>
      </font>
    </dxf>
    <dxf>
      <font>
        <b/>
        <i val="0"/>
        <strike val="0"/>
        <condense val="0"/>
        <extend val="0"/>
        <outline val="0"/>
        <shadow val="0"/>
        <u val="none"/>
        <vertAlign val="baseline"/>
        <sz val="14"/>
        <color theme="1" tint="4.9989318521683403E-2"/>
        <name val="Times New Roman"/>
        <family val="1"/>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AD9EFA"/>
      <color rgb="FFFF33CC"/>
      <color rgb="FF00CC66"/>
      <color rgb="FFFF3300"/>
      <color rgb="FF00863D"/>
      <color rgb="FFF8F8F8"/>
      <color rgb="FFCC66FF"/>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ustomXml" Target="../customXml/item4.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worksheet" Target="worksheets/sheet10.xml"/><Relationship Id="rId19" Type="http://schemas.openxmlformats.org/officeDocument/2006/relationships/sharedStrings" Target="sharedString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'1.Broader Category Contribution'!$A$42</c:f>
              <c:strCache>
                <c:ptCount val="1"/>
                <c:pt idx="0">
                  <c:v>FOOD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'1.Broader Category Contribution'!$B$41:$D$41</c:f>
              <c:strCache>
                <c:ptCount val="3"/>
                <c:pt idx="0">
                  <c:v>CONTRIBUTION RATE FOR RURAL</c:v>
                </c:pt>
                <c:pt idx="1">
                  <c:v>CONTRIBUTION RATE FOR RURAL+URBAN</c:v>
                </c:pt>
                <c:pt idx="2">
                  <c:v>CONTRIBUTION RATE FOR URBAN</c:v>
                </c:pt>
              </c:strCache>
            </c:strRef>
          </c:cat>
          <c:val>
            <c:numRef>
              <c:f>'1.Broader Category Contribution'!$B$42:$D$42</c:f>
              <c:numCache>
                <c:formatCode>0.00%</c:formatCode>
                <c:ptCount val="3"/>
                <c:pt idx="0">
                  <c:v>0.4900521992127333</c:v>
                </c:pt>
                <c:pt idx="1">
                  <c:v>0.49563853557923682</c:v>
                </c:pt>
                <c:pt idx="2">
                  <c:v>0.50315671529229233</c:v>
                </c:pt>
              </c:numCache>
            </c:numRef>
          </c:val>
          <c:extLst>
            <c:ext xmlns:c16="http://schemas.microsoft.com/office/drawing/2014/chart" uri="{C3380CC4-5D6E-409C-BE32-E72D297353CC}">
              <c16:uniqueId val="{00000000-038C-4DBE-B73B-C8F42952F309}"/>
            </c:ext>
          </c:extLst>
        </c:ser>
        <c:ser>
          <c:idx val="1"/>
          <c:order val="1"/>
          <c:tx>
            <c:strRef>
              <c:f>'1.Broader Category Contribution'!$A$43</c:f>
              <c:strCache>
                <c:ptCount val="1"/>
                <c:pt idx="0">
                  <c:v>CLOTHING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'1.Broader Category Contribution'!$B$41:$D$41</c:f>
              <c:strCache>
                <c:ptCount val="3"/>
                <c:pt idx="0">
                  <c:v>CONTRIBUTION RATE FOR RURAL</c:v>
                </c:pt>
                <c:pt idx="1">
                  <c:v>CONTRIBUTION RATE FOR RURAL+URBAN</c:v>
                </c:pt>
                <c:pt idx="2">
                  <c:v>CONTRIBUTION RATE FOR URBAN</c:v>
                </c:pt>
              </c:strCache>
            </c:strRef>
          </c:cat>
          <c:val>
            <c:numRef>
              <c:f>'1.Broader Category Contribution'!$B$43:$D$43</c:f>
              <c:numCache>
                <c:formatCode>0.00%</c:formatCode>
                <c:ptCount val="3"/>
                <c:pt idx="0">
                  <c:v>0.12191939072394319</c:v>
                </c:pt>
                <c:pt idx="1">
                  <c:v>0.11885527672739772</c:v>
                </c:pt>
                <c:pt idx="2">
                  <c:v>0.11392186860307267</c:v>
                </c:pt>
              </c:numCache>
            </c:numRef>
          </c:val>
          <c:extLst>
            <c:ext xmlns:c16="http://schemas.microsoft.com/office/drawing/2014/chart" uri="{C3380CC4-5D6E-409C-BE32-E72D297353CC}">
              <c16:uniqueId val="{00000001-038C-4DBE-B73B-C8F42952F309}"/>
            </c:ext>
          </c:extLst>
        </c:ser>
        <c:ser>
          <c:idx val="2"/>
          <c:order val="2"/>
          <c:tx>
            <c:strRef>
              <c:f>'1.Broader Category Contribution'!$A$44</c:f>
              <c:strCache>
                <c:ptCount val="1"/>
                <c:pt idx="0">
                  <c:v>ESSENTIAL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'1.Broader Category Contribution'!$B$41:$D$41</c:f>
              <c:strCache>
                <c:ptCount val="3"/>
                <c:pt idx="0">
                  <c:v>CONTRIBUTION RATE FOR RURAL</c:v>
                </c:pt>
                <c:pt idx="1">
                  <c:v>CONTRIBUTION RATE FOR RURAL+URBAN</c:v>
                </c:pt>
                <c:pt idx="2">
                  <c:v>CONTRIBUTION RATE FOR URBAN</c:v>
                </c:pt>
              </c:strCache>
            </c:strRef>
          </c:cat>
          <c:val>
            <c:numRef>
              <c:f>'1.Broader Category Contribution'!$B$44:$D$44</c:f>
              <c:numCache>
                <c:formatCode>0.00%</c:formatCode>
                <c:ptCount val="3"/>
                <c:pt idx="0">
                  <c:v>0.11460294369330823</c:v>
                </c:pt>
                <c:pt idx="1">
                  <c:v>0.11341955998624956</c:v>
                </c:pt>
                <c:pt idx="2">
                  <c:v>0.11215496994117519</c:v>
                </c:pt>
              </c:numCache>
            </c:numRef>
          </c:val>
          <c:extLst>
            <c:ext xmlns:c16="http://schemas.microsoft.com/office/drawing/2014/chart" uri="{C3380CC4-5D6E-409C-BE32-E72D297353CC}">
              <c16:uniqueId val="{00000002-038C-4DBE-B73B-C8F42952F309}"/>
            </c:ext>
          </c:extLst>
        </c:ser>
        <c:ser>
          <c:idx val="3"/>
          <c:order val="3"/>
          <c:tx>
            <c:strRef>
              <c:f>'1.Broader Category Contribution'!$A$45</c:f>
              <c:strCache>
                <c:ptCount val="1"/>
                <c:pt idx="0">
                  <c:v>HEALTH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'1.Broader Category Contribution'!$B$41:$D$41</c:f>
              <c:strCache>
                <c:ptCount val="3"/>
                <c:pt idx="0">
                  <c:v>CONTRIBUTION RATE FOR RURAL</c:v>
                </c:pt>
                <c:pt idx="1">
                  <c:v>CONTRIBUTION RATE FOR RURAL+URBAN</c:v>
                </c:pt>
                <c:pt idx="2">
                  <c:v>CONTRIBUTION RATE FOR URBAN</c:v>
                </c:pt>
              </c:strCache>
            </c:strRef>
          </c:cat>
          <c:val>
            <c:numRef>
              <c:f>'1.Broader Category Contribution'!$B$45:$D$45</c:f>
              <c:numCache>
                <c:formatCode>0.00%</c:formatCode>
                <c:ptCount val="3"/>
                <c:pt idx="0">
                  <c:v>7.9732158137942835E-2</c:v>
                </c:pt>
                <c:pt idx="1">
                  <c:v>7.9688037126160183E-2</c:v>
                </c:pt>
                <c:pt idx="2">
                  <c:v>7.9251869249499007E-2</c:v>
                </c:pt>
              </c:numCache>
            </c:numRef>
          </c:val>
          <c:extLst>
            <c:ext xmlns:c16="http://schemas.microsoft.com/office/drawing/2014/chart" uri="{C3380CC4-5D6E-409C-BE32-E72D297353CC}">
              <c16:uniqueId val="{00000003-038C-4DBE-B73B-C8F42952F309}"/>
            </c:ext>
          </c:extLst>
        </c:ser>
        <c:ser>
          <c:idx val="4"/>
          <c:order val="4"/>
          <c:tx>
            <c:strRef>
              <c:f>'1.Broader Category Contribution'!$A$46</c:f>
              <c:strCache>
                <c:ptCount val="1"/>
                <c:pt idx="0">
                  <c:v>ENERGY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'1.Broader Category Contribution'!$B$41:$D$41</c:f>
              <c:strCache>
                <c:ptCount val="3"/>
                <c:pt idx="0">
                  <c:v>CONTRIBUTION RATE FOR RURAL</c:v>
                </c:pt>
                <c:pt idx="1">
                  <c:v>CONTRIBUTION RATE FOR RURAL+URBAN</c:v>
                </c:pt>
                <c:pt idx="2">
                  <c:v>CONTRIBUTION RATE FOR URBAN</c:v>
                </c:pt>
              </c:strCache>
            </c:strRef>
          </c:cat>
          <c:val>
            <c:numRef>
              <c:f>'1.Broader Category Contribution'!$B$46:$D$46</c:f>
              <c:numCache>
                <c:formatCode>0.00%</c:formatCode>
                <c:ptCount val="3"/>
                <c:pt idx="0">
                  <c:v>7.5346568543556383E-2</c:v>
                </c:pt>
                <c:pt idx="1">
                  <c:v>7.4682021313166036E-2</c:v>
                </c:pt>
                <c:pt idx="2">
                  <c:v>7.4080458531750298E-2</c:v>
                </c:pt>
              </c:numCache>
            </c:numRef>
          </c:val>
          <c:extLst>
            <c:ext xmlns:c16="http://schemas.microsoft.com/office/drawing/2014/chart" uri="{C3380CC4-5D6E-409C-BE32-E72D297353CC}">
              <c16:uniqueId val="{00000004-038C-4DBE-B73B-C8F42952F309}"/>
            </c:ext>
          </c:extLst>
        </c:ser>
        <c:ser>
          <c:idx val="5"/>
          <c:order val="5"/>
          <c:tx>
            <c:strRef>
              <c:f>'1.Broader Category Contribution'!$A$47</c:f>
              <c:strCache>
                <c:ptCount val="1"/>
                <c:pt idx="0">
                  <c:v>LUXURY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'1.Broader Category Contribution'!$B$41:$D$41</c:f>
              <c:strCache>
                <c:ptCount val="3"/>
                <c:pt idx="0">
                  <c:v>CONTRIBUTION RATE FOR RURAL</c:v>
                </c:pt>
                <c:pt idx="1">
                  <c:v>CONTRIBUTION RATE FOR RURAL+URBAN</c:v>
                </c:pt>
                <c:pt idx="2">
                  <c:v>CONTRIBUTION RATE FOR URBAN</c:v>
                </c:pt>
              </c:strCache>
            </c:strRef>
          </c:cat>
          <c:val>
            <c:numRef>
              <c:f>'1.Broader Category Contribution'!$B$47:$D$47</c:f>
              <c:numCache>
                <c:formatCode>0.00%</c:formatCode>
                <c:ptCount val="3"/>
                <c:pt idx="0">
                  <c:v>0.11834673968851617</c:v>
                </c:pt>
                <c:pt idx="1">
                  <c:v>0.1177165692677896</c:v>
                </c:pt>
                <c:pt idx="2">
                  <c:v>0.11743411838221034</c:v>
                </c:pt>
              </c:numCache>
            </c:numRef>
          </c:val>
          <c:extLst>
            <c:ext xmlns:c16="http://schemas.microsoft.com/office/drawing/2014/chart" uri="{C3380CC4-5D6E-409C-BE32-E72D297353CC}">
              <c16:uniqueId val="{00000005-038C-4DBE-B73B-C8F42952F309}"/>
            </c:ext>
          </c:extLst>
        </c:ser>
        <c:dLbls>
          <c:dLblPos val="outEnd"/>
          <c:showLegendKey val="0"/>
          <c:showVal val="1"/>
          <c:showCatName val="0"/>
          <c:showSerName val="0"/>
          <c:showPercent val="0"/>
          <c:showBubbleSize val="0"/>
        </c:dLbls>
        <c:gapWidth val="92"/>
        <c:overlap val="-60"/>
        <c:axId val="504918928"/>
        <c:axId val="504931888"/>
      </c:barChart>
      <c:catAx>
        <c:axId val="5049189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4931888"/>
        <c:crosses val="autoZero"/>
        <c:auto val="1"/>
        <c:lblAlgn val="ctr"/>
        <c:lblOffset val="100"/>
        <c:noMultiLvlLbl val="0"/>
      </c:catAx>
      <c:valAx>
        <c:axId val="50493188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4918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'1.Broader Category Contribution'!$A$4:$C$4</c:f>
              <c:strCache>
                <c:ptCount val="3"/>
                <c:pt idx="0">
                  <c:v>Rural</c:v>
                </c:pt>
                <c:pt idx="1">
                  <c:v>2023</c:v>
                </c:pt>
                <c:pt idx="2">
                  <c:v>May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0E0-4E28-AE57-E49997E2D8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0E0-4E28-AE57-E49997E2D82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0E0-4E28-AE57-E49997E2D82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0E0-4E28-AE57-E49997E2D82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0E0-4E28-AE57-E49997E2D82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0E0-4E28-AE57-E49997E2D827}"/>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'1.Broader Category Contribution'!$D$3:$I$3</c:f>
              <c:strCache>
                <c:ptCount val="6"/>
                <c:pt idx="0">
                  <c:v>FOOD</c:v>
                </c:pt>
                <c:pt idx="1">
                  <c:v>CLOTHING</c:v>
                </c:pt>
                <c:pt idx="2">
                  <c:v>ESSENTIAL</c:v>
                </c:pt>
                <c:pt idx="3">
                  <c:v>HEALTH</c:v>
                </c:pt>
                <c:pt idx="4">
                  <c:v>ENERGY</c:v>
                </c:pt>
                <c:pt idx="5">
                  <c:v>LUXURY</c:v>
                </c:pt>
              </c:strCache>
            </c:strRef>
          </c:cat>
          <c:val>
            <c:numRef>
              <c:f>'1.Broader Category Contribution'!$D$4:$I$4</c:f>
              <c:numCache>
                <c:formatCode>General</c:formatCode>
                <c:ptCount val="6"/>
                <c:pt idx="0">
                  <c:v>2290.7000000000007</c:v>
                </c:pt>
                <c:pt idx="1">
                  <c:v>569.90000000000009</c:v>
                </c:pt>
                <c:pt idx="2">
                  <c:v>535.70000000000005</c:v>
                </c:pt>
                <c:pt idx="3">
                  <c:v>372.70000000000005</c:v>
                </c:pt>
                <c:pt idx="4">
                  <c:v>352.2</c:v>
                </c:pt>
                <c:pt idx="5">
                  <c:v>553.20000000000005</c:v>
                </c:pt>
              </c:numCache>
            </c:numRef>
          </c:val>
          <c:extLst>
            <c:ext xmlns:c16="http://schemas.microsoft.com/office/drawing/2014/chart" uri="{C3380CC4-5D6E-409C-BE32-E72D297353CC}">
              <c16:uniqueId val="{0000000C-70E0-4E28-AE57-E49997E2D827}"/>
            </c:ext>
          </c:extLst>
        </c:ser>
        <c:ser>
          <c:idx val="1"/>
          <c:order val="1"/>
          <c:tx>
            <c:strRef>
              <c:f>'1.Broader Category Contribution'!$A$5:$C$5</c:f>
              <c:strCache>
                <c:ptCount val="3"/>
                <c:pt idx="0">
                  <c:v>Rural+Urban</c:v>
                </c:pt>
                <c:pt idx="1">
                  <c:v>2023</c:v>
                </c:pt>
                <c:pt idx="2">
                  <c:v>May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70E0-4E28-AE57-E49997E2D8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70E0-4E28-AE57-E49997E2D82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70E0-4E28-AE57-E49997E2D82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70E0-4E28-AE57-E49997E2D82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70E0-4E28-AE57-E49997E2D82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70E0-4E28-AE57-E49997E2D827}"/>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'1.Broader Category Contribution'!$D$3:$I$3</c:f>
              <c:strCache>
                <c:ptCount val="6"/>
                <c:pt idx="0">
                  <c:v>FOOD</c:v>
                </c:pt>
                <c:pt idx="1">
                  <c:v>CLOTHING</c:v>
                </c:pt>
                <c:pt idx="2">
                  <c:v>ESSENTIAL</c:v>
                </c:pt>
                <c:pt idx="3">
                  <c:v>HEALTH</c:v>
                </c:pt>
                <c:pt idx="4">
                  <c:v>ENERGY</c:v>
                </c:pt>
                <c:pt idx="5">
                  <c:v>LUXURY</c:v>
                </c:pt>
              </c:strCache>
            </c:strRef>
          </c:cat>
          <c:val>
            <c:numRef>
              <c:f>'1.Broader Category Contribution'!$D$5:$I$5</c:f>
              <c:numCache>
                <c:formatCode>General</c:formatCode>
                <c:ptCount val="6"/>
                <c:pt idx="0">
                  <c:v>2306.9</c:v>
                </c:pt>
                <c:pt idx="1">
                  <c:v>553.20000000000005</c:v>
                </c:pt>
                <c:pt idx="2">
                  <c:v>527.9</c:v>
                </c:pt>
                <c:pt idx="3">
                  <c:v>370.9</c:v>
                </c:pt>
                <c:pt idx="4">
                  <c:v>347.6</c:v>
                </c:pt>
                <c:pt idx="5">
                  <c:v>547.9</c:v>
                </c:pt>
              </c:numCache>
            </c:numRef>
          </c:val>
          <c:extLst>
            <c:ext xmlns:c16="http://schemas.microsoft.com/office/drawing/2014/chart" uri="{C3380CC4-5D6E-409C-BE32-E72D297353CC}">
              <c16:uniqueId val="{00000019-70E0-4E28-AE57-E49997E2D827}"/>
            </c:ext>
          </c:extLst>
        </c:ser>
        <c:ser>
          <c:idx val="2"/>
          <c:order val="2"/>
          <c:tx>
            <c:strRef>
              <c:f>'1.Broader Category Contribution'!$A$6:$C$6</c:f>
              <c:strCache>
                <c:ptCount val="3"/>
                <c:pt idx="0">
                  <c:v>Urban</c:v>
                </c:pt>
                <c:pt idx="1">
                  <c:v>2023</c:v>
                </c:pt>
                <c:pt idx="2">
                  <c:v>May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70E0-4E28-AE57-E49997E2D8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0E0-4E28-AE57-E49997E2D82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70E0-4E28-AE57-E49997E2D82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70E0-4E28-AE57-E49997E2D82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70E0-4E28-AE57-E49997E2D82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0E0-4E28-AE57-E49997E2D827}"/>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'1.Broader Category Contribution'!$D$3:$I$3</c:f>
              <c:strCache>
                <c:ptCount val="6"/>
                <c:pt idx="0">
                  <c:v>FOOD</c:v>
                </c:pt>
                <c:pt idx="1">
                  <c:v>CLOTHING</c:v>
                </c:pt>
                <c:pt idx="2">
                  <c:v>ESSENTIAL</c:v>
                </c:pt>
                <c:pt idx="3">
                  <c:v>HEALTH</c:v>
                </c:pt>
                <c:pt idx="4">
                  <c:v>ENERGY</c:v>
                </c:pt>
                <c:pt idx="5">
                  <c:v>LUXURY</c:v>
                </c:pt>
              </c:strCache>
            </c:strRef>
          </c:cat>
          <c:val>
            <c:numRef>
              <c:f>'1.Broader Category Contribution'!$D$6:$I$6</c:f>
              <c:numCache>
                <c:formatCode>General</c:formatCode>
                <c:ptCount val="6"/>
                <c:pt idx="0">
                  <c:v>2335.1</c:v>
                </c:pt>
                <c:pt idx="1">
                  <c:v>528.70000000000005</c:v>
                </c:pt>
                <c:pt idx="2">
                  <c:v>520.5</c:v>
                </c:pt>
                <c:pt idx="3">
                  <c:v>367.79999999999995</c:v>
                </c:pt>
                <c:pt idx="4">
                  <c:v>343.8</c:v>
                </c:pt>
                <c:pt idx="5">
                  <c:v>545</c:v>
                </c:pt>
              </c:numCache>
            </c:numRef>
          </c:val>
          <c:extLst>
            <c:ext xmlns:c16="http://schemas.microsoft.com/office/drawing/2014/chart" uri="{C3380CC4-5D6E-409C-BE32-E72D297353CC}">
              <c16:uniqueId val="{00000026-70E0-4E28-AE57-E49997E2D82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'2. YOY increase in CPI '!$D$4</c:f>
              <c:strCache>
                <c:ptCount val="1"/>
                <c:pt idx="0">
                  <c:v>YOY INFLATION %</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dLbl>
              <c:idx val="2"/>
              <c:spPr>
                <a:solidFill>
                  <a:srgbClr val="00863D"/>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1CAE-410F-9ED9-FF0BF69D6D0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cat>
            <c:numRef>
              <c:f>'2. YOY increase in CPI '!$A$5:$A$16</c:f>
              <c:numCache>
                <c:formatCode>General</c:formatCode>
                <c:ptCount val="7"/>
                <c:pt idx="0">
                  <c:v>2017</c:v>
                </c:pt>
                <c:pt idx="1">
                  <c:v>2018</c:v>
                </c:pt>
                <c:pt idx="2">
                  <c:v>2019</c:v>
                </c:pt>
                <c:pt idx="3">
                  <c:v>2020</c:v>
                </c:pt>
                <c:pt idx="4">
                  <c:v>2021</c:v>
                </c:pt>
                <c:pt idx="5">
                  <c:v>2022</c:v>
                </c:pt>
                <c:pt idx="6">
                  <c:v>2023</c:v>
                </c:pt>
              </c:numCache>
            </c:numRef>
          </c:cat>
          <c:val>
            <c:numRef>
              <c:f>'2. YOY increase in CPI '!$D$5:$D$16</c:f>
              <c:numCache>
                <c:formatCode>0.00%</c:formatCode>
                <c:ptCount val="7"/>
                <c:pt idx="0">
                  <c:v>4.92957746478873E-2</c:v>
                </c:pt>
                <c:pt idx="1">
                  <c:v>2.9082774049217046E-2</c:v>
                </c:pt>
                <c:pt idx="2">
                  <c:v>7.4637681159420377E-2</c:v>
                </c:pt>
                <c:pt idx="3">
                  <c:v>5.8704453441295663E-2</c:v>
                </c:pt>
                <c:pt idx="4">
                  <c:v>5.8974358974358904E-2</c:v>
                </c:pt>
                <c:pt idx="5">
                  <c:v>5.5151515151515118E-2</c:v>
                </c:pt>
                <c:pt idx="6">
                  <c:v>0</c:v>
                </c:pt>
              </c:numCache>
            </c:numRef>
          </c:val>
          <c:smooth val="0"/>
          <c:extLst>
            <c:ext xmlns:c16="http://schemas.microsoft.com/office/drawing/2014/chart" uri="{C3380CC4-5D6E-409C-BE32-E72D297353CC}">
              <c16:uniqueId val="{00000001-1CAE-410F-9ED9-FF0BF69D6D06}"/>
            </c:ext>
          </c:extLst>
        </c:ser>
        <c:dLbls>
          <c:showLegendKey val="0"/>
          <c:showVal val="1"/>
          <c:showCatName val="0"/>
          <c:showSerName val="0"/>
          <c:showPercent val="0"/>
          <c:showBubbleSize val="0"/>
        </c:dLbls>
        <c:smooth val="0"/>
        <c:axId val="28124448"/>
        <c:axId val="28125888"/>
      </c:lineChart>
      <c:catAx>
        <c:axId val="281244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125888"/>
        <c:crosses val="autoZero"/>
        <c:auto val="1"/>
        <c:lblAlgn val="ctr"/>
        <c:lblOffset val="100"/>
        <c:noMultiLvlLbl val="0"/>
      </c:catAx>
      <c:valAx>
        <c:axId val="2812588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12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all" baseline="0">
                <a:solidFill>
                  <a:schemeClr val="lt1"/>
                </a:solidFill>
                <a:latin typeface="+mn-lt"/>
                <a:ea typeface="+mn-ea"/>
                <a:cs typeface="+mn-cs"/>
              </a:defRPr>
            </a:pPr>
            <a:r>
              <a:rPr lang="en-IN" sz="1400" b="1" i="1" u="none" strike="noStrike" cap="all" baseline="0"/>
              <a:t>Inflation Rates by Category – 2019</a:t>
            </a:r>
            <a:endParaRPr lang="en-IN" sz="1400" b="1" i="1" u="none"/>
          </a:p>
        </c:rich>
      </c:tx>
      <c:overlay val="0"/>
      <c:spPr>
        <a:noFill/>
        <a:ln>
          <a:noFill/>
        </a:ln>
        <a:effectLst/>
      </c:spPr>
      <c:txPr>
        <a:bodyPr rot="0" spcFirstLastPara="1" vertOverflow="ellipsis" vert="horz" wrap="square" anchor="ctr" anchorCtr="1"/>
        <a:lstStyle/>
        <a:p>
          <a:pPr>
            <a:defRPr sz="1400" b="0" i="0" u="none" strike="noStrike" kern="1200" cap="all" baseline="0">
              <a:solidFill>
                <a:schemeClr val="lt1"/>
              </a:solidFill>
              <a:latin typeface="+mn-lt"/>
              <a:ea typeface="+mn-ea"/>
              <a:cs typeface="+mn-cs"/>
            </a:defRPr>
          </a:pPr>
          <a:endParaRPr lang="en-IN"/>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'2. YOY increase in CPI '!$B$23</c:f>
              <c:strCache>
                <c:ptCount val="1"/>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Pt>
            <c:idx val="0"/>
            <c:invertIfNegative val="0"/>
            <c:bubble3D val="0"/>
            <c:spPr>
              <a:solidFill>
                <a:schemeClr val="accent6">
                  <a:lumMod val="7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01-1358-4A74-B5E5-7AD984389A3B}"/>
              </c:ext>
            </c:extLst>
          </c:dPt>
          <c:dPt>
            <c:idx val="2"/>
            <c:invertIfNegative val="0"/>
            <c:bubble3D val="0"/>
            <c:spPr>
              <a:solidFill>
                <a:schemeClr val="accent2">
                  <a:lumMod val="7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03-1358-4A74-B5E5-7AD984389A3B}"/>
              </c:ext>
            </c:extLst>
          </c:dPt>
          <c:dPt>
            <c:idx val="3"/>
            <c:invertIfNegative val="0"/>
            <c:bubble3D val="0"/>
            <c:spPr>
              <a:solidFill>
                <a:schemeClr val="accent4">
                  <a:lumMod val="60000"/>
                  <a:lumOff val="40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05-1358-4A74-B5E5-7AD984389A3B}"/>
              </c:ext>
            </c:extLst>
          </c:dPt>
          <c:dPt>
            <c:idx val="4"/>
            <c:invertIfNegative val="0"/>
            <c:bubble3D val="0"/>
            <c:spPr>
              <a:solidFill>
                <a:schemeClr val="bg1">
                  <a:lumMod val="6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07-1358-4A74-B5E5-7AD984389A3B}"/>
              </c:ext>
            </c:extLst>
          </c:dPt>
          <c:dPt>
            <c:idx val="5"/>
            <c:invertIfNegative val="0"/>
            <c:bubble3D val="0"/>
            <c:spPr>
              <a:solidFill>
                <a:srgbClr val="7030A0"/>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09-1358-4A74-B5E5-7AD984389A3B}"/>
              </c:ext>
            </c:extLst>
          </c:dPt>
          <c:dLbls>
            <c:dLbl>
              <c:idx val="0"/>
              <c:spPr>
                <a:solidFill>
                  <a:srgbClr val="92D050"/>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1358-4A74-B5E5-7AD984389A3B}"/>
                </c:ext>
              </c:extLst>
            </c:dLbl>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'2. YOY increase in CPI '!$C$20:$H$20</c:f>
              <c:strCache>
                <c:ptCount val="6"/>
                <c:pt idx="0">
                  <c:v>FOOD</c:v>
                </c:pt>
                <c:pt idx="1">
                  <c:v>CLOTHING</c:v>
                </c:pt>
                <c:pt idx="2">
                  <c:v>ESSENTIAL</c:v>
                </c:pt>
                <c:pt idx="3">
                  <c:v>HEALTH</c:v>
                </c:pt>
                <c:pt idx="4">
                  <c:v>ENERGY</c:v>
                </c:pt>
                <c:pt idx="5">
                  <c:v>LUXURY</c:v>
                </c:pt>
              </c:strCache>
            </c:strRef>
          </c:cat>
          <c:val>
            <c:numRef>
              <c:f>'2. YOY increase in CPI '!$C$23:$H$23</c:f>
              <c:numCache>
                <c:formatCode>0.00%</c:formatCode>
                <c:ptCount val="6"/>
                <c:pt idx="0">
                  <c:v>0.1115591653510357</c:v>
                </c:pt>
                <c:pt idx="1">
                  <c:v>1.8173381795684746E-2</c:v>
                </c:pt>
                <c:pt idx="2">
                  <c:v>2.9280808995547643E-2</c:v>
                </c:pt>
                <c:pt idx="3">
                  <c:v>4.7080072245635055E-2</c:v>
                </c:pt>
                <c:pt idx="4">
                  <c:v>4.1284403669725037E-2</c:v>
                </c:pt>
                <c:pt idx="5">
                  <c:v>3.8171428571428544E-2</c:v>
                </c:pt>
              </c:numCache>
            </c:numRef>
          </c:val>
          <c:extLst>
            <c:ext xmlns:c16="http://schemas.microsoft.com/office/drawing/2014/chart" uri="{C3380CC4-5D6E-409C-BE32-E72D297353CC}">
              <c16:uniqueId val="{0000000A-1358-4A74-B5E5-7AD984389A3B}"/>
            </c:ext>
          </c:extLst>
        </c:ser>
        <c:dLbls>
          <c:showLegendKey val="0"/>
          <c:showVal val="1"/>
          <c:showCatName val="0"/>
          <c:showSerName val="0"/>
          <c:showPercent val="0"/>
          <c:showBubbleSize val="0"/>
        </c:dLbls>
        <c:gapWidth val="84"/>
        <c:gapDepth val="53"/>
        <c:shape val="box"/>
        <c:axId val="645946304"/>
        <c:axId val="645964544"/>
        <c:axId val="0"/>
      </c:bar3DChart>
      <c:catAx>
        <c:axId val="645946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75000"/>
                  </a:schemeClr>
                </a:solidFill>
                <a:latin typeface="+mn-lt"/>
                <a:ea typeface="+mn-ea"/>
                <a:cs typeface="+mn-cs"/>
              </a:defRPr>
            </a:pPr>
            <a:endParaRPr lang="en-US"/>
          </a:p>
        </c:txPr>
        <c:crossAx val="645964544"/>
        <c:crosses val="autoZero"/>
        <c:auto val="1"/>
        <c:lblAlgn val="ctr"/>
        <c:lblOffset val="100"/>
        <c:noMultiLvlLbl val="0"/>
      </c:catAx>
      <c:valAx>
        <c:axId val="645964544"/>
        <c:scaling>
          <c:orientation val="minMax"/>
        </c:scaling>
        <c:delete val="1"/>
        <c:axPos val="b"/>
        <c:numFmt formatCode="0.00%" sourceLinked="1"/>
        <c:majorTickMark val="out"/>
        <c:minorTickMark val="none"/>
        <c:tickLblPos val="nextTo"/>
        <c:crossAx val="6459463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'3. MOM inflation in food catego'!$C$3:$C$4</c:f>
              <c:strCache>
                <c:ptCount val="2"/>
                <c:pt idx="0">
                  <c:v>INFLATION/DEFLATION RATE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dLbl>
              <c:idx val="4"/>
              <c:spPr>
                <a:solidFill>
                  <a:srgbClr val="00B05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0-0277-43E4-B888-CFB489561B85}"/>
                </c:ext>
              </c:extLst>
            </c:dLbl>
            <c:dLbl>
              <c:idx val="6"/>
              <c:spPr>
                <a:solidFill>
                  <a:srgbClr val="FF000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1-0277-43E4-B888-CFB489561B85}"/>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 MOM inflation in food catego'!$A$5:$A$16</c:f>
              <c:strCache>
                <c:ptCount val="12"/>
                <c:pt idx="0">
                  <c:v>2022 June</c:v>
                </c:pt>
                <c:pt idx="1">
                  <c:v>2022 July</c:v>
                </c:pt>
                <c:pt idx="2">
                  <c:v>2022 August</c:v>
                </c:pt>
                <c:pt idx="3">
                  <c:v>2022 September</c:v>
                </c:pt>
                <c:pt idx="4">
                  <c:v>2022 October</c:v>
                </c:pt>
                <c:pt idx="5">
                  <c:v>2022 November</c:v>
                </c:pt>
                <c:pt idx="6">
                  <c:v>2022 December</c:v>
                </c:pt>
                <c:pt idx="7">
                  <c:v>2023 January</c:v>
                </c:pt>
                <c:pt idx="8">
                  <c:v>2023 February</c:v>
                </c:pt>
                <c:pt idx="9">
                  <c:v>2023 March</c:v>
                </c:pt>
                <c:pt idx="10">
                  <c:v>2023 April</c:v>
                </c:pt>
                <c:pt idx="11">
                  <c:v>2023 May</c:v>
                </c:pt>
              </c:strCache>
            </c:strRef>
          </c:cat>
          <c:val>
            <c:numRef>
              <c:f>'3. MOM inflation in food catego'!$C$5:$C$16</c:f>
              <c:numCache>
                <c:formatCode>0.00%</c:formatCode>
                <c:ptCount val="12"/>
                <c:pt idx="0">
                  <c:v>9.5858895705520919E-3</c:v>
                </c:pt>
                <c:pt idx="1">
                  <c:v>5.6969236612226164E-4</c:v>
                </c:pt>
                <c:pt idx="2">
                  <c:v>7.0222053520593011E-3</c:v>
                </c:pt>
                <c:pt idx="3">
                  <c:v>8.4809649453448915E-3</c:v>
                </c:pt>
                <c:pt idx="4">
                  <c:v>9.7178097551860309E-3</c:v>
                </c:pt>
                <c:pt idx="5">
                  <c:v>-7.5883768276883623E-3</c:v>
                </c:pt>
                <c:pt idx="6">
                  <c:v>-1.3614323013801E-2</c:v>
                </c:pt>
                <c:pt idx="7">
                  <c:v>4.3486481376444038E-3</c:v>
                </c:pt>
                <c:pt idx="8">
                  <c:v>2.4472891566263665E-3</c:v>
                </c:pt>
                <c:pt idx="9">
                  <c:v>1.8779342723003627E-4</c:v>
                </c:pt>
                <c:pt idx="10">
                  <c:v>5.4449868569282868E-3</c:v>
                </c:pt>
                <c:pt idx="11">
                  <c:v>6.5359477124182479E-3</c:v>
                </c:pt>
              </c:numCache>
            </c:numRef>
          </c:val>
          <c:smooth val="0"/>
          <c:extLst>
            <c:ext xmlns:c16="http://schemas.microsoft.com/office/drawing/2014/chart" uri="{C3380CC4-5D6E-409C-BE32-E72D297353CC}">
              <c16:uniqueId val="{00000002-0277-43E4-B888-CFB489561B85}"/>
            </c:ext>
          </c:extLst>
        </c:ser>
        <c:dLbls>
          <c:dLblPos val="t"/>
          <c:showLegendKey val="0"/>
          <c:showVal val="1"/>
          <c:showCatName val="0"/>
          <c:showSerName val="0"/>
          <c:showPercent val="0"/>
          <c:showBubbleSize val="0"/>
        </c:dLbls>
        <c:smooth val="0"/>
        <c:axId val="1793424096"/>
        <c:axId val="1793407776"/>
      </c:lineChart>
      <c:catAx>
        <c:axId val="1793424096"/>
        <c:scaling>
          <c:orientation val="minMax"/>
        </c:scaling>
        <c:delete val="0"/>
        <c:axPos val="b"/>
        <c:numFmt formatCode="General" sourceLinked="1"/>
        <c:majorTickMark val="none"/>
        <c:minorTickMark val="none"/>
        <c:tickLblPos val="low"/>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3407776"/>
        <c:crosses val="autoZero"/>
        <c:auto val="1"/>
        <c:lblAlgn val="ctr"/>
        <c:lblOffset val="100"/>
        <c:noMultiLvlLbl val="0"/>
      </c:catAx>
      <c:valAx>
        <c:axId val="179340777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342409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Absolute Inflation Rate for Food Categories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8.6809617544922418E-2"/>
          <c:y val="0.13930555555555557"/>
          <c:w val="0.88931129779833817"/>
          <c:h val="0.47837860037714275"/>
        </c:manualLayout>
      </c:layout>
      <c:barChart>
        <c:barDir val="col"/>
        <c:grouping val="clustered"/>
        <c:varyColors val="0"/>
        <c:ser>
          <c:idx val="0"/>
          <c:order val="0"/>
          <c:tx>
            <c:strRef>
              <c:f>'3. MOM inflation in food catego'!$A$25</c:f>
              <c:strCache>
                <c:ptCount val="1"/>
                <c:pt idx="0">
                  <c:v>   Spices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 MOM inflation in food catego'!$D$24</c:f>
              <c:strCache>
                <c:ptCount val="1"/>
                <c:pt idx="0">
                  <c:v>ABSOLUTE INFLATION RATE</c:v>
                </c:pt>
              </c:strCache>
            </c:strRef>
          </c:cat>
          <c:val>
            <c:numRef>
              <c:f>'3. MOM inflation in food catego'!$D$25</c:f>
              <c:numCache>
                <c:formatCode>0.00%</c:formatCode>
                <c:ptCount val="1"/>
                <c:pt idx="0">
                  <c:v>0.16336014298480789</c:v>
                </c:pt>
              </c:numCache>
            </c:numRef>
          </c:val>
          <c:extLst>
            <c:ext xmlns:c16="http://schemas.microsoft.com/office/drawing/2014/chart" uri="{C3380CC4-5D6E-409C-BE32-E72D297353CC}">
              <c16:uniqueId val="{00000000-8B56-4BA3-89B2-AC790FEDB959}"/>
            </c:ext>
          </c:extLst>
        </c:ser>
        <c:ser>
          <c:idx val="1"/>
          <c:order val="1"/>
          <c:tx>
            <c:strRef>
              <c:f>'3. MOM inflation in food catego'!$A$26</c:f>
              <c:strCache>
                <c:ptCount val="1"/>
                <c:pt idx="0">
                  <c:v>   Cereals and products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 MOM inflation in food catego'!$D$24</c:f>
              <c:strCache>
                <c:ptCount val="1"/>
                <c:pt idx="0">
                  <c:v>ABSOLUTE INFLATION RATE</c:v>
                </c:pt>
              </c:strCache>
            </c:strRef>
          </c:cat>
          <c:val>
            <c:numRef>
              <c:f>'3. MOM inflation in food catego'!$D$26</c:f>
              <c:numCache>
                <c:formatCode>0.00%</c:formatCode>
                <c:ptCount val="1"/>
                <c:pt idx="0">
                  <c:v>0.11859318035599384</c:v>
                </c:pt>
              </c:numCache>
            </c:numRef>
          </c:val>
          <c:extLst>
            <c:ext xmlns:c16="http://schemas.microsoft.com/office/drawing/2014/chart" uri="{C3380CC4-5D6E-409C-BE32-E72D297353CC}">
              <c16:uniqueId val="{00000001-8B56-4BA3-89B2-AC790FEDB959}"/>
            </c:ext>
          </c:extLst>
        </c:ser>
        <c:ser>
          <c:idx val="2"/>
          <c:order val="2"/>
          <c:tx>
            <c:strRef>
              <c:f>'3. MOM inflation in food catego'!$A$27</c:f>
              <c:strCache>
                <c:ptCount val="1"/>
                <c:pt idx="0">
                  <c:v>   Milk and products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 MOM inflation in food catego'!$D$24</c:f>
              <c:strCache>
                <c:ptCount val="1"/>
                <c:pt idx="0">
                  <c:v>ABSOLUTE INFLATION RATE</c:v>
                </c:pt>
              </c:strCache>
            </c:strRef>
          </c:cat>
          <c:val>
            <c:numRef>
              <c:f>'3. MOM inflation in food catego'!$D$27</c:f>
              <c:numCache>
                <c:formatCode>0.00%</c:formatCode>
                <c:ptCount val="1"/>
                <c:pt idx="0">
                  <c:v>8.2194533762057834E-2</c:v>
                </c:pt>
              </c:numCache>
            </c:numRef>
          </c:val>
          <c:extLst>
            <c:ext xmlns:c16="http://schemas.microsoft.com/office/drawing/2014/chart" uri="{C3380CC4-5D6E-409C-BE32-E72D297353CC}">
              <c16:uniqueId val="{00000002-8B56-4BA3-89B2-AC790FEDB959}"/>
            </c:ext>
          </c:extLst>
        </c:ser>
        <c:ser>
          <c:idx val="3"/>
          <c:order val="3"/>
          <c:tx>
            <c:strRef>
              <c:f>'3. MOM inflation in food catego'!$A$28</c:f>
              <c:strCache>
                <c:ptCount val="1"/>
                <c:pt idx="0">
                  <c:v>   Pulses and products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 MOM inflation in food catego'!$D$24</c:f>
              <c:strCache>
                <c:ptCount val="1"/>
                <c:pt idx="0">
                  <c:v>ABSOLUTE INFLATION RATE</c:v>
                </c:pt>
              </c:strCache>
            </c:strRef>
          </c:cat>
          <c:val>
            <c:numRef>
              <c:f>'3. MOM inflation in food catego'!$D$28</c:f>
              <c:numCache>
                <c:formatCode>0.00%</c:formatCode>
                <c:ptCount val="1"/>
                <c:pt idx="0">
                  <c:v>7.0862944162436506E-2</c:v>
                </c:pt>
              </c:numCache>
            </c:numRef>
          </c:val>
          <c:extLst>
            <c:ext xmlns:c16="http://schemas.microsoft.com/office/drawing/2014/chart" uri="{C3380CC4-5D6E-409C-BE32-E72D297353CC}">
              <c16:uniqueId val="{00000003-8B56-4BA3-89B2-AC790FEDB959}"/>
            </c:ext>
          </c:extLst>
        </c:ser>
        <c:ser>
          <c:idx val="4"/>
          <c:order val="4"/>
          <c:tx>
            <c:strRef>
              <c:f>'3. MOM inflation in food catego'!$A$29</c:f>
              <c:strCache>
                <c:ptCount val="1"/>
                <c:pt idx="0">
                  <c:v>   Prepared meals, snacks, sweets etc.</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 MOM inflation in food catego'!$D$24</c:f>
              <c:strCache>
                <c:ptCount val="1"/>
                <c:pt idx="0">
                  <c:v>ABSOLUTE INFLATION RATE</c:v>
                </c:pt>
              </c:strCache>
            </c:strRef>
          </c:cat>
          <c:val>
            <c:numRef>
              <c:f>'3. MOM inflation in food catego'!$D$29</c:f>
              <c:numCache>
                <c:formatCode>0.00%</c:formatCode>
                <c:ptCount val="1"/>
                <c:pt idx="0">
                  <c:v>5.5968121717080301E-2</c:v>
                </c:pt>
              </c:numCache>
            </c:numRef>
          </c:val>
          <c:extLst>
            <c:ext xmlns:c16="http://schemas.microsoft.com/office/drawing/2014/chart" uri="{C3380CC4-5D6E-409C-BE32-E72D297353CC}">
              <c16:uniqueId val="{00000004-8B56-4BA3-89B2-AC790FEDB959}"/>
            </c:ext>
          </c:extLst>
        </c:ser>
        <c:ser>
          <c:idx val="5"/>
          <c:order val="5"/>
          <c:tx>
            <c:strRef>
              <c:f>'3. MOM inflation in food catego'!$A$30</c:f>
              <c:strCache>
                <c:ptCount val="1"/>
                <c:pt idx="0">
                  <c:v>   Non-alcoholic beverages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 MOM inflation in food catego'!$D$24</c:f>
              <c:strCache>
                <c:ptCount val="1"/>
                <c:pt idx="0">
                  <c:v>ABSOLUTE INFLATION RATE</c:v>
                </c:pt>
              </c:strCache>
            </c:strRef>
          </c:cat>
          <c:val>
            <c:numRef>
              <c:f>'3. MOM inflation in food catego'!$D$30</c:f>
              <c:numCache>
                <c:formatCode>0.00%</c:formatCode>
                <c:ptCount val="1"/>
                <c:pt idx="0">
                  <c:v>3.3519553072625843E-2</c:v>
                </c:pt>
              </c:numCache>
            </c:numRef>
          </c:val>
          <c:extLst>
            <c:ext xmlns:c16="http://schemas.microsoft.com/office/drawing/2014/chart" uri="{C3380CC4-5D6E-409C-BE32-E72D297353CC}">
              <c16:uniqueId val="{00000005-8B56-4BA3-89B2-AC790FEDB959}"/>
            </c:ext>
          </c:extLst>
        </c:ser>
        <c:ser>
          <c:idx val="6"/>
          <c:order val="6"/>
          <c:tx>
            <c:strRef>
              <c:f>'3. MOM inflation in food catego'!$A$31</c:f>
              <c:strCache>
                <c:ptCount val="1"/>
                <c:pt idx="0">
                  <c:v>   Sugar and Confectionery</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 MOM inflation in food catego'!$D$24</c:f>
              <c:strCache>
                <c:ptCount val="1"/>
                <c:pt idx="0">
                  <c:v>ABSOLUTE INFLATION RATE</c:v>
                </c:pt>
              </c:strCache>
            </c:strRef>
          </c:cat>
          <c:val>
            <c:numRef>
              <c:f>'3. MOM inflation in food catego'!$D$31</c:f>
              <c:numCache>
                <c:formatCode>0.00%</c:formatCode>
                <c:ptCount val="1"/>
                <c:pt idx="0">
                  <c:v>2.3307436182020073E-2</c:v>
                </c:pt>
              </c:numCache>
            </c:numRef>
          </c:val>
          <c:extLst>
            <c:ext xmlns:c16="http://schemas.microsoft.com/office/drawing/2014/chart" uri="{C3380CC4-5D6E-409C-BE32-E72D297353CC}">
              <c16:uniqueId val="{00000006-8B56-4BA3-89B2-AC790FEDB959}"/>
            </c:ext>
          </c:extLst>
        </c:ser>
        <c:ser>
          <c:idx val="7"/>
          <c:order val="7"/>
          <c:tx>
            <c:strRef>
              <c:f>'3. MOM inflation in food catego'!$A$32</c:f>
              <c:strCache>
                <c:ptCount val="1"/>
                <c:pt idx="0">
                  <c:v>   Egg</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 MOM inflation in food catego'!$D$24</c:f>
              <c:strCache>
                <c:ptCount val="1"/>
                <c:pt idx="0">
                  <c:v>ABSOLUTE INFLATION RATE</c:v>
                </c:pt>
              </c:strCache>
            </c:strRef>
          </c:cat>
          <c:val>
            <c:numRef>
              <c:f>'3. MOM inflation in food catego'!$D$32</c:f>
              <c:numCache>
                <c:formatCode>0.00%</c:formatCode>
                <c:ptCount val="1"/>
                <c:pt idx="0">
                  <c:v>1.500389711613387E-2</c:v>
                </c:pt>
              </c:numCache>
            </c:numRef>
          </c:val>
          <c:extLst>
            <c:ext xmlns:c16="http://schemas.microsoft.com/office/drawing/2014/chart" uri="{C3380CC4-5D6E-409C-BE32-E72D297353CC}">
              <c16:uniqueId val="{00000007-8B56-4BA3-89B2-AC790FEDB959}"/>
            </c:ext>
          </c:extLst>
        </c:ser>
        <c:ser>
          <c:idx val="8"/>
          <c:order val="8"/>
          <c:tx>
            <c:strRef>
              <c:f>'3. MOM inflation in food catego'!$A$33</c:f>
              <c:strCache>
                <c:ptCount val="1"/>
                <c:pt idx="0">
                  <c:v>   Fruits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 MOM inflation in food catego'!$D$24</c:f>
              <c:strCache>
                <c:ptCount val="1"/>
                <c:pt idx="0">
                  <c:v>ABSOLUTE INFLATION RATE</c:v>
                </c:pt>
              </c:strCache>
            </c:strRef>
          </c:cat>
          <c:val>
            <c:numRef>
              <c:f>'3. MOM inflation in food catego'!$D$33</c:f>
              <c:numCache>
                <c:formatCode>0.00%</c:formatCode>
                <c:ptCount val="1"/>
                <c:pt idx="0">
                  <c:v>1.4521193092621844E-2</c:v>
                </c:pt>
              </c:numCache>
            </c:numRef>
          </c:val>
          <c:extLst>
            <c:ext xmlns:c16="http://schemas.microsoft.com/office/drawing/2014/chart" uri="{C3380CC4-5D6E-409C-BE32-E72D297353CC}">
              <c16:uniqueId val="{00000008-8B56-4BA3-89B2-AC790FEDB959}"/>
            </c:ext>
          </c:extLst>
        </c:ser>
        <c:ser>
          <c:idx val="9"/>
          <c:order val="9"/>
          <c:tx>
            <c:strRef>
              <c:f>'3. MOM inflation in food catego'!$A$34</c:f>
              <c:strCache>
                <c:ptCount val="1"/>
                <c:pt idx="0">
                  <c:v>   Meat and fish</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 MOM inflation in food catego'!$D$24</c:f>
              <c:strCache>
                <c:ptCount val="1"/>
                <c:pt idx="0">
                  <c:v>ABSOLUTE INFLATION RATE</c:v>
                </c:pt>
              </c:strCache>
            </c:strRef>
          </c:cat>
          <c:val>
            <c:numRef>
              <c:f>'3. MOM inflation in food catego'!$D$34</c:f>
              <c:numCache>
                <c:formatCode>0.00%</c:formatCode>
                <c:ptCount val="1"/>
                <c:pt idx="0">
                  <c:v>-2.2424242424242312E-2</c:v>
                </c:pt>
              </c:numCache>
            </c:numRef>
          </c:val>
          <c:extLst>
            <c:ext xmlns:c16="http://schemas.microsoft.com/office/drawing/2014/chart" uri="{C3380CC4-5D6E-409C-BE32-E72D297353CC}">
              <c16:uniqueId val="{00000009-8B56-4BA3-89B2-AC790FEDB959}"/>
            </c:ext>
          </c:extLst>
        </c:ser>
        <c:ser>
          <c:idx val="10"/>
          <c:order val="10"/>
          <c:tx>
            <c:strRef>
              <c:f>'3. MOM inflation in food catego'!$A$35</c:f>
              <c:strCache>
                <c:ptCount val="1"/>
                <c:pt idx="0">
                  <c:v>   Vegetables</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 MOM inflation in food catego'!$D$24</c:f>
              <c:strCache>
                <c:ptCount val="1"/>
                <c:pt idx="0">
                  <c:v>ABSOLUTE INFLATION RATE</c:v>
                </c:pt>
              </c:strCache>
            </c:strRef>
          </c:cat>
          <c:val>
            <c:numRef>
              <c:f>'3. MOM inflation in food catego'!$D$35</c:f>
              <c:numCache>
                <c:formatCode>0.00%</c:formatCode>
                <c:ptCount val="1"/>
                <c:pt idx="0">
                  <c:v>-0.11833897700944569</c:v>
                </c:pt>
              </c:numCache>
            </c:numRef>
          </c:val>
          <c:extLst>
            <c:ext xmlns:c16="http://schemas.microsoft.com/office/drawing/2014/chart" uri="{C3380CC4-5D6E-409C-BE32-E72D297353CC}">
              <c16:uniqueId val="{0000000A-8B56-4BA3-89B2-AC790FEDB959}"/>
            </c:ext>
          </c:extLst>
        </c:ser>
        <c:ser>
          <c:idx val="11"/>
          <c:order val="11"/>
          <c:tx>
            <c:strRef>
              <c:f>'3. MOM inflation in food catego'!$A$36</c:f>
              <c:strCache>
                <c:ptCount val="1"/>
                <c:pt idx="0">
                  <c:v>   Oils and fats</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 MOM inflation in food catego'!$D$24</c:f>
              <c:strCache>
                <c:ptCount val="1"/>
                <c:pt idx="0">
                  <c:v>ABSOLUTE INFLATION RATE</c:v>
                </c:pt>
              </c:strCache>
            </c:strRef>
          </c:cat>
          <c:val>
            <c:numRef>
              <c:f>'3. MOM inflation in food catego'!$D$36</c:f>
              <c:numCache>
                <c:formatCode>0.00%</c:formatCode>
                <c:ptCount val="1"/>
                <c:pt idx="0">
                  <c:v>-0.1504350736278447</c:v>
                </c:pt>
              </c:numCache>
            </c:numRef>
          </c:val>
          <c:extLst>
            <c:ext xmlns:c16="http://schemas.microsoft.com/office/drawing/2014/chart" uri="{C3380CC4-5D6E-409C-BE32-E72D297353CC}">
              <c16:uniqueId val="{0000000B-8B56-4BA3-89B2-AC790FEDB959}"/>
            </c:ext>
          </c:extLst>
        </c:ser>
        <c:dLbls>
          <c:dLblPos val="outEnd"/>
          <c:showLegendKey val="0"/>
          <c:showVal val="1"/>
          <c:showCatName val="0"/>
          <c:showSerName val="0"/>
          <c:showPercent val="0"/>
          <c:showBubbleSize val="0"/>
        </c:dLbls>
        <c:gapWidth val="100"/>
        <c:overlap val="-24"/>
        <c:axId val="681396528"/>
        <c:axId val="681397968"/>
      </c:barChart>
      <c:catAx>
        <c:axId val="68139652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1397968"/>
        <c:crosses val="autoZero"/>
        <c:auto val="1"/>
        <c:lblAlgn val="ctr"/>
        <c:lblOffset val="100"/>
        <c:noMultiLvlLbl val="0"/>
      </c:catAx>
      <c:valAx>
        <c:axId val="68139796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1396528"/>
        <c:crosses val="autoZero"/>
        <c:crossBetween val="between"/>
      </c:valAx>
      <c:spPr>
        <a:noFill/>
        <a:ln>
          <a:noFill/>
        </a:ln>
        <a:effectLst/>
      </c:spPr>
    </c:plotArea>
    <c:legend>
      <c:legendPos val="b"/>
      <c:layout>
        <c:manualLayout>
          <c:xMode val="edge"/>
          <c:yMode val="edge"/>
          <c:x val="0.10027508078649441"/>
          <c:y val="0.69739442884181502"/>
          <c:w val="0.79944967767386332"/>
          <c:h val="0.27597138747669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'4 Pre Post Pandemic'!$B$12</c:f>
              <c:strCache>
                <c:ptCount val="1"/>
                <c:pt idx="0">
                  <c:v>Food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 Pre Post Pandemic'!$A$13:$A$15</c:f>
              <c:strCache>
                <c:ptCount val="3"/>
                <c:pt idx="0">
                  <c:v>Before COVID (Mar19 → Feb20) </c:v>
                </c:pt>
                <c:pt idx="1">
                  <c:v> COVID Year (Mar20 → Feb21) </c:v>
                </c:pt>
                <c:pt idx="2">
                  <c:v>AFTER  COVID Year (Mar21 → Feb22) </c:v>
                </c:pt>
              </c:strCache>
            </c:strRef>
          </c:cat>
          <c:val>
            <c:numRef>
              <c:f>'4 Pre Post Pandemic'!$B$13:$B$15</c:f>
              <c:numCache>
                <c:formatCode>0.00%</c:formatCode>
                <c:ptCount val="3"/>
                <c:pt idx="0">
                  <c:v>8.4349651143002899E-2</c:v>
                </c:pt>
                <c:pt idx="1">
                  <c:v>7.5920649994724115E-2</c:v>
                </c:pt>
                <c:pt idx="2">
                  <c:v>5.9723448072962843E-2</c:v>
                </c:pt>
              </c:numCache>
            </c:numRef>
          </c:val>
          <c:extLst>
            <c:ext xmlns:c16="http://schemas.microsoft.com/office/drawing/2014/chart" uri="{C3380CC4-5D6E-409C-BE32-E72D297353CC}">
              <c16:uniqueId val="{00000000-BCB6-4D46-9D9B-1A2018FB4947}"/>
            </c:ext>
          </c:extLst>
        </c:ser>
        <c:ser>
          <c:idx val="1"/>
          <c:order val="1"/>
          <c:tx>
            <c:strRef>
              <c:f>'4 Pre Post Pandemic'!$C$12</c:f>
              <c:strCache>
                <c:ptCount val="1"/>
                <c:pt idx="0">
                  <c:v>Clothing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2"/>
                </a:solidFill>
              </a:ln>
              <a:effectLst/>
            </c:spPr>
            <c:trendlineType val="linear"/>
            <c:dispRSqr val="0"/>
            <c:dispEq val="0"/>
          </c:trendline>
          <c:cat>
            <c:strRef>
              <c:f>'4 Pre Post Pandemic'!$A$13:$A$15</c:f>
              <c:strCache>
                <c:ptCount val="3"/>
                <c:pt idx="0">
                  <c:v>Before COVID (Mar19 → Feb20) </c:v>
                </c:pt>
                <c:pt idx="1">
                  <c:v> COVID Year (Mar20 → Feb21) </c:v>
                </c:pt>
                <c:pt idx="2">
                  <c:v>AFTER  COVID Year (Mar21 → Feb22) </c:v>
                </c:pt>
              </c:strCache>
            </c:strRef>
          </c:cat>
          <c:val>
            <c:numRef>
              <c:f>'4 Pre Post Pandemic'!$C$13:$C$15</c:f>
              <c:numCache>
                <c:formatCode>0.00%</c:formatCode>
                <c:ptCount val="3"/>
                <c:pt idx="0">
                  <c:v>1.7261219792865361E-2</c:v>
                </c:pt>
                <c:pt idx="1">
                  <c:v>3.9512305260781214E-2</c:v>
                </c:pt>
                <c:pt idx="2">
                  <c:v>8.8076173988314313E-2</c:v>
                </c:pt>
              </c:numCache>
            </c:numRef>
          </c:val>
          <c:extLst>
            <c:ext xmlns:c16="http://schemas.microsoft.com/office/drawing/2014/chart" uri="{C3380CC4-5D6E-409C-BE32-E72D297353CC}">
              <c16:uniqueId val="{00000001-BCB6-4D46-9D9B-1A2018FB4947}"/>
            </c:ext>
          </c:extLst>
        </c:ser>
        <c:ser>
          <c:idx val="2"/>
          <c:order val="2"/>
          <c:tx>
            <c:strRef>
              <c:f>'4 Pre Post Pandemic'!$D$12</c:f>
              <c:strCache>
                <c:ptCount val="1"/>
                <c:pt idx="0">
                  <c:v>Essential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 Pre Post Pandemic'!$A$13:$A$15</c:f>
              <c:strCache>
                <c:ptCount val="3"/>
                <c:pt idx="0">
                  <c:v>Before COVID (Mar19 → Feb20) </c:v>
                </c:pt>
                <c:pt idx="1">
                  <c:v> COVID Year (Mar20 → Feb21) </c:v>
                </c:pt>
                <c:pt idx="2">
                  <c:v>AFTER  COVID Year (Mar21 → Feb22) </c:v>
                </c:pt>
              </c:strCache>
            </c:strRef>
          </c:cat>
          <c:val>
            <c:numRef>
              <c:f>'4 Pre Post Pandemic'!$D$13:$D$15</c:f>
              <c:numCache>
                <c:formatCode>0.00%</c:formatCode>
                <c:ptCount val="3"/>
                <c:pt idx="0">
                  <c:v>3.2272624689686322E-2</c:v>
                </c:pt>
                <c:pt idx="1">
                  <c:v>2.888402625820579E-2</c:v>
                </c:pt>
                <c:pt idx="2">
                  <c:v>4.5406322936558524E-2</c:v>
                </c:pt>
              </c:numCache>
            </c:numRef>
          </c:val>
          <c:extLst>
            <c:ext xmlns:c16="http://schemas.microsoft.com/office/drawing/2014/chart" uri="{C3380CC4-5D6E-409C-BE32-E72D297353CC}">
              <c16:uniqueId val="{00000002-BCB6-4D46-9D9B-1A2018FB4947}"/>
            </c:ext>
          </c:extLst>
        </c:ser>
        <c:ser>
          <c:idx val="3"/>
          <c:order val="3"/>
          <c:tx>
            <c:strRef>
              <c:f>'4 Pre Post Pandemic'!$E$12</c:f>
              <c:strCache>
                <c:ptCount val="1"/>
                <c:pt idx="0">
                  <c:v>Health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 Pre Post Pandemic'!$A$13:$A$15</c:f>
              <c:strCache>
                <c:ptCount val="3"/>
                <c:pt idx="0">
                  <c:v>Before COVID (Mar19 → Feb20) </c:v>
                </c:pt>
                <c:pt idx="1">
                  <c:v> COVID Year (Mar20 → Feb21) </c:v>
                </c:pt>
                <c:pt idx="2">
                  <c:v>AFTER  COVID Year (Mar21 → Feb22) </c:v>
                </c:pt>
              </c:strCache>
            </c:strRef>
          </c:cat>
          <c:val>
            <c:numRef>
              <c:f>'4 Pre Post Pandemic'!$E$13:$E$15</c:f>
              <c:numCache>
                <c:formatCode>0.00%</c:formatCode>
                <c:ptCount val="3"/>
                <c:pt idx="0">
                  <c:v>5.5436337625178821E-2</c:v>
                </c:pt>
                <c:pt idx="1">
                  <c:v>6.5882352941176545E-2</c:v>
                </c:pt>
                <c:pt idx="2">
                  <c:v>6.6877971473851106E-2</c:v>
                </c:pt>
              </c:numCache>
            </c:numRef>
          </c:val>
          <c:extLst>
            <c:ext xmlns:c16="http://schemas.microsoft.com/office/drawing/2014/chart" uri="{C3380CC4-5D6E-409C-BE32-E72D297353CC}">
              <c16:uniqueId val="{00000003-BCB6-4D46-9D9B-1A2018FB4947}"/>
            </c:ext>
          </c:extLst>
        </c:ser>
        <c:ser>
          <c:idx val="4"/>
          <c:order val="4"/>
          <c:tx>
            <c:strRef>
              <c:f>'4 Pre Post Pandemic'!$F$12</c:f>
              <c:strCache>
                <c:ptCount val="1"/>
                <c:pt idx="0">
                  <c:v>Energy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 Pre Post Pandemic'!$A$13:$A$15</c:f>
              <c:strCache>
                <c:ptCount val="3"/>
                <c:pt idx="0">
                  <c:v>Before COVID (Mar19 → Feb20) </c:v>
                </c:pt>
                <c:pt idx="1">
                  <c:v> COVID Year (Mar20 → Feb21) </c:v>
                </c:pt>
                <c:pt idx="2">
                  <c:v>AFTER  COVID Year (Mar21 → Feb22) </c:v>
                </c:pt>
              </c:strCache>
            </c:strRef>
          </c:cat>
          <c:val>
            <c:numRef>
              <c:f>'4 Pre Post Pandemic'!$F$13:$F$15</c:f>
              <c:numCache>
                <c:formatCode>0.00%</c:formatCode>
                <c:ptCount val="3"/>
                <c:pt idx="0">
                  <c:v>4.9943246311010395E-2</c:v>
                </c:pt>
                <c:pt idx="1">
                  <c:v>6.707317073170728E-2</c:v>
                </c:pt>
                <c:pt idx="2">
                  <c:v>6.9274113357640152E-2</c:v>
                </c:pt>
              </c:numCache>
            </c:numRef>
          </c:val>
          <c:extLst>
            <c:ext xmlns:c16="http://schemas.microsoft.com/office/drawing/2014/chart" uri="{C3380CC4-5D6E-409C-BE32-E72D297353CC}">
              <c16:uniqueId val="{00000004-BCB6-4D46-9D9B-1A2018FB4947}"/>
            </c:ext>
          </c:extLst>
        </c:ser>
        <c:ser>
          <c:idx val="5"/>
          <c:order val="5"/>
          <c:tx>
            <c:strRef>
              <c:f>'4 Pre Post Pandemic'!$G$12</c:f>
              <c:strCache>
                <c:ptCount val="1"/>
                <c:pt idx="0">
                  <c:v>Luxury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 Pre Post Pandemic'!$A$13:$A$15</c:f>
              <c:strCache>
                <c:ptCount val="3"/>
                <c:pt idx="0">
                  <c:v>Before COVID (Mar19 → Feb20) </c:v>
                </c:pt>
                <c:pt idx="1">
                  <c:v> COVID Year (Mar20 → Feb21) </c:v>
                </c:pt>
                <c:pt idx="2">
                  <c:v>AFTER  COVID Year (Mar21 → Feb22) </c:v>
                </c:pt>
              </c:strCache>
            </c:strRef>
          </c:cat>
          <c:val>
            <c:numRef>
              <c:f>'4 Pre Post Pandemic'!$G$13:$G$15</c:f>
              <c:numCache>
                <c:formatCode>0.00%</c:formatCode>
                <c:ptCount val="3"/>
                <c:pt idx="0">
                  <c:v>4.1011619958988381E-2</c:v>
                </c:pt>
                <c:pt idx="1">
                  <c:v>7.5212557226945836E-2</c:v>
                </c:pt>
                <c:pt idx="2">
                  <c:v>4.8331648129423616E-2</c:v>
                </c:pt>
              </c:numCache>
            </c:numRef>
          </c:val>
          <c:extLst>
            <c:ext xmlns:c16="http://schemas.microsoft.com/office/drawing/2014/chart" uri="{C3380CC4-5D6E-409C-BE32-E72D297353CC}">
              <c16:uniqueId val="{00000005-BCB6-4D46-9D9B-1A2018FB4947}"/>
            </c:ext>
          </c:extLst>
        </c:ser>
        <c:dLbls>
          <c:dLblPos val="outEnd"/>
          <c:showLegendKey val="0"/>
          <c:showVal val="1"/>
          <c:showCatName val="0"/>
          <c:showSerName val="0"/>
          <c:showPercent val="0"/>
          <c:showBubbleSize val="0"/>
        </c:dLbls>
        <c:gapWidth val="100"/>
        <c:overlap val="-24"/>
        <c:axId val="1593737711"/>
        <c:axId val="1593740591"/>
      </c:barChart>
      <c:catAx>
        <c:axId val="15937377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3740591"/>
        <c:crosses val="autoZero"/>
        <c:auto val="1"/>
        <c:lblAlgn val="ctr"/>
        <c:lblOffset val="100"/>
        <c:noMultiLvlLbl val="0"/>
      </c:catAx>
      <c:valAx>
        <c:axId val="1593740591"/>
        <c:scaling>
          <c:orientation val="minMax"/>
          <c:max val="0.15000000000000002"/>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37377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393784948189605E-2"/>
          <c:y val="4.3244481453163161E-2"/>
          <c:w val="0.92717890079928622"/>
          <c:h val="0.6515838252638162"/>
        </c:manualLayout>
      </c:layout>
      <c:barChart>
        <c:barDir val="col"/>
        <c:grouping val="clustered"/>
        <c:varyColors val="0"/>
        <c:ser>
          <c:idx val="0"/>
          <c:order val="0"/>
          <c:tx>
            <c:strRef>
              <c:f>'5 Oil Impact on CPI'!$B$35</c:f>
              <c:strCache>
                <c:ptCount val="1"/>
                <c:pt idx="0">
                  <c:v>Meat and fish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CPI'!$C$35</c:f>
              <c:numCache>
                <c:formatCode>0%</c:formatCode>
                <c:ptCount val="1"/>
                <c:pt idx="0">
                  <c:v>0.79268301824065446</c:v>
                </c:pt>
              </c:numCache>
            </c:numRef>
          </c:val>
          <c:extLst>
            <c:ext xmlns:c16="http://schemas.microsoft.com/office/drawing/2014/chart" uri="{C3380CC4-5D6E-409C-BE32-E72D297353CC}">
              <c16:uniqueId val="{00000000-5366-4DF6-8255-6C297AABCD2C}"/>
            </c:ext>
          </c:extLst>
        </c:ser>
        <c:ser>
          <c:idx val="1"/>
          <c:order val="1"/>
          <c:tx>
            <c:strRef>
              <c:f>'5 Oil Impact on CPI'!$B$36</c:f>
              <c:strCache>
                <c:ptCount val="1"/>
                <c:pt idx="0">
                  <c:v>Transport and communication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CPI'!$C$36</c:f>
              <c:numCache>
                <c:formatCode>0%</c:formatCode>
                <c:ptCount val="1"/>
                <c:pt idx="0">
                  <c:v>0.77857772043702822</c:v>
                </c:pt>
              </c:numCache>
            </c:numRef>
          </c:val>
          <c:extLst>
            <c:ext xmlns:c16="http://schemas.microsoft.com/office/drawing/2014/chart" uri="{C3380CC4-5D6E-409C-BE32-E72D297353CC}">
              <c16:uniqueId val="{00000001-5366-4DF6-8255-6C297AABCD2C}"/>
            </c:ext>
          </c:extLst>
        </c:ser>
        <c:ser>
          <c:idx val="2"/>
          <c:order val="2"/>
          <c:tx>
            <c:strRef>
              <c:f>'5 Oil Impact on CPI'!$B$37</c:f>
              <c:strCache>
                <c:ptCount val="1"/>
                <c:pt idx="0">
                  <c:v>Oils and fats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CPI'!$C$37</c:f>
              <c:numCache>
                <c:formatCode>0%</c:formatCode>
                <c:ptCount val="1"/>
                <c:pt idx="0">
                  <c:v>0.75142910168854082</c:v>
                </c:pt>
              </c:numCache>
            </c:numRef>
          </c:val>
          <c:extLst>
            <c:ext xmlns:c16="http://schemas.microsoft.com/office/drawing/2014/chart" uri="{C3380CC4-5D6E-409C-BE32-E72D297353CC}">
              <c16:uniqueId val="{00000002-5366-4DF6-8255-6C297AABCD2C}"/>
            </c:ext>
          </c:extLst>
        </c:ser>
        <c:ser>
          <c:idx val="3"/>
          <c:order val="3"/>
          <c:tx>
            <c:strRef>
              <c:f>'5 Oil Impact on CPI'!$B$38</c:f>
              <c:strCache>
                <c:ptCount val="1"/>
                <c:pt idx="0">
                  <c:v>Recreation and amusement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CPI'!$C$38</c:f>
              <c:numCache>
                <c:formatCode>0%</c:formatCode>
                <c:ptCount val="1"/>
                <c:pt idx="0">
                  <c:v>0.72403484176045285</c:v>
                </c:pt>
              </c:numCache>
            </c:numRef>
          </c:val>
          <c:extLst>
            <c:ext xmlns:c16="http://schemas.microsoft.com/office/drawing/2014/chart" uri="{C3380CC4-5D6E-409C-BE32-E72D297353CC}">
              <c16:uniqueId val="{00000003-5366-4DF6-8255-6C297AABCD2C}"/>
            </c:ext>
          </c:extLst>
        </c:ser>
        <c:ser>
          <c:idx val="4"/>
          <c:order val="4"/>
          <c:tx>
            <c:strRef>
              <c:f>'5 Oil Impact on CPI'!$B$39</c:f>
              <c:strCache>
                <c:ptCount val="1"/>
                <c:pt idx="0">
                  <c:v>Fuel and light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CPI'!$C$39</c:f>
              <c:numCache>
                <c:formatCode>0%</c:formatCode>
                <c:ptCount val="1"/>
                <c:pt idx="0">
                  <c:v>0.71027192860202093</c:v>
                </c:pt>
              </c:numCache>
            </c:numRef>
          </c:val>
          <c:extLst>
            <c:ext xmlns:c16="http://schemas.microsoft.com/office/drawing/2014/chart" uri="{C3380CC4-5D6E-409C-BE32-E72D297353CC}">
              <c16:uniqueId val="{00000004-5366-4DF6-8255-6C297AABCD2C}"/>
            </c:ext>
          </c:extLst>
        </c:ser>
        <c:ser>
          <c:idx val="5"/>
          <c:order val="5"/>
          <c:tx>
            <c:strRef>
              <c:f>'5 Oil Impact on CPI'!$B$40</c:f>
              <c:strCache>
                <c:ptCount val="1"/>
                <c:pt idx="0">
                  <c:v>Food and beverages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CPI'!$C$40</c:f>
              <c:numCache>
                <c:formatCode>0%</c:formatCode>
                <c:ptCount val="1"/>
                <c:pt idx="0">
                  <c:v>0.70967053178100881</c:v>
                </c:pt>
              </c:numCache>
            </c:numRef>
          </c:val>
          <c:extLst>
            <c:ext xmlns:c16="http://schemas.microsoft.com/office/drawing/2014/chart" uri="{C3380CC4-5D6E-409C-BE32-E72D297353CC}">
              <c16:uniqueId val="{00000005-5366-4DF6-8255-6C297AABCD2C}"/>
            </c:ext>
          </c:extLst>
        </c:ser>
        <c:ser>
          <c:idx val="6"/>
          <c:order val="6"/>
          <c:tx>
            <c:strRef>
              <c:f>'5 Oil Impact on CPI'!$B$41</c:f>
              <c:strCache>
                <c:ptCount val="1"/>
                <c:pt idx="0">
                  <c:v>General index</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CPI'!$C$41</c:f>
              <c:numCache>
                <c:formatCode>0%</c:formatCode>
                <c:ptCount val="1"/>
                <c:pt idx="0">
                  <c:v>0.6951709600352336</c:v>
                </c:pt>
              </c:numCache>
            </c:numRef>
          </c:val>
          <c:extLst>
            <c:ext xmlns:c16="http://schemas.microsoft.com/office/drawing/2014/chart" uri="{C3380CC4-5D6E-409C-BE32-E72D297353CC}">
              <c16:uniqueId val="{00000006-5366-4DF6-8255-6C297AABCD2C}"/>
            </c:ext>
          </c:extLst>
        </c:ser>
        <c:ser>
          <c:idx val="7"/>
          <c:order val="7"/>
          <c:tx>
            <c:strRef>
              <c:f>'5 Oil Impact on CPI'!$B$42</c:f>
              <c:strCache>
                <c:ptCount val="1"/>
                <c:pt idx="0">
                  <c:v>Footwear</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CPI'!$C$42</c:f>
              <c:numCache>
                <c:formatCode>0%</c:formatCode>
                <c:ptCount val="1"/>
                <c:pt idx="0">
                  <c:v>0.69238471842336602</c:v>
                </c:pt>
              </c:numCache>
            </c:numRef>
          </c:val>
          <c:extLst>
            <c:ext xmlns:c16="http://schemas.microsoft.com/office/drawing/2014/chart" uri="{C3380CC4-5D6E-409C-BE32-E72D297353CC}">
              <c16:uniqueId val="{00000007-5366-4DF6-8255-6C297AABCD2C}"/>
            </c:ext>
          </c:extLst>
        </c:ser>
        <c:ser>
          <c:idx val="8"/>
          <c:order val="8"/>
          <c:tx>
            <c:strRef>
              <c:f>'5 Oil Impact on CPI'!$B$43</c:f>
              <c:strCache>
                <c:ptCount val="1"/>
                <c:pt idx="0">
                  <c:v>Non-alcoholic beverages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CPI'!$C$43</c:f>
              <c:numCache>
                <c:formatCode>0%</c:formatCode>
                <c:ptCount val="1"/>
                <c:pt idx="0">
                  <c:v>0.67563173416540223</c:v>
                </c:pt>
              </c:numCache>
            </c:numRef>
          </c:val>
          <c:extLst>
            <c:ext xmlns:c16="http://schemas.microsoft.com/office/drawing/2014/chart" uri="{C3380CC4-5D6E-409C-BE32-E72D297353CC}">
              <c16:uniqueId val="{00000008-5366-4DF6-8255-6C297AABCD2C}"/>
            </c:ext>
          </c:extLst>
        </c:ser>
        <c:ser>
          <c:idx val="9"/>
          <c:order val="9"/>
          <c:tx>
            <c:strRef>
              <c:f>'5 Oil Impact on CPI'!$B$44</c:f>
              <c:strCache>
                <c:ptCount val="1"/>
                <c:pt idx="0">
                  <c:v>Miscellaneous</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CPI'!$C$44</c:f>
              <c:numCache>
                <c:formatCode>0%</c:formatCode>
                <c:ptCount val="1"/>
                <c:pt idx="0">
                  <c:v>0.67548161234849602</c:v>
                </c:pt>
              </c:numCache>
            </c:numRef>
          </c:val>
          <c:extLst>
            <c:ext xmlns:c16="http://schemas.microsoft.com/office/drawing/2014/chart" uri="{C3380CC4-5D6E-409C-BE32-E72D297353CC}">
              <c16:uniqueId val="{00000009-5366-4DF6-8255-6C297AABCD2C}"/>
            </c:ext>
          </c:extLst>
        </c:ser>
        <c:ser>
          <c:idx val="10"/>
          <c:order val="10"/>
          <c:tx>
            <c:strRef>
              <c:f>'5 Oil Impact on CPI'!$B$45</c:f>
              <c:strCache>
                <c:ptCount val="1"/>
                <c:pt idx="0">
                  <c:v>Clothing and footwear</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CPI'!$C$45</c:f>
              <c:numCache>
                <c:formatCode>0%</c:formatCode>
                <c:ptCount val="1"/>
                <c:pt idx="0">
                  <c:v>0.67151996944592118</c:v>
                </c:pt>
              </c:numCache>
            </c:numRef>
          </c:val>
          <c:extLst>
            <c:ext xmlns:c16="http://schemas.microsoft.com/office/drawing/2014/chart" uri="{C3380CC4-5D6E-409C-BE32-E72D297353CC}">
              <c16:uniqueId val="{0000000A-5366-4DF6-8255-6C297AABCD2C}"/>
            </c:ext>
          </c:extLst>
        </c:ser>
        <c:ser>
          <c:idx val="11"/>
          <c:order val="11"/>
          <c:tx>
            <c:strRef>
              <c:f>'5 Oil Impact on CPI'!$B$46</c:f>
              <c:strCache>
                <c:ptCount val="1"/>
                <c:pt idx="0">
                  <c:v>Clothing</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CPI'!$C$46</c:f>
              <c:numCache>
                <c:formatCode>0%</c:formatCode>
                <c:ptCount val="1"/>
                <c:pt idx="0">
                  <c:v>0.66726192821333341</c:v>
                </c:pt>
              </c:numCache>
            </c:numRef>
          </c:val>
          <c:extLst>
            <c:ext xmlns:c16="http://schemas.microsoft.com/office/drawing/2014/chart" uri="{C3380CC4-5D6E-409C-BE32-E72D297353CC}">
              <c16:uniqueId val="{0000000B-5366-4DF6-8255-6C297AABCD2C}"/>
            </c:ext>
          </c:extLst>
        </c:ser>
        <c:ser>
          <c:idx val="12"/>
          <c:order val="12"/>
          <c:tx>
            <c:strRef>
              <c:f>'5 Oil Impact on CPI'!$B$47</c:f>
              <c:strCache>
                <c:ptCount val="1"/>
                <c:pt idx="0">
                  <c:v>Household goods and services</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CPI'!$C$47</c:f>
              <c:numCache>
                <c:formatCode>0%</c:formatCode>
                <c:ptCount val="1"/>
                <c:pt idx="0">
                  <c:v>0.6542215219876566</c:v>
                </c:pt>
              </c:numCache>
            </c:numRef>
          </c:val>
          <c:extLst>
            <c:ext xmlns:c16="http://schemas.microsoft.com/office/drawing/2014/chart" uri="{C3380CC4-5D6E-409C-BE32-E72D297353CC}">
              <c16:uniqueId val="{0000000C-5366-4DF6-8255-6C297AABCD2C}"/>
            </c:ext>
          </c:extLst>
        </c:ser>
        <c:ser>
          <c:idx val="13"/>
          <c:order val="13"/>
          <c:tx>
            <c:strRef>
              <c:f>'5 Oil Impact on CPI'!$B$48</c:f>
              <c:strCache>
                <c:ptCount val="1"/>
                <c:pt idx="0">
                  <c:v>Prepared meals, snacks, sweets etc.</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CPI'!$C$48</c:f>
              <c:numCache>
                <c:formatCode>0%</c:formatCode>
                <c:ptCount val="1"/>
                <c:pt idx="0">
                  <c:v>0.63528538231225018</c:v>
                </c:pt>
              </c:numCache>
            </c:numRef>
          </c:val>
          <c:extLst>
            <c:ext xmlns:c16="http://schemas.microsoft.com/office/drawing/2014/chart" uri="{C3380CC4-5D6E-409C-BE32-E72D297353CC}">
              <c16:uniqueId val="{0000000D-5366-4DF6-8255-6C297AABCD2C}"/>
            </c:ext>
          </c:extLst>
        </c:ser>
        <c:ser>
          <c:idx val="14"/>
          <c:order val="14"/>
          <c:tx>
            <c:strRef>
              <c:f>'5 Oil Impact on CPI'!$B$49</c:f>
              <c:strCache>
                <c:ptCount val="1"/>
                <c:pt idx="0">
                  <c:v>Health</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CPI'!$C$49</c:f>
              <c:numCache>
                <c:formatCode>0%</c:formatCode>
                <c:ptCount val="1"/>
                <c:pt idx="0">
                  <c:v>0.6183374191219887</c:v>
                </c:pt>
              </c:numCache>
            </c:numRef>
          </c:val>
          <c:extLst>
            <c:ext xmlns:c16="http://schemas.microsoft.com/office/drawing/2014/chart" uri="{C3380CC4-5D6E-409C-BE32-E72D297353CC}">
              <c16:uniqueId val="{0000000E-5366-4DF6-8255-6C297AABCD2C}"/>
            </c:ext>
          </c:extLst>
        </c:ser>
        <c:ser>
          <c:idx val="15"/>
          <c:order val="15"/>
          <c:tx>
            <c:strRef>
              <c:f>'5 Oil Impact on CPI'!$B$50</c:f>
              <c:strCache>
                <c:ptCount val="1"/>
                <c:pt idx="0">
                  <c:v>Sugar and Confectionery</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CPI'!$C$50</c:f>
              <c:numCache>
                <c:formatCode>0%</c:formatCode>
                <c:ptCount val="1"/>
                <c:pt idx="0">
                  <c:v>0.60891818986860835</c:v>
                </c:pt>
              </c:numCache>
            </c:numRef>
          </c:val>
          <c:extLst>
            <c:ext xmlns:c16="http://schemas.microsoft.com/office/drawing/2014/chart" uri="{C3380CC4-5D6E-409C-BE32-E72D297353CC}">
              <c16:uniqueId val="{0000000F-5366-4DF6-8255-6C297AABCD2C}"/>
            </c:ext>
          </c:extLst>
        </c:ser>
        <c:ser>
          <c:idx val="16"/>
          <c:order val="16"/>
          <c:tx>
            <c:strRef>
              <c:f>'5 Oil Impact on CPI'!$B$51</c:f>
              <c:strCache>
                <c:ptCount val="1"/>
                <c:pt idx="0">
                  <c:v>Education</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CPI'!$C$51</c:f>
              <c:numCache>
                <c:formatCode>0%</c:formatCode>
                <c:ptCount val="1"/>
                <c:pt idx="0">
                  <c:v>0.59613394654076424</c:v>
                </c:pt>
              </c:numCache>
            </c:numRef>
          </c:val>
          <c:extLst>
            <c:ext xmlns:c16="http://schemas.microsoft.com/office/drawing/2014/chart" uri="{C3380CC4-5D6E-409C-BE32-E72D297353CC}">
              <c16:uniqueId val="{00000010-5366-4DF6-8255-6C297AABCD2C}"/>
            </c:ext>
          </c:extLst>
        </c:ser>
        <c:ser>
          <c:idx val="17"/>
          <c:order val="17"/>
          <c:tx>
            <c:strRef>
              <c:f>'5 Oil Impact on CPI'!$B$52</c:f>
              <c:strCache>
                <c:ptCount val="1"/>
                <c:pt idx="0">
                  <c:v>Housing</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CPI'!$C$52</c:f>
              <c:numCache>
                <c:formatCode>0%</c:formatCode>
                <c:ptCount val="1"/>
                <c:pt idx="0">
                  <c:v>0.58260754054158548</c:v>
                </c:pt>
              </c:numCache>
            </c:numRef>
          </c:val>
          <c:extLst>
            <c:ext xmlns:c16="http://schemas.microsoft.com/office/drawing/2014/chart" uri="{C3380CC4-5D6E-409C-BE32-E72D297353CC}">
              <c16:uniqueId val="{00000011-5366-4DF6-8255-6C297AABCD2C}"/>
            </c:ext>
          </c:extLst>
        </c:ser>
        <c:ser>
          <c:idx val="18"/>
          <c:order val="18"/>
          <c:tx>
            <c:strRef>
              <c:f>'5 Oil Impact on CPI'!$B$53</c:f>
              <c:strCache>
                <c:ptCount val="1"/>
                <c:pt idx="0">
                  <c:v>NEW HOUSING</c:v>
                </c:pt>
              </c:strCache>
            </c:strRef>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CPI'!$C$53</c:f>
              <c:numCache>
                <c:formatCode>0%</c:formatCode>
                <c:ptCount val="1"/>
                <c:pt idx="0">
                  <c:v>0.58260754054158548</c:v>
                </c:pt>
              </c:numCache>
            </c:numRef>
          </c:val>
          <c:extLst>
            <c:ext xmlns:c16="http://schemas.microsoft.com/office/drawing/2014/chart" uri="{C3380CC4-5D6E-409C-BE32-E72D297353CC}">
              <c16:uniqueId val="{00000012-5366-4DF6-8255-6C297AABCD2C}"/>
            </c:ext>
          </c:extLst>
        </c:ser>
        <c:ser>
          <c:idx val="19"/>
          <c:order val="19"/>
          <c:tx>
            <c:strRef>
              <c:f>'5 Oil Impact on CPI'!$B$54</c:f>
              <c:strCache>
                <c:ptCount val="1"/>
                <c:pt idx="0">
                  <c:v>Personal care and effects</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CPI'!$C$54</c:f>
              <c:numCache>
                <c:formatCode>0%</c:formatCode>
                <c:ptCount val="1"/>
                <c:pt idx="0">
                  <c:v>0.55910184666469454</c:v>
                </c:pt>
              </c:numCache>
            </c:numRef>
          </c:val>
          <c:extLst>
            <c:ext xmlns:c16="http://schemas.microsoft.com/office/drawing/2014/chart" uri="{C3380CC4-5D6E-409C-BE32-E72D297353CC}">
              <c16:uniqueId val="{00000013-5366-4DF6-8255-6C297AABCD2C}"/>
            </c:ext>
          </c:extLst>
        </c:ser>
        <c:ser>
          <c:idx val="20"/>
          <c:order val="20"/>
          <c:tx>
            <c:strRef>
              <c:f>'5 Oil Impact on CPI'!$B$55</c:f>
              <c:strCache>
                <c:ptCount val="1"/>
                <c:pt idx="0">
                  <c:v>Pan, tobacco and intoxicants</c:v>
                </c:pt>
              </c:strCache>
            </c:strRef>
          </c:tx>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CPI'!$C$55</c:f>
              <c:numCache>
                <c:formatCode>0%</c:formatCode>
                <c:ptCount val="1"/>
                <c:pt idx="0">
                  <c:v>0.5322553824571401</c:v>
                </c:pt>
              </c:numCache>
            </c:numRef>
          </c:val>
          <c:extLst>
            <c:ext xmlns:c16="http://schemas.microsoft.com/office/drawing/2014/chart" uri="{C3380CC4-5D6E-409C-BE32-E72D297353CC}">
              <c16:uniqueId val="{00000014-5366-4DF6-8255-6C297AABCD2C}"/>
            </c:ext>
          </c:extLst>
        </c:ser>
        <c:ser>
          <c:idx val="21"/>
          <c:order val="21"/>
          <c:tx>
            <c:strRef>
              <c:f>'5 Oil Impact on CPI'!$B$56</c:f>
              <c:strCache>
                <c:ptCount val="1"/>
                <c:pt idx="0">
                  <c:v>Milk and products</c:v>
                </c:pt>
              </c:strCache>
            </c:strRef>
          </c:tx>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CPI'!$C$56</c:f>
              <c:numCache>
                <c:formatCode>0%</c:formatCode>
                <c:ptCount val="1"/>
                <c:pt idx="0">
                  <c:v>0.52771328180036647</c:v>
                </c:pt>
              </c:numCache>
            </c:numRef>
          </c:val>
          <c:extLst>
            <c:ext xmlns:c16="http://schemas.microsoft.com/office/drawing/2014/chart" uri="{C3380CC4-5D6E-409C-BE32-E72D297353CC}">
              <c16:uniqueId val="{00000015-5366-4DF6-8255-6C297AABCD2C}"/>
            </c:ext>
          </c:extLst>
        </c:ser>
        <c:ser>
          <c:idx val="22"/>
          <c:order val="22"/>
          <c:tx>
            <c:strRef>
              <c:f>'5 Oil Impact on CPI'!$B$57</c:f>
              <c:strCache>
                <c:ptCount val="1"/>
                <c:pt idx="0">
                  <c:v>Fruits</c:v>
                </c:pt>
              </c:strCache>
            </c:strRef>
          </c:tx>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CPI'!$C$57</c:f>
              <c:numCache>
                <c:formatCode>0%</c:formatCode>
                <c:ptCount val="1"/>
                <c:pt idx="0">
                  <c:v>0.5253885312081723</c:v>
                </c:pt>
              </c:numCache>
            </c:numRef>
          </c:val>
          <c:extLst>
            <c:ext xmlns:c16="http://schemas.microsoft.com/office/drawing/2014/chart" uri="{C3380CC4-5D6E-409C-BE32-E72D297353CC}">
              <c16:uniqueId val="{00000016-5366-4DF6-8255-6C297AABCD2C}"/>
            </c:ext>
          </c:extLst>
        </c:ser>
        <c:ser>
          <c:idx val="23"/>
          <c:order val="23"/>
          <c:tx>
            <c:strRef>
              <c:f>'5 Oil Impact on CPI'!$B$58</c:f>
              <c:strCache>
                <c:ptCount val="1"/>
                <c:pt idx="0">
                  <c:v>Spices</c:v>
                </c:pt>
              </c:strCache>
            </c:strRef>
          </c:tx>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CPI'!$C$58</c:f>
              <c:numCache>
                <c:formatCode>0%</c:formatCode>
                <c:ptCount val="1"/>
                <c:pt idx="0">
                  <c:v>0.51227601850256299</c:v>
                </c:pt>
              </c:numCache>
            </c:numRef>
          </c:val>
          <c:extLst>
            <c:ext xmlns:c16="http://schemas.microsoft.com/office/drawing/2014/chart" uri="{C3380CC4-5D6E-409C-BE32-E72D297353CC}">
              <c16:uniqueId val="{00000017-5366-4DF6-8255-6C297AABCD2C}"/>
            </c:ext>
          </c:extLst>
        </c:ser>
        <c:ser>
          <c:idx val="24"/>
          <c:order val="24"/>
          <c:tx>
            <c:strRef>
              <c:f>'5 Oil Impact on CPI'!$B$59</c:f>
              <c:strCache>
                <c:ptCount val="1"/>
                <c:pt idx="0">
                  <c:v>Cereals and products</c:v>
                </c:pt>
              </c:strCache>
            </c:strRef>
          </c:tx>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CPI'!$C$59</c:f>
              <c:numCache>
                <c:formatCode>0%</c:formatCode>
                <c:ptCount val="1"/>
                <c:pt idx="0">
                  <c:v>0.43987122593443262</c:v>
                </c:pt>
              </c:numCache>
            </c:numRef>
          </c:val>
          <c:extLst>
            <c:ext xmlns:c16="http://schemas.microsoft.com/office/drawing/2014/chart" uri="{C3380CC4-5D6E-409C-BE32-E72D297353CC}">
              <c16:uniqueId val="{00000018-5366-4DF6-8255-6C297AABCD2C}"/>
            </c:ext>
          </c:extLst>
        </c:ser>
        <c:ser>
          <c:idx val="25"/>
          <c:order val="25"/>
          <c:tx>
            <c:strRef>
              <c:f>'5 Oil Impact on CPI'!$B$60</c:f>
              <c:strCache>
                <c:ptCount val="1"/>
                <c:pt idx="0">
                  <c:v>Vegetables</c:v>
                </c:pt>
              </c:strCache>
            </c:strRef>
          </c:tx>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CPI'!$C$60</c:f>
              <c:numCache>
                <c:formatCode>0%</c:formatCode>
                <c:ptCount val="1"/>
                <c:pt idx="0">
                  <c:v>0.32872482782704315</c:v>
                </c:pt>
              </c:numCache>
            </c:numRef>
          </c:val>
          <c:extLst>
            <c:ext xmlns:c16="http://schemas.microsoft.com/office/drawing/2014/chart" uri="{C3380CC4-5D6E-409C-BE32-E72D297353CC}">
              <c16:uniqueId val="{00000019-5366-4DF6-8255-6C297AABCD2C}"/>
            </c:ext>
          </c:extLst>
        </c:ser>
        <c:ser>
          <c:idx val="26"/>
          <c:order val="26"/>
          <c:tx>
            <c:strRef>
              <c:f>'5 Oil Impact on CPI'!$B$61</c:f>
              <c:strCache>
                <c:ptCount val="1"/>
                <c:pt idx="0">
                  <c:v>Pulses and products</c:v>
                </c:pt>
              </c:strCache>
            </c:strRef>
          </c:tx>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CPI'!$C$61</c:f>
              <c:numCache>
                <c:formatCode>0%</c:formatCode>
                <c:ptCount val="1"/>
                <c:pt idx="0">
                  <c:v>0.32248816651061057</c:v>
                </c:pt>
              </c:numCache>
            </c:numRef>
          </c:val>
          <c:extLst>
            <c:ext xmlns:c16="http://schemas.microsoft.com/office/drawing/2014/chart" uri="{C3380CC4-5D6E-409C-BE32-E72D297353CC}">
              <c16:uniqueId val="{0000001A-5366-4DF6-8255-6C297AABCD2C}"/>
            </c:ext>
          </c:extLst>
        </c:ser>
        <c:ser>
          <c:idx val="27"/>
          <c:order val="27"/>
          <c:tx>
            <c:strRef>
              <c:f>'5 Oil Impact on CPI'!$B$62</c:f>
              <c:strCache>
                <c:ptCount val="1"/>
                <c:pt idx="0">
                  <c:v>Egg</c:v>
                </c:pt>
              </c:strCache>
            </c:strRef>
          </c:tx>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CPI'!$C$62</c:f>
              <c:numCache>
                <c:formatCode>0%</c:formatCode>
                <c:ptCount val="1"/>
                <c:pt idx="0">
                  <c:v>-8.3046590697356121E-2</c:v>
                </c:pt>
              </c:numCache>
            </c:numRef>
          </c:val>
          <c:extLst>
            <c:ext xmlns:c16="http://schemas.microsoft.com/office/drawing/2014/chart" uri="{C3380CC4-5D6E-409C-BE32-E72D297353CC}">
              <c16:uniqueId val="{0000001B-5366-4DF6-8255-6C297AABCD2C}"/>
            </c:ext>
          </c:extLst>
        </c:ser>
        <c:dLbls>
          <c:dLblPos val="outEnd"/>
          <c:showLegendKey val="0"/>
          <c:showVal val="1"/>
          <c:showCatName val="0"/>
          <c:showSerName val="0"/>
          <c:showPercent val="0"/>
          <c:showBubbleSize val="0"/>
        </c:dLbls>
        <c:gapWidth val="100"/>
        <c:axId val="835529088"/>
        <c:axId val="835534368"/>
      </c:barChart>
      <c:catAx>
        <c:axId val="83552908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crossAx val="835534368"/>
        <c:crosses val="autoZero"/>
        <c:auto val="1"/>
        <c:lblAlgn val="ctr"/>
        <c:lblOffset val="100"/>
        <c:noMultiLvlLbl val="0"/>
      </c:catAx>
      <c:valAx>
        <c:axId val="83553436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crossAx val="835529088"/>
        <c:crosses val="autoZero"/>
        <c:crossBetween val="between"/>
      </c:valAx>
      <c:spPr>
        <a:noFill/>
        <a:ln>
          <a:noFill/>
        </a:ln>
        <a:effectLst/>
      </c:spPr>
    </c:plotArea>
    <c:legend>
      <c:legendPos val="b"/>
      <c:layout>
        <c:manualLayout>
          <c:xMode val="edge"/>
          <c:yMode val="edge"/>
          <c:x val="5.406035214901115E-2"/>
          <c:y val="0.71448488919568975"/>
          <c:w val="0.91564381513723792"/>
          <c:h val="0.26192721182985756"/>
        </c:manualLayout>
      </c:layout>
      <c:overlay val="0"/>
      <c:spPr>
        <a:noFill/>
        <a:ln>
          <a:noFill/>
        </a:ln>
        <a:effectLst/>
      </c:spPr>
      <c:txPr>
        <a:bodyPr rot="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1568643535937829E-2"/>
          <c:y val="0.13329688607553675"/>
          <c:w val="0.94312392262124789"/>
          <c:h val="0.75259193472890873"/>
        </c:manualLayout>
      </c:layout>
      <c:pie3DChart>
        <c:varyColors val="1"/>
        <c:ser>
          <c:idx val="0"/>
          <c:order val="0"/>
          <c:tx>
            <c:strRef>
              <c:f>'1.Broader Category Contribution'!$C$11</c:f>
              <c:strCache>
                <c:ptCount val="1"/>
                <c:pt idx="0">
                  <c:v>CONTRIBUTION RATE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978C-4572-8A97-5D318E4BD7D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978C-4572-8A97-5D318E4BD7D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978C-4572-8A97-5D318E4BD7D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978C-4572-8A97-5D318E4BD7D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978C-4572-8A97-5D318E4BD7D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978C-4572-8A97-5D318E4BD7D7}"/>
              </c:ext>
            </c:extLst>
          </c:dPt>
          <c:dLbls>
            <c:dLbl>
              <c:idx val="5"/>
              <c:layout>
                <c:manualLayout>
                  <c:x val="0"/>
                  <c:y val="2.905105694664813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78C-4572-8A97-5D318E4BD7D7}"/>
                </c:ext>
              </c:extLst>
            </c:dLbl>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'1.Broader Category Contribution'!$A$12:$A$17</c:f>
              <c:strCache>
                <c:ptCount val="6"/>
                <c:pt idx="0">
                  <c:v>Food</c:v>
                </c:pt>
                <c:pt idx="1">
                  <c:v>Clothing</c:v>
                </c:pt>
                <c:pt idx="2">
                  <c:v>Essential</c:v>
                </c:pt>
                <c:pt idx="3">
                  <c:v>health</c:v>
                </c:pt>
                <c:pt idx="4">
                  <c:v>Energy</c:v>
                </c:pt>
                <c:pt idx="5">
                  <c:v>Luxury</c:v>
                </c:pt>
              </c:strCache>
            </c:strRef>
          </c:cat>
          <c:val>
            <c:numRef>
              <c:f>'1.Broader Category Contribution'!$C$12:$C$17</c:f>
              <c:numCache>
                <c:formatCode>0.00%</c:formatCode>
                <c:ptCount val="6"/>
                <c:pt idx="0">
                  <c:v>0.4900521992127333</c:v>
                </c:pt>
                <c:pt idx="1">
                  <c:v>0.12191939072394319</c:v>
                </c:pt>
                <c:pt idx="2">
                  <c:v>0.11460294369330823</c:v>
                </c:pt>
                <c:pt idx="3">
                  <c:v>7.9732158137942835E-2</c:v>
                </c:pt>
                <c:pt idx="4">
                  <c:v>7.5346568543556383E-2</c:v>
                </c:pt>
                <c:pt idx="5">
                  <c:v>0.11834673968851617</c:v>
                </c:pt>
              </c:numCache>
            </c:numRef>
          </c:val>
          <c:extLst>
            <c:ext xmlns:c16="http://schemas.microsoft.com/office/drawing/2014/chart" uri="{C3380CC4-5D6E-409C-BE32-E72D297353CC}">
              <c16:uniqueId val="{00000000-8196-44B6-BA9E-9A29A050EAA7}"/>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IN"/>
              <a:t>CONTRIBUTION RATE OF BROAD CATEGORIES SECTORWISE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tx>
            <c:strRef>
              <c:f>'1.Broader Category Contribution'!$A$42</c:f>
              <c:strCache>
                <c:ptCount val="1"/>
                <c:pt idx="0">
                  <c:v>FOOD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'1.Broader Category Contribution'!$B$41:$D$41</c:f>
              <c:strCache>
                <c:ptCount val="3"/>
                <c:pt idx="0">
                  <c:v>CONTRIBUTION RATE FOR RURAL</c:v>
                </c:pt>
                <c:pt idx="1">
                  <c:v>CONTRIBUTION RATE FOR RURAL+URBAN</c:v>
                </c:pt>
                <c:pt idx="2">
                  <c:v>CONTRIBUTION RATE FOR URBAN</c:v>
                </c:pt>
              </c:strCache>
            </c:strRef>
          </c:cat>
          <c:val>
            <c:numRef>
              <c:f>'1.Broader Category Contribution'!$B$42:$D$42</c:f>
              <c:numCache>
                <c:formatCode>0.00%</c:formatCode>
                <c:ptCount val="3"/>
                <c:pt idx="0">
                  <c:v>0.4900521992127333</c:v>
                </c:pt>
                <c:pt idx="1">
                  <c:v>0.49563853557923682</c:v>
                </c:pt>
                <c:pt idx="2">
                  <c:v>0.50315671529229233</c:v>
                </c:pt>
              </c:numCache>
            </c:numRef>
          </c:val>
          <c:extLst>
            <c:ext xmlns:c16="http://schemas.microsoft.com/office/drawing/2014/chart" uri="{C3380CC4-5D6E-409C-BE32-E72D297353CC}">
              <c16:uniqueId val="{00000000-E085-4C95-A087-24E9E03AC40B}"/>
            </c:ext>
          </c:extLst>
        </c:ser>
        <c:ser>
          <c:idx val="1"/>
          <c:order val="1"/>
          <c:tx>
            <c:strRef>
              <c:f>'1.Broader Category Contribution'!$A$43</c:f>
              <c:strCache>
                <c:ptCount val="1"/>
                <c:pt idx="0">
                  <c:v>CLOTHING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'1.Broader Category Contribution'!$B$41:$D$41</c:f>
              <c:strCache>
                <c:ptCount val="3"/>
                <c:pt idx="0">
                  <c:v>CONTRIBUTION RATE FOR RURAL</c:v>
                </c:pt>
                <c:pt idx="1">
                  <c:v>CONTRIBUTION RATE FOR RURAL+URBAN</c:v>
                </c:pt>
                <c:pt idx="2">
                  <c:v>CONTRIBUTION RATE FOR URBAN</c:v>
                </c:pt>
              </c:strCache>
            </c:strRef>
          </c:cat>
          <c:val>
            <c:numRef>
              <c:f>'1.Broader Category Contribution'!$B$43:$D$43</c:f>
              <c:numCache>
                <c:formatCode>0.00%</c:formatCode>
                <c:ptCount val="3"/>
                <c:pt idx="0">
                  <c:v>0.12191939072394319</c:v>
                </c:pt>
                <c:pt idx="1">
                  <c:v>0.11885527672739772</c:v>
                </c:pt>
                <c:pt idx="2">
                  <c:v>0.11392186860307267</c:v>
                </c:pt>
              </c:numCache>
            </c:numRef>
          </c:val>
          <c:extLst>
            <c:ext xmlns:c16="http://schemas.microsoft.com/office/drawing/2014/chart" uri="{C3380CC4-5D6E-409C-BE32-E72D297353CC}">
              <c16:uniqueId val="{00000001-E085-4C95-A087-24E9E03AC40B}"/>
            </c:ext>
          </c:extLst>
        </c:ser>
        <c:ser>
          <c:idx val="2"/>
          <c:order val="2"/>
          <c:tx>
            <c:strRef>
              <c:f>'1.Broader Category Contribution'!$A$44</c:f>
              <c:strCache>
                <c:ptCount val="1"/>
                <c:pt idx="0">
                  <c:v>ESSENTIAL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'1.Broader Category Contribution'!$B$41:$D$41</c:f>
              <c:strCache>
                <c:ptCount val="3"/>
                <c:pt idx="0">
                  <c:v>CONTRIBUTION RATE FOR RURAL</c:v>
                </c:pt>
                <c:pt idx="1">
                  <c:v>CONTRIBUTION RATE FOR RURAL+URBAN</c:v>
                </c:pt>
                <c:pt idx="2">
                  <c:v>CONTRIBUTION RATE FOR URBAN</c:v>
                </c:pt>
              </c:strCache>
            </c:strRef>
          </c:cat>
          <c:val>
            <c:numRef>
              <c:f>'1.Broader Category Contribution'!$B$44:$D$44</c:f>
              <c:numCache>
                <c:formatCode>0.00%</c:formatCode>
                <c:ptCount val="3"/>
                <c:pt idx="0">
                  <c:v>0.11460294369330823</c:v>
                </c:pt>
                <c:pt idx="1">
                  <c:v>0.11341955998624956</c:v>
                </c:pt>
                <c:pt idx="2">
                  <c:v>0.11215496994117519</c:v>
                </c:pt>
              </c:numCache>
            </c:numRef>
          </c:val>
          <c:extLst>
            <c:ext xmlns:c16="http://schemas.microsoft.com/office/drawing/2014/chart" uri="{C3380CC4-5D6E-409C-BE32-E72D297353CC}">
              <c16:uniqueId val="{00000002-E085-4C95-A087-24E9E03AC40B}"/>
            </c:ext>
          </c:extLst>
        </c:ser>
        <c:ser>
          <c:idx val="3"/>
          <c:order val="3"/>
          <c:tx>
            <c:strRef>
              <c:f>'1.Broader Category Contribution'!$A$45</c:f>
              <c:strCache>
                <c:ptCount val="1"/>
                <c:pt idx="0">
                  <c:v>HEALTH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'1.Broader Category Contribution'!$B$41:$D$41</c:f>
              <c:strCache>
                <c:ptCount val="3"/>
                <c:pt idx="0">
                  <c:v>CONTRIBUTION RATE FOR RURAL</c:v>
                </c:pt>
                <c:pt idx="1">
                  <c:v>CONTRIBUTION RATE FOR RURAL+URBAN</c:v>
                </c:pt>
                <c:pt idx="2">
                  <c:v>CONTRIBUTION RATE FOR URBAN</c:v>
                </c:pt>
              </c:strCache>
            </c:strRef>
          </c:cat>
          <c:val>
            <c:numRef>
              <c:f>'1.Broader Category Contribution'!$B$45:$D$45</c:f>
              <c:numCache>
                <c:formatCode>0.00%</c:formatCode>
                <c:ptCount val="3"/>
                <c:pt idx="0">
                  <c:v>7.9732158137942835E-2</c:v>
                </c:pt>
                <c:pt idx="1">
                  <c:v>7.9688037126160183E-2</c:v>
                </c:pt>
                <c:pt idx="2">
                  <c:v>7.9251869249499007E-2</c:v>
                </c:pt>
              </c:numCache>
            </c:numRef>
          </c:val>
          <c:extLst>
            <c:ext xmlns:c16="http://schemas.microsoft.com/office/drawing/2014/chart" uri="{C3380CC4-5D6E-409C-BE32-E72D297353CC}">
              <c16:uniqueId val="{00000003-E085-4C95-A087-24E9E03AC40B}"/>
            </c:ext>
          </c:extLst>
        </c:ser>
        <c:ser>
          <c:idx val="4"/>
          <c:order val="4"/>
          <c:tx>
            <c:strRef>
              <c:f>'1.Broader Category Contribution'!$A$46</c:f>
              <c:strCache>
                <c:ptCount val="1"/>
                <c:pt idx="0">
                  <c:v>ENERGY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'1.Broader Category Contribution'!$B$41:$D$41</c:f>
              <c:strCache>
                <c:ptCount val="3"/>
                <c:pt idx="0">
                  <c:v>CONTRIBUTION RATE FOR RURAL</c:v>
                </c:pt>
                <c:pt idx="1">
                  <c:v>CONTRIBUTION RATE FOR RURAL+URBAN</c:v>
                </c:pt>
                <c:pt idx="2">
                  <c:v>CONTRIBUTION RATE FOR URBAN</c:v>
                </c:pt>
              </c:strCache>
            </c:strRef>
          </c:cat>
          <c:val>
            <c:numRef>
              <c:f>'1.Broader Category Contribution'!$B$46:$D$46</c:f>
              <c:numCache>
                <c:formatCode>0.00%</c:formatCode>
                <c:ptCount val="3"/>
                <c:pt idx="0">
                  <c:v>7.5346568543556383E-2</c:v>
                </c:pt>
                <c:pt idx="1">
                  <c:v>7.4682021313166036E-2</c:v>
                </c:pt>
                <c:pt idx="2">
                  <c:v>7.4080458531750298E-2</c:v>
                </c:pt>
              </c:numCache>
            </c:numRef>
          </c:val>
          <c:extLst>
            <c:ext xmlns:c16="http://schemas.microsoft.com/office/drawing/2014/chart" uri="{C3380CC4-5D6E-409C-BE32-E72D297353CC}">
              <c16:uniqueId val="{00000004-E085-4C95-A087-24E9E03AC40B}"/>
            </c:ext>
          </c:extLst>
        </c:ser>
        <c:ser>
          <c:idx val="5"/>
          <c:order val="5"/>
          <c:tx>
            <c:strRef>
              <c:f>'1.Broader Category Contribution'!$A$47</c:f>
              <c:strCache>
                <c:ptCount val="1"/>
                <c:pt idx="0">
                  <c:v>LUXURY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'1.Broader Category Contribution'!$B$41:$D$41</c:f>
              <c:strCache>
                <c:ptCount val="3"/>
                <c:pt idx="0">
                  <c:v>CONTRIBUTION RATE FOR RURAL</c:v>
                </c:pt>
                <c:pt idx="1">
                  <c:v>CONTRIBUTION RATE FOR RURAL+URBAN</c:v>
                </c:pt>
                <c:pt idx="2">
                  <c:v>CONTRIBUTION RATE FOR URBAN</c:v>
                </c:pt>
              </c:strCache>
            </c:strRef>
          </c:cat>
          <c:val>
            <c:numRef>
              <c:f>'1.Broader Category Contribution'!$B$47:$D$47</c:f>
              <c:numCache>
                <c:formatCode>0.00%</c:formatCode>
                <c:ptCount val="3"/>
                <c:pt idx="0">
                  <c:v>0.11834673968851617</c:v>
                </c:pt>
                <c:pt idx="1">
                  <c:v>0.1177165692677896</c:v>
                </c:pt>
                <c:pt idx="2">
                  <c:v>0.11743411838221034</c:v>
                </c:pt>
              </c:numCache>
            </c:numRef>
          </c:val>
          <c:extLst>
            <c:ext xmlns:c16="http://schemas.microsoft.com/office/drawing/2014/chart" uri="{C3380CC4-5D6E-409C-BE32-E72D297353CC}">
              <c16:uniqueId val="{00000005-E085-4C95-A087-24E9E03AC40B}"/>
            </c:ext>
          </c:extLst>
        </c:ser>
        <c:dLbls>
          <c:dLblPos val="outEnd"/>
          <c:showLegendKey val="0"/>
          <c:showVal val="1"/>
          <c:showCatName val="0"/>
          <c:showSerName val="0"/>
          <c:showPercent val="0"/>
          <c:showBubbleSize val="0"/>
        </c:dLbls>
        <c:gapWidth val="100"/>
        <c:overlap val="-24"/>
        <c:axId val="504918928"/>
        <c:axId val="504931888"/>
      </c:barChart>
      <c:catAx>
        <c:axId val="5049189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crossAx val="504931888"/>
        <c:crosses val="autoZero"/>
        <c:auto val="1"/>
        <c:lblAlgn val="ctr"/>
        <c:lblOffset val="100"/>
        <c:noMultiLvlLbl val="0"/>
      </c:catAx>
      <c:valAx>
        <c:axId val="50493188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crossAx val="504918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lotArea>
      <c:layout/>
      <c:lineChart>
        <c:grouping val="standard"/>
        <c:varyColors val="0"/>
        <c:ser>
          <c:idx val="0"/>
          <c:order val="0"/>
          <c:tx>
            <c:strRef>
              <c:f>'2. YOY increase in CPI '!$D$4</c:f>
              <c:strCache>
                <c:ptCount val="1"/>
                <c:pt idx="0">
                  <c:v>YOY INFLATION %</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cat>
            <c:numRef>
              <c:f>'2. YOY increase in CPI '!$A$5:$A$16</c:f>
              <c:numCache>
                <c:formatCode>General</c:formatCode>
                <c:ptCount val="7"/>
                <c:pt idx="0">
                  <c:v>2017</c:v>
                </c:pt>
                <c:pt idx="1">
                  <c:v>2018</c:v>
                </c:pt>
                <c:pt idx="2">
                  <c:v>2019</c:v>
                </c:pt>
                <c:pt idx="3">
                  <c:v>2020</c:v>
                </c:pt>
                <c:pt idx="4">
                  <c:v>2021</c:v>
                </c:pt>
                <c:pt idx="5">
                  <c:v>2022</c:v>
                </c:pt>
                <c:pt idx="6">
                  <c:v>2023</c:v>
                </c:pt>
              </c:numCache>
            </c:numRef>
          </c:cat>
          <c:val>
            <c:numRef>
              <c:f>'2. YOY increase in CPI '!$D$5:$D$16</c:f>
              <c:numCache>
                <c:formatCode>0.00%</c:formatCode>
                <c:ptCount val="7"/>
                <c:pt idx="0">
                  <c:v>4.92957746478873E-2</c:v>
                </c:pt>
                <c:pt idx="1">
                  <c:v>2.9082774049217046E-2</c:v>
                </c:pt>
                <c:pt idx="2">
                  <c:v>7.4637681159420377E-2</c:v>
                </c:pt>
                <c:pt idx="3">
                  <c:v>5.8704453441295663E-2</c:v>
                </c:pt>
                <c:pt idx="4">
                  <c:v>5.8974358974358904E-2</c:v>
                </c:pt>
                <c:pt idx="5">
                  <c:v>5.5151515151515118E-2</c:v>
                </c:pt>
                <c:pt idx="6">
                  <c:v>0</c:v>
                </c:pt>
              </c:numCache>
            </c:numRef>
          </c:val>
          <c:smooth val="0"/>
          <c:extLst>
            <c:ext xmlns:c16="http://schemas.microsoft.com/office/drawing/2014/chart" uri="{C3380CC4-5D6E-409C-BE32-E72D297353CC}">
              <c16:uniqueId val="{00000000-8976-49C2-BED9-5D8A78F2D7A6}"/>
            </c:ext>
          </c:extLst>
        </c:ser>
        <c:dLbls>
          <c:showLegendKey val="0"/>
          <c:showVal val="1"/>
          <c:showCatName val="0"/>
          <c:showSerName val="0"/>
          <c:showPercent val="0"/>
          <c:showBubbleSize val="0"/>
        </c:dLbls>
        <c:smooth val="0"/>
        <c:axId val="28124448"/>
        <c:axId val="28125888"/>
      </c:lineChart>
      <c:catAx>
        <c:axId val="281244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crossAx val="28125888"/>
        <c:crosses val="autoZero"/>
        <c:auto val="1"/>
        <c:lblAlgn val="ctr"/>
        <c:lblOffset val="100"/>
        <c:noMultiLvlLbl val="0"/>
      </c:catAx>
      <c:valAx>
        <c:axId val="2812588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crossAx val="2812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Times New Roman" panose="02020603050405020304" pitchFamily="18" charset="0"/>
                <a:ea typeface="+mn-ea"/>
                <a:cs typeface="Times New Roman" panose="02020603050405020304" pitchFamily="18" charset="0"/>
              </a:defRPr>
            </a:pPr>
            <a:r>
              <a:rPr lang="en-IN"/>
              <a:t>Inflation Rates by Category – 2019</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Times New Roman" panose="02020603050405020304" pitchFamily="18" charset="0"/>
              <a:ea typeface="+mn-ea"/>
              <a:cs typeface="Times New Roman" panose="02020603050405020304" pitchFamily="18" charset="0"/>
            </a:defRPr>
          </a:pPr>
          <a:endParaRPr lang="en-IN"/>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'2. YOY increase in CPI '!$B$23</c:f>
              <c:strCache>
                <c:ptCount val="1"/>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Pt>
            <c:idx val="0"/>
            <c:invertIfNegative val="0"/>
            <c:bubble3D val="0"/>
            <c:spPr>
              <a:solidFill>
                <a:schemeClr val="accent6">
                  <a:lumMod val="7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02-63D7-49A5-8C2D-EB95A9D87E29}"/>
              </c:ext>
            </c:extLst>
          </c:dPt>
          <c:dPt>
            <c:idx val="2"/>
            <c:invertIfNegative val="0"/>
            <c:bubble3D val="0"/>
            <c:spPr>
              <a:solidFill>
                <a:schemeClr val="accent2">
                  <a:lumMod val="7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03-63D7-49A5-8C2D-EB95A9D87E29}"/>
              </c:ext>
            </c:extLst>
          </c:dPt>
          <c:dPt>
            <c:idx val="3"/>
            <c:invertIfNegative val="0"/>
            <c:bubble3D val="0"/>
            <c:spPr>
              <a:solidFill>
                <a:schemeClr val="accent4">
                  <a:lumMod val="60000"/>
                  <a:lumOff val="40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04-63D7-49A5-8C2D-EB95A9D87E29}"/>
              </c:ext>
            </c:extLst>
          </c:dPt>
          <c:dPt>
            <c:idx val="4"/>
            <c:invertIfNegative val="0"/>
            <c:bubble3D val="0"/>
            <c:spPr>
              <a:solidFill>
                <a:schemeClr val="bg1">
                  <a:lumMod val="6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05-63D7-49A5-8C2D-EB95A9D87E29}"/>
              </c:ext>
            </c:extLst>
          </c:dPt>
          <c:dPt>
            <c:idx val="5"/>
            <c:invertIfNegative val="0"/>
            <c:bubble3D val="0"/>
            <c:spPr>
              <a:solidFill>
                <a:srgbClr val="7030A0"/>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06-63D7-49A5-8C2D-EB95A9D87E29}"/>
              </c:ext>
            </c:extLst>
          </c:dPt>
          <c:dLbls>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9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'2. YOY increase in CPI '!$C$20:$H$20</c:f>
              <c:strCache>
                <c:ptCount val="6"/>
                <c:pt idx="0">
                  <c:v>FOOD</c:v>
                </c:pt>
                <c:pt idx="1">
                  <c:v>CLOTHING</c:v>
                </c:pt>
                <c:pt idx="2">
                  <c:v>ESSENTIAL</c:v>
                </c:pt>
                <c:pt idx="3">
                  <c:v>HEALTH</c:v>
                </c:pt>
                <c:pt idx="4">
                  <c:v>ENERGY</c:v>
                </c:pt>
                <c:pt idx="5">
                  <c:v>LUXURY</c:v>
                </c:pt>
              </c:strCache>
            </c:strRef>
          </c:cat>
          <c:val>
            <c:numRef>
              <c:f>'2. YOY increase in CPI '!$C$23:$H$23</c:f>
              <c:numCache>
                <c:formatCode>0.00%</c:formatCode>
                <c:ptCount val="6"/>
                <c:pt idx="0">
                  <c:v>0.1115591653510357</c:v>
                </c:pt>
                <c:pt idx="1">
                  <c:v>1.8173381795684746E-2</c:v>
                </c:pt>
                <c:pt idx="2">
                  <c:v>2.9280808995547643E-2</c:v>
                </c:pt>
                <c:pt idx="3">
                  <c:v>4.7080072245635055E-2</c:v>
                </c:pt>
                <c:pt idx="4">
                  <c:v>4.1284403669725037E-2</c:v>
                </c:pt>
                <c:pt idx="5">
                  <c:v>3.8171428571428544E-2</c:v>
                </c:pt>
              </c:numCache>
            </c:numRef>
          </c:val>
          <c:extLst>
            <c:ext xmlns:c16="http://schemas.microsoft.com/office/drawing/2014/chart" uri="{C3380CC4-5D6E-409C-BE32-E72D297353CC}">
              <c16:uniqueId val="{00000000-63D7-49A5-8C2D-EB95A9D87E29}"/>
            </c:ext>
          </c:extLst>
        </c:ser>
        <c:dLbls>
          <c:showLegendKey val="0"/>
          <c:showVal val="1"/>
          <c:showCatName val="0"/>
          <c:showSerName val="0"/>
          <c:showPercent val="0"/>
          <c:showBubbleSize val="0"/>
        </c:dLbls>
        <c:gapWidth val="84"/>
        <c:gapDepth val="53"/>
        <c:shape val="box"/>
        <c:axId val="645946304"/>
        <c:axId val="645964544"/>
        <c:axId val="0"/>
      </c:bar3DChart>
      <c:catAx>
        <c:axId val="645946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endParaRPr lang="en-US"/>
          </a:p>
        </c:txPr>
        <c:crossAx val="645964544"/>
        <c:crosses val="autoZero"/>
        <c:auto val="1"/>
        <c:lblAlgn val="ctr"/>
        <c:lblOffset val="100"/>
        <c:noMultiLvlLbl val="0"/>
      </c:catAx>
      <c:valAx>
        <c:axId val="645964544"/>
        <c:scaling>
          <c:orientation val="minMax"/>
        </c:scaling>
        <c:delete val="1"/>
        <c:axPos val="b"/>
        <c:numFmt formatCode="0.00%" sourceLinked="1"/>
        <c:majorTickMark val="out"/>
        <c:minorTickMark val="none"/>
        <c:tickLblPos val="nextTo"/>
        <c:crossAx val="6459463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IN"/>
              <a:t>Absolute Inflation Rate for Food Categories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8.6809617544922418E-2"/>
          <c:y val="0.13930555555555557"/>
          <c:w val="0.88931129779833817"/>
          <c:h val="0.47837860037714275"/>
        </c:manualLayout>
      </c:layout>
      <c:barChart>
        <c:barDir val="col"/>
        <c:grouping val="clustered"/>
        <c:varyColors val="0"/>
        <c:ser>
          <c:idx val="0"/>
          <c:order val="0"/>
          <c:tx>
            <c:strRef>
              <c:f>'3. MOM inflation in food catego'!$A$25</c:f>
              <c:strCache>
                <c:ptCount val="1"/>
                <c:pt idx="0">
                  <c:v>   Spices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 MOM inflation in food catego'!$D$24</c:f>
              <c:strCache>
                <c:ptCount val="1"/>
                <c:pt idx="0">
                  <c:v>ABSOLUTE INFLATION RATE</c:v>
                </c:pt>
              </c:strCache>
            </c:strRef>
          </c:cat>
          <c:val>
            <c:numRef>
              <c:f>'3. MOM inflation in food catego'!$D$25</c:f>
              <c:numCache>
                <c:formatCode>0.00%</c:formatCode>
                <c:ptCount val="1"/>
                <c:pt idx="0">
                  <c:v>0.16336014298480789</c:v>
                </c:pt>
              </c:numCache>
            </c:numRef>
          </c:val>
          <c:extLst>
            <c:ext xmlns:c16="http://schemas.microsoft.com/office/drawing/2014/chart" uri="{C3380CC4-5D6E-409C-BE32-E72D297353CC}">
              <c16:uniqueId val="{00000000-C8F6-4219-AC16-8AF2ADB35F4C}"/>
            </c:ext>
          </c:extLst>
        </c:ser>
        <c:ser>
          <c:idx val="1"/>
          <c:order val="1"/>
          <c:tx>
            <c:strRef>
              <c:f>'3. MOM inflation in food catego'!$A$26</c:f>
              <c:strCache>
                <c:ptCount val="1"/>
                <c:pt idx="0">
                  <c:v>   Cereals and products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 MOM inflation in food catego'!$D$24</c:f>
              <c:strCache>
                <c:ptCount val="1"/>
                <c:pt idx="0">
                  <c:v>ABSOLUTE INFLATION RATE</c:v>
                </c:pt>
              </c:strCache>
            </c:strRef>
          </c:cat>
          <c:val>
            <c:numRef>
              <c:f>'3. MOM inflation in food catego'!$D$26</c:f>
              <c:numCache>
                <c:formatCode>0.00%</c:formatCode>
                <c:ptCount val="1"/>
                <c:pt idx="0">
                  <c:v>0.11859318035599384</c:v>
                </c:pt>
              </c:numCache>
            </c:numRef>
          </c:val>
          <c:extLst>
            <c:ext xmlns:c16="http://schemas.microsoft.com/office/drawing/2014/chart" uri="{C3380CC4-5D6E-409C-BE32-E72D297353CC}">
              <c16:uniqueId val="{00000001-C8F6-4219-AC16-8AF2ADB35F4C}"/>
            </c:ext>
          </c:extLst>
        </c:ser>
        <c:ser>
          <c:idx val="2"/>
          <c:order val="2"/>
          <c:tx>
            <c:strRef>
              <c:f>'3. MOM inflation in food catego'!$A$27</c:f>
              <c:strCache>
                <c:ptCount val="1"/>
                <c:pt idx="0">
                  <c:v>   Milk and products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 MOM inflation in food catego'!$D$24</c:f>
              <c:strCache>
                <c:ptCount val="1"/>
                <c:pt idx="0">
                  <c:v>ABSOLUTE INFLATION RATE</c:v>
                </c:pt>
              </c:strCache>
            </c:strRef>
          </c:cat>
          <c:val>
            <c:numRef>
              <c:f>'3. MOM inflation in food catego'!$D$27</c:f>
              <c:numCache>
                <c:formatCode>0.00%</c:formatCode>
                <c:ptCount val="1"/>
                <c:pt idx="0">
                  <c:v>8.2194533762057834E-2</c:v>
                </c:pt>
              </c:numCache>
            </c:numRef>
          </c:val>
          <c:extLst>
            <c:ext xmlns:c16="http://schemas.microsoft.com/office/drawing/2014/chart" uri="{C3380CC4-5D6E-409C-BE32-E72D297353CC}">
              <c16:uniqueId val="{00000002-C8F6-4219-AC16-8AF2ADB35F4C}"/>
            </c:ext>
          </c:extLst>
        </c:ser>
        <c:ser>
          <c:idx val="3"/>
          <c:order val="3"/>
          <c:tx>
            <c:strRef>
              <c:f>'3. MOM inflation in food catego'!$A$28</c:f>
              <c:strCache>
                <c:ptCount val="1"/>
                <c:pt idx="0">
                  <c:v>   Pulses and products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 MOM inflation in food catego'!$D$24</c:f>
              <c:strCache>
                <c:ptCount val="1"/>
                <c:pt idx="0">
                  <c:v>ABSOLUTE INFLATION RATE</c:v>
                </c:pt>
              </c:strCache>
            </c:strRef>
          </c:cat>
          <c:val>
            <c:numRef>
              <c:f>'3. MOM inflation in food catego'!$D$28</c:f>
              <c:numCache>
                <c:formatCode>0.00%</c:formatCode>
                <c:ptCount val="1"/>
                <c:pt idx="0">
                  <c:v>7.0862944162436506E-2</c:v>
                </c:pt>
              </c:numCache>
            </c:numRef>
          </c:val>
          <c:extLst>
            <c:ext xmlns:c16="http://schemas.microsoft.com/office/drawing/2014/chart" uri="{C3380CC4-5D6E-409C-BE32-E72D297353CC}">
              <c16:uniqueId val="{00000003-C8F6-4219-AC16-8AF2ADB35F4C}"/>
            </c:ext>
          </c:extLst>
        </c:ser>
        <c:ser>
          <c:idx val="4"/>
          <c:order val="4"/>
          <c:tx>
            <c:strRef>
              <c:f>'3. MOM inflation in food catego'!$A$29</c:f>
              <c:strCache>
                <c:ptCount val="1"/>
                <c:pt idx="0">
                  <c:v>   Prepared meals, snacks, sweets etc.</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 MOM inflation in food catego'!$D$24</c:f>
              <c:strCache>
                <c:ptCount val="1"/>
                <c:pt idx="0">
                  <c:v>ABSOLUTE INFLATION RATE</c:v>
                </c:pt>
              </c:strCache>
            </c:strRef>
          </c:cat>
          <c:val>
            <c:numRef>
              <c:f>'3. MOM inflation in food catego'!$D$29</c:f>
              <c:numCache>
                <c:formatCode>0.00%</c:formatCode>
                <c:ptCount val="1"/>
                <c:pt idx="0">
                  <c:v>5.5968121717080301E-2</c:v>
                </c:pt>
              </c:numCache>
            </c:numRef>
          </c:val>
          <c:extLst>
            <c:ext xmlns:c16="http://schemas.microsoft.com/office/drawing/2014/chart" uri="{C3380CC4-5D6E-409C-BE32-E72D297353CC}">
              <c16:uniqueId val="{00000004-C8F6-4219-AC16-8AF2ADB35F4C}"/>
            </c:ext>
          </c:extLst>
        </c:ser>
        <c:ser>
          <c:idx val="5"/>
          <c:order val="5"/>
          <c:tx>
            <c:strRef>
              <c:f>'3. MOM inflation in food catego'!$A$30</c:f>
              <c:strCache>
                <c:ptCount val="1"/>
                <c:pt idx="0">
                  <c:v>   Non-alcoholic beverages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 MOM inflation in food catego'!$D$24</c:f>
              <c:strCache>
                <c:ptCount val="1"/>
                <c:pt idx="0">
                  <c:v>ABSOLUTE INFLATION RATE</c:v>
                </c:pt>
              </c:strCache>
            </c:strRef>
          </c:cat>
          <c:val>
            <c:numRef>
              <c:f>'3. MOM inflation in food catego'!$D$30</c:f>
              <c:numCache>
                <c:formatCode>0.00%</c:formatCode>
                <c:ptCount val="1"/>
                <c:pt idx="0">
                  <c:v>3.3519553072625843E-2</c:v>
                </c:pt>
              </c:numCache>
            </c:numRef>
          </c:val>
          <c:extLst>
            <c:ext xmlns:c16="http://schemas.microsoft.com/office/drawing/2014/chart" uri="{C3380CC4-5D6E-409C-BE32-E72D297353CC}">
              <c16:uniqueId val="{00000005-C8F6-4219-AC16-8AF2ADB35F4C}"/>
            </c:ext>
          </c:extLst>
        </c:ser>
        <c:ser>
          <c:idx val="6"/>
          <c:order val="6"/>
          <c:tx>
            <c:strRef>
              <c:f>'3. MOM inflation in food catego'!$A$31</c:f>
              <c:strCache>
                <c:ptCount val="1"/>
                <c:pt idx="0">
                  <c:v>   Sugar and Confectionery</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 MOM inflation in food catego'!$D$24</c:f>
              <c:strCache>
                <c:ptCount val="1"/>
                <c:pt idx="0">
                  <c:v>ABSOLUTE INFLATION RATE</c:v>
                </c:pt>
              </c:strCache>
            </c:strRef>
          </c:cat>
          <c:val>
            <c:numRef>
              <c:f>'3. MOM inflation in food catego'!$D$31</c:f>
              <c:numCache>
                <c:formatCode>0.00%</c:formatCode>
                <c:ptCount val="1"/>
                <c:pt idx="0">
                  <c:v>2.3307436182020073E-2</c:v>
                </c:pt>
              </c:numCache>
            </c:numRef>
          </c:val>
          <c:extLst>
            <c:ext xmlns:c16="http://schemas.microsoft.com/office/drawing/2014/chart" uri="{C3380CC4-5D6E-409C-BE32-E72D297353CC}">
              <c16:uniqueId val="{00000006-C8F6-4219-AC16-8AF2ADB35F4C}"/>
            </c:ext>
          </c:extLst>
        </c:ser>
        <c:ser>
          <c:idx val="7"/>
          <c:order val="7"/>
          <c:tx>
            <c:strRef>
              <c:f>'3. MOM inflation in food catego'!$A$32</c:f>
              <c:strCache>
                <c:ptCount val="1"/>
                <c:pt idx="0">
                  <c:v>   Egg</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 MOM inflation in food catego'!$D$24</c:f>
              <c:strCache>
                <c:ptCount val="1"/>
                <c:pt idx="0">
                  <c:v>ABSOLUTE INFLATION RATE</c:v>
                </c:pt>
              </c:strCache>
            </c:strRef>
          </c:cat>
          <c:val>
            <c:numRef>
              <c:f>'3. MOM inflation in food catego'!$D$32</c:f>
              <c:numCache>
                <c:formatCode>0.00%</c:formatCode>
                <c:ptCount val="1"/>
                <c:pt idx="0">
                  <c:v>1.500389711613387E-2</c:v>
                </c:pt>
              </c:numCache>
            </c:numRef>
          </c:val>
          <c:extLst>
            <c:ext xmlns:c16="http://schemas.microsoft.com/office/drawing/2014/chart" uri="{C3380CC4-5D6E-409C-BE32-E72D297353CC}">
              <c16:uniqueId val="{00000007-C8F6-4219-AC16-8AF2ADB35F4C}"/>
            </c:ext>
          </c:extLst>
        </c:ser>
        <c:ser>
          <c:idx val="8"/>
          <c:order val="8"/>
          <c:tx>
            <c:strRef>
              <c:f>'3. MOM inflation in food catego'!$A$33</c:f>
              <c:strCache>
                <c:ptCount val="1"/>
                <c:pt idx="0">
                  <c:v>   Fruits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 MOM inflation in food catego'!$D$24</c:f>
              <c:strCache>
                <c:ptCount val="1"/>
                <c:pt idx="0">
                  <c:v>ABSOLUTE INFLATION RATE</c:v>
                </c:pt>
              </c:strCache>
            </c:strRef>
          </c:cat>
          <c:val>
            <c:numRef>
              <c:f>'3. MOM inflation in food catego'!$D$33</c:f>
              <c:numCache>
                <c:formatCode>0.00%</c:formatCode>
                <c:ptCount val="1"/>
                <c:pt idx="0">
                  <c:v>1.4521193092621844E-2</c:v>
                </c:pt>
              </c:numCache>
            </c:numRef>
          </c:val>
          <c:extLst>
            <c:ext xmlns:c16="http://schemas.microsoft.com/office/drawing/2014/chart" uri="{C3380CC4-5D6E-409C-BE32-E72D297353CC}">
              <c16:uniqueId val="{00000008-C8F6-4219-AC16-8AF2ADB35F4C}"/>
            </c:ext>
          </c:extLst>
        </c:ser>
        <c:ser>
          <c:idx val="9"/>
          <c:order val="9"/>
          <c:tx>
            <c:strRef>
              <c:f>'3. MOM inflation in food catego'!$A$34</c:f>
              <c:strCache>
                <c:ptCount val="1"/>
                <c:pt idx="0">
                  <c:v>   Meat and fish</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 MOM inflation in food catego'!$D$24</c:f>
              <c:strCache>
                <c:ptCount val="1"/>
                <c:pt idx="0">
                  <c:v>ABSOLUTE INFLATION RATE</c:v>
                </c:pt>
              </c:strCache>
            </c:strRef>
          </c:cat>
          <c:val>
            <c:numRef>
              <c:f>'3. MOM inflation in food catego'!$D$34</c:f>
              <c:numCache>
                <c:formatCode>0.00%</c:formatCode>
                <c:ptCount val="1"/>
                <c:pt idx="0">
                  <c:v>-2.2424242424242312E-2</c:v>
                </c:pt>
              </c:numCache>
            </c:numRef>
          </c:val>
          <c:extLst>
            <c:ext xmlns:c16="http://schemas.microsoft.com/office/drawing/2014/chart" uri="{C3380CC4-5D6E-409C-BE32-E72D297353CC}">
              <c16:uniqueId val="{00000009-C8F6-4219-AC16-8AF2ADB35F4C}"/>
            </c:ext>
          </c:extLst>
        </c:ser>
        <c:ser>
          <c:idx val="10"/>
          <c:order val="10"/>
          <c:tx>
            <c:strRef>
              <c:f>'3. MOM inflation in food catego'!$A$35</c:f>
              <c:strCache>
                <c:ptCount val="1"/>
                <c:pt idx="0">
                  <c:v>   Vegetables</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 MOM inflation in food catego'!$D$24</c:f>
              <c:strCache>
                <c:ptCount val="1"/>
                <c:pt idx="0">
                  <c:v>ABSOLUTE INFLATION RATE</c:v>
                </c:pt>
              </c:strCache>
            </c:strRef>
          </c:cat>
          <c:val>
            <c:numRef>
              <c:f>'3. MOM inflation in food catego'!$D$35</c:f>
              <c:numCache>
                <c:formatCode>0.00%</c:formatCode>
                <c:ptCount val="1"/>
                <c:pt idx="0">
                  <c:v>-0.11833897700944569</c:v>
                </c:pt>
              </c:numCache>
            </c:numRef>
          </c:val>
          <c:extLst>
            <c:ext xmlns:c16="http://schemas.microsoft.com/office/drawing/2014/chart" uri="{C3380CC4-5D6E-409C-BE32-E72D297353CC}">
              <c16:uniqueId val="{0000000A-C8F6-4219-AC16-8AF2ADB35F4C}"/>
            </c:ext>
          </c:extLst>
        </c:ser>
        <c:ser>
          <c:idx val="11"/>
          <c:order val="11"/>
          <c:tx>
            <c:strRef>
              <c:f>'3. MOM inflation in food catego'!$A$36</c:f>
              <c:strCache>
                <c:ptCount val="1"/>
                <c:pt idx="0">
                  <c:v>   Oils and fats</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 MOM inflation in food catego'!$D$24</c:f>
              <c:strCache>
                <c:ptCount val="1"/>
                <c:pt idx="0">
                  <c:v>ABSOLUTE INFLATION RATE</c:v>
                </c:pt>
              </c:strCache>
            </c:strRef>
          </c:cat>
          <c:val>
            <c:numRef>
              <c:f>'3. MOM inflation in food catego'!$D$36</c:f>
              <c:numCache>
                <c:formatCode>0.00%</c:formatCode>
                <c:ptCount val="1"/>
                <c:pt idx="0">
                  <c:v>-0.1504350736278447</c:v>
                </c:pt>
              </c:numCache>
            </c:numRef>
          </c:val>
          <c:extLst>
            <c:ext xmlns:c16="http://schemas.microsoft.com/office/drawing/2014/chart" uri="{C3380CC4-5D6E-409C-BE32-E72D297353CC}">
              <c16:uniqueId val="{0000000B-C8F6-4219-AC16-8AF2ADB35F4C}"/>
            </c:ext>
          </c:extLst>
        </c:ser>
        <c:dLbls>
          <c:dLblPos val="outEnd"/>
          <c:showLegendKey val="0"/>
          <c:showVal val="1"/>
          <c:showCatName val="0"/>
          <c:showSerName val="0"/>
          <c:showPercent val="0"/>
          <c:showBubbleSize val="0"/>
        </c:dLbls>
        <c:gapWidth val="100"/>
        <c:overlap val="-24"/>
        <c:axId val="681396528"/>
        <c:axId val="681397968"/>
      </c:barChart>
      <c:catAx>
        <c:axId val="68139652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crossAx val="681397968"/>
        <c:crosses val="autoZero"/>
        <c:auto val="1"/>
        <c:lblAlgn val="ctr"/>
        <c:lblOffset val="100"/>
        <c:noMultiLvlLbl val="0"/>
      </c:catAx>
      <c:valAx>
        <c:axId val="68139796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crossAx val="681396528"/>
        <c:crosses val="autoZero"/>
        <c:crossBetween val="between"/>
      </c:valAx>
      <c:spPr>
        <a:noFill/>
        <a:ln>
          <a:noFill/>
        </a:ln>
        <a:effectLst/>
      </c:spPr>
    </c:plotArea>
    <c:legend>
      <c:legendPos val="b"/>
      <c:layout>
        <c:manualLayout>
          <c:xMode val="edge"/>
          <c:yMode val="edge"/>
          <c:x val="0.10027508078649441"/>
          <c:y val="0.69739442884181502"/>
          <c:w val="0.79944967767386332"/>
          <c:h val="0.27597138747669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'3. MOM inflation in food catego'!$C$3:$C$4</c:f>
              <c:strCache>
                <c:ptCount val="2"/>
                <c:pt idx="0">
                  <c:v>INFLATION/DEFLATION RATE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dLbl>
              <c:idx val="4"/>
              <c:spPr>
                <a:solidFill>
                  <a:srgbClr val="00B05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1-6817-4DC3-829C-EAB95F63ED8D}"/>
                </c:ext>
              </c:extLst>
            </c:dLbl>
            <c:dLbl>
              <c:idx val="6"/>
              <c:spPr>
                <a:solidFill>
                  <a:srgbClr val="FF000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2-6817-4DC3-829C-EAB95F63ED8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 MOM inflation in food catego'!$A$5:$A$16</c:f>
              <c:strCache>
                <c:ptCount val="12"/>
                <c:pt idx="0">
                  <c:v>2022 June</c:v>
                </c:pt>
                <c:pt idx="1">
                  <c:v>2022 July</c:v>
                </c:pt>
                <c:pt idx="2">
                  <c:v>2022 August</c:v>
                </c:pt>
                <c:pt idx="3">
                  <c:v>2022 September</c:v>
                </c:pt>
                <c:pt idx="4">
                  <c:v>2022 October</c:v>
                </c:pt>
                <c:pt idx="5">
                  <c:v>2022 November</c:v>
                </c:pt>
                <c:pt idx="6">
                  <c:v>2022 December</c:v>
                </c:pt>
                <c:pt idx="7">
                  <c:v>2023 January</c:v>
                </c:pt>
                <c:pt idx="8">
                  <c:v>2023 February</c:v>
                </c:pt>
                <c:pt idx="9">
                  <c:v>2023 March</c:v>
                </c:pt>
                <c:pt idx="10">
                  <c:v>2023 April</c:v>
                </c:pt>
                <c:pt idx="11">
                  <c:v>2023 May</c:v>
                </c:pt>
              </c:strCache>
            </c:strRef>
          </c:cat>
          <c:val>
            <c:numRef>
              <c:f>'3. MOM inflation in food catego'!$C$5:$C$16</c:f>
              <c:numCache>
                <c:formatCode>0.00%</c:formatCode>
                <c:ptCount val="12"/>
                <c:pt idx="0">
                  <c:v>9.5858895705520919E-3</c:v>
                </c:pt>
                <c:pt idx="1">
                  <c:v>5.6969236612226164E-4</c:v>
                </c:pt>
                <c:pt idx="2">
                  <c:v>7.0222053520593011E-3</c:v>
                </c:pt>
                <c:pt idx="3">
                  <c:v>8.4809649453448915E-3</c:v>
                </c:pt>
                <c:pt idx="4">
                  <c:v>9.7178097551860309E-3</c:v>
                </c:pt>
                <c:pt idx="5">
                  <c:v>-7.5883768276883623E-3</c:v>
                </c:pt>
                <c:pt idx="6">
                  <c:v>-1.3614323013801E-2</c:v>
                </c:pt>
                <c:pt idx="7">
                  <c:v>4.3486481376444038E-3</c:v>
                </c:pt>
                <c:pt idx="8">
                  <c:v>2.4472891566263665E-3</c:v>
                </c:pt>
                <c:pt idx="9">
                  <c:v>1.8779342723003627E-4</c:v>
                </c:pt>
                <c:pt idx="10">
                  <c:v>5.4449868569282868E-3</c:v>
                </c:pt>
                <c:pt idx="11">
                  <c:v>6.5359477124182479E-3</c:v>
                </c:pt>
              </c:numCache>
            </c:numRef>
          </c:val>
          <c:smooth val="0"/>
          <c:extLst>
            <c:ext xmlns:c16="http://schemas.microsoft.com/office/drawing/2014/chart" uri="{C3380CC4-5D6E-409C-BE32-E72D297353CC}">
              <c16:uniqueId val="{00000000-6817-4DC3-829C-EAB95F63ED8D}"/>
            </c:ext>
          </c:extLst>
        </c:ser>
        <c:dLbls>
          <c:dLblPos val="t"/>
          <c:showLegendKey val="0"/>
          <c:showVal val="1"/>
          <c:showCatName val="0"/>
          <c:showSerName val="0"/>
          <c:showPercent val="0"/>
          <c:showBubbleSize val="0"/>
        </c:dLbls>
        <c:smooth val="0"/>
        <c:axId val="1793424096"/>
        <c:axId val="1793407776"/>
      </c:lineChart>
      <c:catAx>
        <c:axId val="1793424096"/>
        <c:scaling>
          <c:orientation val="minMax"/>
        </c:scaling>
        <c:delete val="0"/>
        <c:axPos val="b"/>
        <c:numFmt formatCode="General" sourceLinked="1"/>
        <c:majorTickMark val="none"/>
        <c:minorTickMark val="none"/>
        <c:tickLblPos val="low"/>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3407776"/>
        <c:crosses val="autoZero"/>
        <c:auto val="1"/>
        <c:lblAlgn val="ctr"/>
        <c:lblOffset val="100"/>
        <c:noMultiLvlLbl val="0"/>
      </c:catAx>
      <c:valAx>
        <c:axId val="179340777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342409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IN"/>
              <a:t>Category-wise Inflation Change Across Pre-COVID and COVID Periods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IN"/>
        </a:p>
      </c:txPr>
    </c:title>
    <c:autoTitleDeleted val="0"/>
    <c:plotArea>
      <c:layout/>
      <c:barChart>
        <c:barDir val="col"/>
        <c:grouping val="clustered"/>
        <c:varyColors val="0"/>
        <c:ser>
          <c:idx val="0"/>
          <c:order val="0"/>
          <c:tx>
            <c:strRef>
              <c:f>'4 Pre Post Pandemic'!$B$12</c:f>
              <c:strCache>
                <c:ptCount val="1"/>
                <c:pt idx="0">
                  <c:v>Food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 Pre Post Pandemic'!$A$13:$A$15</c:f>
              <c:strCache>
                <c:ptCount val="3"/>
                <c:pt idx="0">
                  <c:v>Before COVID (Mar19 → Feb20) </c:v>
                </c:pt>
                <c:pt idx="1">
                  <c:v> COVID Year (Mar20 → Feb21) </c:v>
                </c:pt>
                <c:pt idx="2">
                  <c:v>AFTER  COVID Year (Mar21 → Feb22) </c:v>
                </c:pt>
              </c:strCache>
            </c:strRef>
          </c:cat>
          <c:val>
            <c:numRef>
              <c:f>'4 Pre Post Pandemic'!$B$13:$B$15</c:f>
              <c:numCache>
                <c:formatCode>0.00%</c:formatCode>
                <c:ptCount val="3"/>
                <c:pt idx="0">
                  <c:v>8.4349651143002899E-2</c:v>
                </c:pt>
                <c:pt idx="1">
                  <c:v>7.5920649994724115E-2</c:v>
                </c:pt>
                <c:pt idx="2">
                  <c:v>5.9723448072962843E-2</c:v>
                </c:pt>
              </c:numCache>
            </c:numRef>
          </c:val>
          <c:extLst>
            <c:ext xmlns:c16="http://schemas.microsoft.com/office/drawing/2014/chart" uri="{C3380CC4-5D6E-409C-BE32-E72D297353CC}">
              <c16:uniqueId val="{00000000-EA98-4CC3-980B-F58029C432E7}"/>
            </c:ext>
          </c:extLst>
        </c:ser>
        <c:ser>
          <c:idx val="1"/>
          <c:order val="1"/>
          <c:tx>
            <c:strRef>
              <c:f>'4 Pre Post Pandemic'!$C$12</c:f>
              <c:strCache>
                <c:ptCount val="1"/>
                <c:pt idx="0">
                  <c:v>Clothing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 Pre Post Pandemic'!$A$13:$A$15</c:f>
              <c:strCache>
                <c:ptCount val="3"/>
                <c:pt idx="0">
                  <c:v>Before COVID (Mar19 → Feb20) </c:v>
                </c:pt>
                <c:pt idx="1">
                  <c:v> COVID Year (Mar20 → Feb21) </c:v>
                </c:pt>
                <c:pt idx="2">
                  <c:v>AFTER  COVID Year (Mar21 → Feb22) </c:v>
                </c:pt>
              </c:strCache>
            </c:strRef>
          </c:cat>
          <c:val>
            <c:numRef>
              <c:f>'4 Pre Post Pandemic'!$C$13:$C$15</c:f>
              <c:numCache>
                <c:formatCode>0.00%</c:formatCode>
                <c:ptCount val="3"/>
                <c:pt idx="0">
                  <c:v>1.7261219792865361E-2</c:v>
                </c:pt>
                <c:pt idx="1">
                  <c:v>3.9512305260781214E-2</c:v>
                </c:pt>
                <c:pt idx="2">
                  <c:v>8.8076173988314313E-2</c:v>
                </c:pt>
              </c:numCache>
            </c:numRef>
          </c:val>
          <c:extLst>
            <c:ext xmlns:c16="http://schemas.microsoft.com/office/drawing/2014/chart" uri="{C3380CC4-5D6E-409C-BE32-E72D297353CC}">
              <c16:uniqueId val="{00000001-EA98-4CC3-980B-F58029C432E7}"/>
            </c:ext>
          </c:extLst>
        </c:ser>
        <c:ser>
          <c:idx val="2"/>
          <c:order val="2"/>
          <c:tx>
            <c:strRef>
              <c:f>'4 Pre Post Pandemic'!$D$12</c:f>
              <c:strCache>
                <c:ptCount val="1"/>
                <c:pt idx="0">
                  <c:v>Essential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 Pre Post Pandemic'!$A$13:$A$15</c:f>
              <c:strCache>
                <c:ptCount val="3"/>
                <c:pt idx="0">
                  <c:v>Before COVID (Mar19 → Feb20) </c:v>
                </c:pt>
                <c:pt idx="1">
                  <c:v> COVID Year (Mar20 → Feb21) </c:v>
                </c:pt>
                <c:pt idx="2">
                  <c:v>AFTER  COVID Year (Mar21 → Feb22) </c:v>
                </c:pt>
              </c:strCache>
            </c:strRef>
          </c:cat>
          <c:val>
            <c:numRef>
              <c:f>'4 Pre Post Pandemic'!$D$13:$D$15</c:f>
              <c:numCache>
                <c:formatCode>0.00%</c:formatCode>
                <c:ptCount val="3"/>
                <c:pt idx="0">
                  <c:v>3.2272624689686322E-2</c:v>
                </c:pt>
                <c:pt idx="1">
                  <c:v>2.888402625820579E-2</c:v>
                </c:pt>
                <c:pt idx="2">
                  <c:v>4.5406322936558524E-2</c:v>
                </c:pt>
              </c:numCache>
            </c:numRef>
          </c:val>
          <c:extLst>
            <c:ext xmlns:c16="http://schemas.microsoft.com/office/drawing/2014/chart" uri="{C3380CC4-5D6E-409C-BE32-E72D297353CC}">
              <c16:uniqueId val="{00000002-EA98-4CC3-980B-F58029C432E7}"/>
            </c:ext>
          </c:extLst>
        </c:ser>
        <c:ser>
          <c:idx val="3"/>
          <c:order val="3"/>
          <c:tx>
            <c:strRef>
              <c:f>'4 Pre Post Pandemic'!$E$12</c:f>
              <c:strCache>
                <c:ptCount val="1"/>
                <c:pt idx="0">
                  <c:v>Health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 Pre Post Pandemic'!$A$13:$A$15</c:f>
              <c:strCache>
                <c:ptCount val="3"/>
                <c:pt idx="0">
                  <c:v>Before COVID (Mar19 → Feb20) </c:v>
                </c:pt>
                <c:pt idx="1">
                  <c:v> COVID Year (Mar20 → Feb21) </c:v>
                </c:pt>
                <c:pt idx="2">
                  <c:v>AFTER  COVID Year (Mar21 → Feb22) </c:v>
                </c:pt>
              </c:strCache>
            </c:strRef>
          </c:cat>
          <c:val>
            <c:numRef>
              <c:f>'4 Pre Post Pandemic'!$E$13:$E$15</c:f>
              <c:numCache>
                <c:formatCode>0.00%</c:formatCode>
                <c:ptCount val="3"/>
                <c:pt idx="0">
                  <c:v>5.5436337625178821E-2</c:v>
                </c:pt>
                <c:pt idx="1">
                  <c:v>6.5882352941176545E-2</c:v>
                </c:pt>
                <c:pt idx="2">
                  <c:v>6.6877971473851106E-2</c:v>
                </c:pt>
              </c:numCache>
            </c:numRef>
          </c:val>
          <c:extLst>
            <c:ext xmlns:c16="http://schemas.microsoft.com/office/drawing/2014/chart" uri="{C3380CC4-5D6E-409C-BE32-E72D297353CC}">
              <c16:uniqueId val="{00000003-EA98-4CC3-980B-F58029C432E7}"/>
            </c:ext>
          </c:extLst>
        </c:ser>
        <c:ser>
          <c:idx val="4"/>
          <c:order val="4"/>
          <c:tx>
            <c:strRef>
              <c:f>'4 Pre Post Pandemic'!$F$12</c:f>
              <c:strCache>
                <c:ptCount val="1"/>
                <c:pt idx="0">
                  <c:v>Energy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 Pre Post Pandemic'!$A$13:$A$15</c:f>
              <c:strCache>
                <c:ptCount val="3"/>
                <c:pt idx="0">
                  <c:v>Before COVID (Mar19 → Feb20) </c:v>
                </c:pt>
                <c:pt idx="1">
                  <c:v> COVID Year (Mar20 → Feb21) </c:v>
                </c:pt>
                <c:pt idx="2">
                  <c:v>AFTER  COVID Year (Mar21 → Feb22) </c:v>
                </c:pt>
              </c:strCache>
            </c:strRef>
          </c:cat>
          <c:val>
            <c:numRef>
              <c:f>'4 Pre Post Pandemic'!$F$13:$F$15</c:f>
              <c:numCache>
                <c:formatCode>0.00%</c:formatCode>
                <c:ptCount val="3"/>
                <c:pt idx="0">
                  <c:v>4.9943246311010395E-2</c:v>
                </c:pt>
                <c:pt idx="1">
                  <c:v>6.707317073170728E-2</c:v>
                </c:pt>
                <c:pt idx="2">
                  <c:v>6.9274113357640152E-2</c:v>
                </c:pt>
              </c:numCache>
            </c:numRef>
          </c:val>
          <c:extLst>
            <c:ext xmlns:c16="http://schemas.microsoft.com/office/drawing/2014/chart" uri="{C3380CC4-5D6E-409C-BE32-E72D297353CC}">
              <c16:uniqueId val="{00000004-EA98-4CC3-980B-F58029C432E7}"/>
            </c:ext>
          </c:extLst>
        </c:ser>
        <c:ser>
          <c:idx val="5"/>
          <c:order val="5"/>
          <c:tx>
            <c:strRef>
              <c:f>'4 Pre Post Pandemic'!$G$12</c:f>
              <c:strCache>
                <c:ptCount val="1"/>
                <c:pt idx="0">
                  <c:v>Luxury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 Pre Post Pandemic'!$A$13:$A$15</c:f>
              <c:strCache>
                <c:ptCount val="3"/>
                <c:pt idx="0">
                  <c:v>Before COVID (Mar19 → Feb20) </c:v>
                </c:pt>
                <c:pt idx="1">
                  <c:v> COVID Year (Mar20 → Feb21) </c:v>
                </c:pt>
                <c:pt idx="2">
                  <c:v>AFTER  COVID Year (Mar21 → Feb22) </c:v>
                </c:pt>
              </c:strCache>
            </c:strRef>
          </c:cat>
          <c:val>
            <c:numRef>
              <c:f>'4 Pre Post Pandemic'!$G$13:$G$15</c:f>
              <c:numCache>
                <c:formatCode>0.00%</c:formatCode>
                <c:ptCount val="3"/>
                <c:pt idx="0">
                  <c:v>4.1011619958988381E-2</c:v>
                </c:pt>
                <c:pt idx="1">
                  <c:v>7.5212557226945836E-2</c:v>
                </c:pt>
                <c:pt idx="2">
                  <c:v>4.8331648129423616E-2</c:v>
                </c:pt>
              </c:numCache>
            </c:numRef>
          </c:val>
          <c:extLst>
            <c:ext xmlns:c16="http://schemas.microsoft.com/office/drawing/2014/chart" uri="{C3380CC4-5D6E-409C-BE32-E72D297353CC}">
              <c16:uniqueId val="{00000005-EA98-4CC3-980B-F58029C432E7}"/>
            </c:ext>
          </c:extLst>
        </c:ser>
        <c:dLbls>
          <c:dLblPos val="outEnd"/>
          <c:showLegendKey val="0"/>
          <c:showVal val="1"/>
          <c:showCatName val="0"/>
          <c:showSerName val="0"/>
          <c:showPercent val="0"/>
          <c:showBubbleSize val="0"/>
        </c:dLbls>
        <c:gapWidth val="100"/>
        <c:overlap val="-24"/>
        <c:axId val="1593737711"/>
        <c:axId val="1593740591"/>
      </c:barChart>
      <c:catAx>
        <c:axId val="15937377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crossAx val="1593740591"/>
        <c:crosses val="autoZero"/>
        <c:auto val="1"/>
        <c:lblAlgn val="ctr"/>
        <c:lblOffset val="100"/>
        <c:noMultiLvlLbl val="0"/>
      </c:catAx>
      <c:valAx>
        <c:axId val="159374059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crossAx val="15937377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'5 Oil Impact on CPI'!$B$35</c:f>
              <c:strCache>
                <c:ptCount val="1"/>
                <c:pt idx="0">
                  <c:v>Meat and fish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CPI'!$C$35</c:f>
              <c:numCache>
                <c:formatCode>0%</c:formatCode>
                <c:ptCount val="1"/>
                <c:pt idx="0">
                  <c:v>0.79268301824065446</c:v>
                </c:pt>
              </c:numCache>
            </c:numRef>
          </c:val>
          <c:extLst>
            <c:ext xmlns:c16="http://schemas.microsoft.com/office/drawing/2014/chart" uri="{C3380CC4-5D6E-409C-BE32-E72D297353CC}">
              <c16:uniqueId val="{0000001B-9478-4C93-983F-CE3BC5961E46}"/>
            </c:ext>
          </c:extLst>
        </c:ser>
        <c:ser>
          <c:idx val="1"/>
          <c:order val="1"/>
          <c:tx>
            <c:strRef>
              <c:f>'5 Oil Impact on CPI'!$B$36</c:f>
              <c:strCache>
                <c:ptCount val="1"/>
                <c:pt idx="0">
                  <c:v>Transport and communication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CPI'!$C$36</c:f>
              <c:numCache>
                <c:formatCode>0%</c:formatCode>
                <c:ptCount val="1"/>
                <c:pt idx="0">
                  <c:v>0.77857772043702822</c:v>
                </c:pt>
              </c:numCache>
            </c:numRef>
          </c:val>
          <c:extLst>
            <c:ext xmlns:c16="http://schemas.microsoft.com/office/drawing/2014/chart" uri="{C3380CC4-5D6E-409C-BE32-E72D297353CC}">
              <c16:uniqueId val="{00000000-9478-4C93-983F-CE3BC5961E46}"/>
            </c:ext>
          </c:extLst>
        </c:ser>
        <c:ser>
          <c:idx val="2"/>
          <c:order val="2"/>
          <c:tx>
            <c:strRef>
              <c:f>'5 Oil Impact on CPI'!$B$37</c:f>
              <c:strCache>
                <c:ptCount val="1"/>
                <c:pt idx="0">
                  <c:v>Oils and fats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CPI'!$C$37</c:f>
              <c:numCache>
                <c:formatCode>0%</c:formatCode>
                <c:ptCount val="1"/>
                <c:pt idx="0">
                  <c:v>0.75142910168854082</c:v>
                </c:pt>
              </c:numCache>
            </c:numRef>
          </c:val>
          <c:extLst>
            <c:ext xmlns:c16="http://schemas.microsoft.com/office/drawing/2014/chart" uri="{C3380CC4-5D6E-409C-BE32-E72D297353CC}">
              <c16:uniqueId val="{00000001-9478-4C93-983F-CE3BC5961E46}"/>
            </c:ext>
          </c:extLst>
        </c:ser>
        <c:ser>
          <c:idx val="3"/>
          <c:order val="3"/>
          <c:tx>
            <c:strRef>
              <c:f>'5 Oil Impact on CPI'!$B$38</c:f>
              <c:strCache>
                <c:ptCount val="1"/>
                <c:pt idx="0">
                  <c:v>Recreation and amusement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CPI'!$C$38</c:f>
              <c:numCache>
                <c:formatCode>0%</c:formatCode>
                <c:ptCount val="1"/>
                <c:pt idx="0">
                  <c:v>0.72403484176045285</c:v>
                </c:pt>
              </c:numCache>
            </c:numRef>
          </c:val>
          <c:extLst>
            <c:ext xmlns:c16="http://schemas.microsoft.com/office/drawing/2014/chart" uri="{C3380CC4-5D6E-409C-BE32-E72D297353CC}">
              <c16:uniqueId val="{00000002-9478-4C93-983F-CE3BC5961E46}"/>
            </c:ext>
          </c:extLst>
        </c:ser>
        <c:ser>
          <c:idx val="4"/>
          <c:order val="4"/>
          <c:tx>
            <c:strRef>
              <c:f>'5 Oil Impact on CPI'!$B$39</c:f>
              <c:strCache>
                <c:ptCount val="1"/>
                <c:pt idx="0">
                  <c:v>Fuel and light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CPI'!$C$39</c:f>
              <c:numCache>
                <c:formatCode>0%</c:formatCode>
                <c:ptCount val="1"/>
                <c:pt idx="0">
                  <c:v>0.71027192860202093</c:v>
                </c:pt>
              </c:numCache>
            </c:numRef>
          </c:val>
          <c:extLst>
            <c:ext xmlns:c16="http://schemas.microsoft.com/office/drawing/2014/chart" uri="{C3380CC4-5D6E-409C-BE32-E72D297353CC}">
              <c16:uniqueId val="{00000003-9478-4C93-983F-CE3BC5961E46}"/>
            </c:ext>
          </c:extLst>
        </c:ser>
        <c:ser>
          <c:idx val="5"/>
          <c:order val="5"/>
          <c:tx>
            <c:strRef>
              <c:f>'5 Oil Impact on CPI'!$B$40</c:f>
              <c:strCache>
                <c:ptCount val="1"/>
                <c:pt idx="0">
                  <c:v>Food and beverages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CPI'!$C$40</c:f>
              <c:numCache>
                <c:formatCode>0%</c:formatCode>
                <c:ptCount val="1"/>
                <c:pt idx="0">
                  <c:v>0.70967053178100881</c:v>
                </c:pt>
              </c:numCache>
            </c:numRef>
          </c:val>
          <c:extLst>
            <c:ext xmlns:c16="http://schemas.microsoft.com/office/drawing/2014/chart" uri="{C3380CC4-5D6E-409C-BE32-E72D297353CC}">
              <c16:uniqueId val="{00000004-9478-4C93-983F-CE3BC5961E46}"/>
            </c:ext>
          </c:extLst>
        </c:ser>
        <c:ser>
          <c:idx val="6"/>
          <c:order val="6"/>
          <c:tx>
            <c:strRef>
              <c:f>'5 Oil Impact on CPI'!$B$41</c:f>
              <c:strCache>
                <c:ptCount val="1"/>
                <c:pt idx="0">
                  <c:v>General index</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CPI'!$C$41</c:f>
              <c:numCache>
                <c:formatCode>0%</c:formatCode>
                <c:ptCount val="1"/>
                <c:pt idx="0">
                  <c:v>0.6951709600352336</c:v>
                </c:pt>
              </c:numCache>
            </c:numRef>
          </c:val>
          <c:extLst>
            <c:ext xmlns:c16="http://schemas.microsoft.com/office/drawing/2014/chart" uri="{C3380CC4-5D6E-409C-BE32-E72D297353CC}">
              <c16:uniqueId val="{00000005-9478-4C93-983F-CE3BC5961E46}"/>
            </c:ext>
          </c:extLst>
        </c:ser>
        <c:ser>
          <c:idx val="7"/>
          <c:order val="7"/>
          <c:tx>
            <c:strRef>
              <c:f>'5 Oil Impact on CPI'!$B$42</c:f>
              <c:strCache>
                <c:ptCount val="1"/>
                <c:pt idx="0">
                  <c:v>Footwear</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CPI'!$C$42</c:f>
              <c:numCache>
                <c:formatCode>0%</c:formatCode>
                <c:ptCount val="1"/>
                <c:pt idx="0">
                  <c:v>0.69238471842336602</c:v>
                </c:pt>
              </c:numCache>
            </c:numRef>
          </c:val>
          <c:extLst>
            <c:ext xmlns:c16="http://schemas.microsoft.com/office/drawing/2014/chart" uri="{C3380CC4-5D6E-409C-BE32-E72D297353CC}">
              <c16:uniqueId val="{00000006-9478-4C93-983F-CE3BC5961E46}"/>
            </c:ext>
          </c:extLst>
        </c:ser>
        <c:ser>
          <c:idx val="8"/>
          <c:order val="8"/>
          <c:tx>
            <c:strRef>
              <c:f>'5 Oil Impact on CPI'!$B$43</c:f>
              <c:strCache>
                <c:ptCount val="1"/>
                <c:pt idx="0">
                  <c:v>Non-alcoholic beverages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CPI'!$C$43</c:f>
              <c:numCache>
                <c:formatCode>0%</c:formatCode>
                <c:ptCount val="1"/>
                <c:pt idx="0">
                  <c:v>0.67563173416540223</c:v>
                </c:pt>
              </c:numCache>
            </c:numRef>
          </c:val>
          <c:extLst>
            <c:ext xmlns:c16="http://schemas.microsoft.com/office/drawing/2014/chart" uri="{C3380CC4-5D6E-409C-BE32-E72D297353CC}">
              <c16:uniqueId val="{00000007-9478-4C93-983F-CE3BC5961E46}"/>
            </c:ext>
          </c:extLst>
        </c:ser>
        <c:ser>
          <c:idx val="9"/>
          <c:order val="9"/>
          <c:tx>
            <c:strRef>
              <c:f>'5 Oil Impact on CPI'!$B$44</c:f>
              <c:strCache>
                <c:ptCount val="1"/>
                <c:pt idx="0">
                  <c:v>Miscellaneous</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CPI'!$C$44</c:f>
              <c:numCache>
                <c:formatCode>0%</c:formatCode>
                <c:ptCount val="1"/>
                <c:pt idx="0">
                  <c:v>0.67548161234849602</c:v>
                </c:pt>
              </c:numCache>
            </c:numRef>
          </c:val>
          <c:extLst>
            <c:ext xmlns:c16="http://schemas.microsoft.com/office/drawing/2014/chart" uri="{C3380CC4-5D6E-409C-BE32-E72D297353CC}">
              <c16:uniqueId val="{00000008-9478-4C93-983F-CE3BC5961E46}"/>
            </c:ext>
          </c:extLst>
        </c:ser>
        <c:ser>
          <c:idx val="10"/>
          <c:order val="10"/>
          <c:tx>
            <c:strRef>
              <c:f>'5 Oil Impact on CPI'!$B$45</c:f>
              <c:strCache>
                <c:ptCount val="1"/>
                <c:pt idx="0">
                  <c:v>Clothing and footwear</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CPI'!$C$45</c:f>
              <c:numCache>
                <c:formatCode>0%</c:formatCode>
                <c:ptCount val="1"/>
                <c:pt idx="0">
                  <c:v>0.67151996944592118</c:v>
                </c:pt>
              </c:numCache>
            </c:numRef>
          </c:val>
          <c:extLst>
            <c:ext xmlns:c16="http://schemas.microsoft.com/office/drawing/2014/chart" uri="{C3380CC4-5D6E-409C-BE32-E72D297353CC}">
              <c16:uniqueId val="{00000009-9478-4C93-983F-CE3BC5961E46}"/>
            </c:ext>
          </c:extLst>
        </c:ser>
        <c:ser>
          <c:idx val="11"/>
          <c:order val="11"/>
          <c:tx>
            <c:strRef>
              <c:f>'5 Oil Impact on CPI'!$B$46</c:f>
              <c:strCache>
                <c:ptCount val="1"/>
                <c:pt idx="0">
                  <c:v>Clothing</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CPI'!$C$46</c:f>
              <c:numCache>
                <c:formatCode>0%</c:formatCode>
                <c:ptCount val="1"/>
                <c:pt idx="0">
                  <c:v>0.66726192821333341</c:v>
                </c:pt>
              </c:numCache>
            </c:numRef>
          </c:val>
          <c:extLst>
            <c:ext xmlns:c16="http://schemas.microsoft.com/office/drawing/2014/chart" uri="{C3380CC4-5D6E-409C-BE32-E72D297353CC}">
              <c16:uniqueId val="{0000000A-9478-4C93-983F-CE3BC5961E46}"/>
            </c:ext>
          </c:extLst>
        </c:ser>
        <c:ser>
          <c:idx val="12"/>
          <c:order val="12"/>
          <c:tx>
            <c:strRef>
              <c:f>'5 Oil Impact on CPI'!$B$47</c:f>
              <c:strCache>
                <c:ptCount val="1"/>
                <c:pt idx="0">
                  <c:v>Household goods and services</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CPI'!$C$47</c:f>
              <c:numCache>
                <c:formatCode>0%</c:formatCode>
                <c:ptCount val="1"/>
                <c:pt idx="0">
                  <c:v>0.6542215219876566</c:v>
                </c:pt>
              </c:numCache>
            </c:numRef>
          </c:val>
          <c:extLst>
            <c:ext xmlns:c16="http://schemas.microsoft.com/office/drawing/2014/chart" uri="{C3380CC4-5D6E-409C-BE32-E72D297353CC}">
              <c16:uniqueId val="{0000000B-9478-4C93-983F-CE3BC5961E46}"/>
            </c:ext>
          </c:extLst>
        </c:ser>
        <c:ser>
          <c:idx val="13"/>
          <c:order val="13"/>
          <c:tx>
            <c:strRef>
              <c:f>'5 Oil Impact on CPI'!$B$48</c:f>
              <c:strCache>
                <c:ptCount val="1"/>
                <c:pt idx="0">
                  <c:v>Prepared meals, snacks, sweets etc.</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CPI'!$C$48</c:f>
              <c:numCache>
                <c:formatCode>0%</c:formatCode>
                <c:ptCount val="1"/>
                <c:pt idx="0">
                  <c:v>0.63528538231225018</c:v>
                </c:pt>
              </c:numCache>
            </c:numRef>
          </c:val>
          <c:extLst>
            <c:ext xmlns:c16="http://schemas.microsoft.com/office/drawing/2014/chart" uri="{C3380CC4-5D6E-409C-BE32-E72D297353CC}">
              <c16:uniqueId val="{0000000C-9478-4C93-983F-CE3BC5961E46}"/>
            </c:ext>
          </c:extLst>
        </c:ser>
        <c:ser>
          <c:idx val="14"/>
          <c:order val="14"/>
          <c:tx>
            <c:strRef>
              <c:f>'5 Oil Impact on CPI'!$B$49</c:f>
              <c:strCache>
                <c:ptCount val="1"/>
                <c:pt idx="0">
                  <c:v>Health</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CPI'!$C$49</c:f>
              <c:numCache>
                <c:formatCode>0%</c:formatCode>
                <c:ptCount val="1"/>
                <c:pt idx="0">
                  <c:v>0.6183374191219887</c:v>
                </c:pt>
              </c:numCache>
            </c:numRef>
          </c:val>
          <c:extLst>
            <c:ext xmlns:c16="http://schemas.microsoft.com/office/drawing/2014/chart" uri="{C3380CC4-5D6E-409C-BE32-E72D297353CC}">
              <c16:uniqueId val="{0000000D-9478-4C93-983F-CE3BC5961E46}"/>
            </c:ext>
          </c:extLst>
        </c:ser>
        <c:ser>
          <c:idx val="15"/>
          <c:order val="15"/>
          <c:tx>
            <c:strRef>
              <c:f>'5 Oil Impact on CPI'!$B$50</c:f>
              <c:strCache>
                <c:ptCount val="1"/>
                <c:pt idx="0">
                  <c:v>Sugar and Confectionery</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CPI'!$C$50</c:f>
              <c:numCache>
                <c:formatCode>0%</c:formatCode>
                <c:ptCount val="1"/>
                <c:pt idx="0">
                  <c:v>0.60891818986860835</c:v>
                </c:pt>
              </c:numCache>
            </c:numRef>
          </c:val>
          <c:extLst>
            <c:ext xmlns:c16="http://schemas.microsoft.com/office/drawing/2014/chart" uri="{C3380CC4-5D6E-409C-BE32-E72D297353CC}">
              <c16:uniqueId val="{0000000E-9478-4C93-983F-CE3BC5961E46}"/>
            </c:ext>
          </c:extLst>
        </c:ser>
        <c:ser>
          <c:idx val="16"/>
          <c:order val="16"/>
          <c:tx>
            <c:strRef>
              <c:f>'5 Oil Impact on CPI'!$B$51</c:f>
              <c:strCache>
                <c:ptCount val="1"/>
                <c:pt idx="0">
                  <c:v>Education</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CPI'!$C$51</c:f>
              <c:numCache>
                <c:formatCode>0%</c:formatCode>
                <c:ptCount val="1"/>
                <c:pt idx="0">
                  <c:v>0.59613394654076424</c:v>
                </c:pt>
              </c:numCache>
            </c:numRef>
          </c:val>
          <c:extLst>
            <c:ext xmlns:c16="http://schemas.microsoft.com/office/drawing/2014/chart" uri="{C3380CC4-5D6E-409C-BE32-E72D297353CC}">
              <c16:uniqueId val="{0000000F-9478-4C93-983F-CE3BC5961E46}"/>
            </c:ext>
          </c:extLst>
        </c:ser>
        <c:ser>
          <c:idx val="17"/>
          <c:order val="17"/>
          <c:tx>
            <c:strRef>
              <c:f>'5 Oil Impact on CPI'!$B$52</c:f>
              <c:strCache>
                <c:ptCount val="1"/>
                <c:pt idx="0">
                  <c:v>Housing</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CPI'!$C$52</c:f>
              <c:numCache>
                <c:formatCode>0%</c:formatCode>
                <c:ptCount val="1"/>
                <c:pt idx="0">
                  <c:v>0.58260754054158548</c:v>
                </c:pt>
              </c:numCache>
            </c:numRef>
          </c:val>
          <c:extLst>
            <c:ext xmlns:c16="http://schemas.microsoft.com/office/drawing/2014/chart" uri="{C3380CC4-5D6E-409C-BE32-E72D297353CC}">
              <c16:uniqueId val="{00000010-9478-4C93-983F-CE3BC5961E46}"/>
            </c:ext>
          </c:extLst>
        </c:ser>
        <c:ser>
          <c:idx val="18"/>
          <c:order val="18"/>
          <c:tx>
            <c:strRef>
              <c:f>'5 Oil Impact on CPI'!$B$53</c:f>
              <c:strCache>
                <c:ptCount val="1"/>
                <c:pt idx="0">
                  <c:v>NEW HOUSING</c:v>
                </c:pt>
              </c:strCache>
            </c:strRef>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CPI'!$C$53</c:f>
              <c:numCache>
                <c:formatCode>0%</c:formatCode>
                <c:ptCount val="1"/>
                <c:pt idx="0">
                  <c:v>0.58260754054158548</c:v>
                </c:pt>
              </c:numCache>
            </c:numRef>
          </c:val>
          <c:extLst>
            <c:ext xmlns:c16="http://schemas.microsoft.com/office/drawing/2014/chart" uri="{C3380CC4-5D6E-409C-BE32-E72D297353CC}">
              <c16:uniqueId val="{00000011-9478-4C93-983F-CE3BC5961E46}"/>
            </c:ext>
          </c:extLst>
        </c:ser>
        <c:ser>
          <c:idx val="19"/>
          <c:order val="19"/>
          <c:tx>
            <c:strRef>
              <c:f>'5 Oil Impact on CPI'!$B$54</c:f>
              <c:strCache>
                <c:ptCount val="1"/>
                <c:pt idx="0">
                  <c:v>Personal care and effects</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CPI'!$C$54</c:f>
              <c:numCache>
                <c:formatCode>0%</c:formatCode>
                <c:ptCount val="1"/>
                <c:pt idx="0">
                  <c:v>0.55910184666469454</c:v>
                </c:pt>
              </c:numCache>
            </c:numRef>
          </c:val>
          <c:extLst>
            <c:ext xmlns:c16="http://schemas.microsoft.com/office/drawing/2014/chart" uri="{C3380CC4-5D6E-409C-BE32-E72D297353CC}">
              <c16:uniqueId val="{00000012-9478-4C93-983F-CE3BC5961E46}"/>
            </c:ext>
          </c:extLst>
        </c:ser>
        <c:ser>
          <c:idx val="20"/>
          <c:order val="20"/>
          <c:tx>
            <c:strRef>
              <c:f>'5 Oil Impact on CPI'!$B$55</c:f>
              <c:strCache>
                <c:ptCount val="1"/>
                <c:pt idx="0">
                  <c:v>Pan, tobacco and intoxicants</c:v>
                </c:pt>
              </c:strCache>
            </c:strRef>
          </c:tx>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CPI'!$C$55</c:f>
              <c:numCache>
                <c:formatCode>0%</c:formatCode>
                <c:ptCount val="1"/>
                <c:pt idx="0">
                  <c:v>0.5322553824571401</c:v>
                </c:pt>
              </c:numCache>
            </c:numRef>
          </c:val>
          <c:extLst>
            <c:ext xmlns:c16="http://schemas.microsoft.com/office/drawing/2014/chart" uri="{C3380CC4-5D6E-409C-BE32-E72D297353CC}">
              <c16:uniqueId val="{00000013-9478-4C93-983F-CE3BC5961E46}"/>
            </c:ext>
          </c:extLst>
        </c:ser>
        <c:ser>
          <c:idx val="21"/>
          <c:order val="21"/>
          <c:tx>
            <c:strRef>
              <c:f>'5 Oil Impact on CPI'!$B$56</c:f>
              <c:strCache>
                <c:ptCount val="1"/>
                <c:pt idx="0">
                  <c:v>Milk and products</c:v>
                </c:pt>
              </c:strCache>
            </c:strRef>
          </c:tx>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CPI'!$C$56</c:f>
              <c:numCache>
                <c:formatCode>0%</c:formatCode>
                <c:ptCount val="1"/>
                <c:pt idx="0">
                  <c:v>0.52771328180036647</c:v>
                </c:pt>
              </c:numCache>
            </c:numRef>
          </c:val>
          <c:extLst>
            <c:ext xmlns:c16="http://schemas.microsoft.com/office/drawing/2014/chart" uri="{C3380CC4-5D6E-409C-BE32-E72D297353CC}">
              <c16:uniqueId val="{00000014-9478-4C93-983F-CE3BC5961E46}"/>
            </c:ext>
          </c:extLst>
        </c:ser>
        <c:ser>
          <c:idx val="22"/>
          <c:order val="22"/>
          <c:tx>
            <c:strRef>
              <c:f>'5 Oil Impact on CPI'!$B$57</c:f>
              <c:strCache>
                <c:ptCount val="1"/>
                <c:pt idx="0">
                  <c:v>Fruits</c:v>
                </c:pt>
              </c:strCache>
            </c:strRef>
          </c:tx>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CPI'!$C$57</c:f>
              <c:numCache>
                <c:formatCode>0%</c:formatCode>
                <c:ptCount val="1"/>
                <c:pt idx="0">
                  <c:v>0.5253885312081723</c:v>
                </c:pt>
              </c:numCache>
            </c:numRef>
          </c:val>
          <c:extLst>
            <c:ext xmlns:c16="http://schemas.microsoft.com/office/drawing/2014/chart" uri="{C3380CC4-5D6E-409C-BE32-E72D297353CC}">
              <c16:uniqueId val="{00000015-9478-4C93-983F-CE3BC5961E46}"/>
            </c:ext>
          </c:extLst>
        </c:ser>
        <c:ser>
          <c:idx val="23"/>
          <c:order val="23"/>
          <c:tx>
            <c:strRef>
              <c:f>'5 Oil Impact on CPI'!$B$58</c:f>
              <c:strCache>
                <c:ptCount val="1"/>
                <c:pt idx="0">
                  <c:v>Spices</c:v>
                </c:pt>
              </c:strCache>
            </c:strRef>
          </c:tx>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CPI'!$C$58</c:f>
              <c:numCache>
                <c:formatCode>0%</c:formatCode>
                <c:ptCount val="1"/>
                <c:pt idx="0">
                  <c:v>0.51227601850256299</c:v>
                </c:pt>
              </c:numCache>
            </c:numRef>
          </c:val>
          <c:extLst>
            <c:ext xmlns:c16="http://schemas.microsoft.com/office/drawing/2014/chart" uri="{C3380CC4-5D6E-409C-BE32-E72D297353CC}">
              <c16:uniqueId val="{00000016-9478-4C93-983F-CE3BC5961E46}"/>
            </c:ext>
          </c:extLst>
        </c:ser>
        <c:ser>
          <c:idx val="24"/>
          <c:order val="24"/>
          <c:tx>
            <c:strRef>
              <c:f>'5 Oil Impact on CPI'!$B$59</c:f>
              <c:strCache>
                <c:ptCount val="1"/>
                <c:pt idx="0">
                  <c:v>Cereals and products</c:v>
                </c:pt>
              </c:strCache>
            </c:strRef>
          </c:tx>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CPI'!$C$59</c:f>
              <c:numCache>
                <c:formatCode>0%</c:formatCode>
                <c:ptCount val="1"/>
                <c:pt idx="0">
                  <c:v>0.43987122593443262</c:v>
                </c:pt>
              </c:numCache>
            </c:numRef>
          </c:val>
          <c:extLst>
            <c:ext xmlns:c16="http://schemas.microsoft.com/office/drawing/2014/chart" uri="{C3380CC4-5D6E-409C-BE32-E72D297353CC}">
              <c16:uniqueId val="{00000017-9478-4C93-983F-CE3BC5961E46}"/>
            </c:ext>
          </c:extLst>
        </c:ser>
        <c:ser>
          <c:idx val="25"/>
          <c:order val="25"/>
          <c:tx>
            <c:strRef>
              <c:f>'5 Oil Impact on CPI'!$B$60</c:f>
              <c:strCache>
                <c:ptCount val="1"/>
                <c:pt idx="0">
                  <c:v>Vegetables</c:v>
                </c:pt>
              </c:strCache>
            </c:strRef>
          </c:tx>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CPI'!$C$60</c:f>
              <c:numCache>
                <c:formatCode>0%</c:formatCode>
                <c:ptCount val="1"/>
                <c:pt idx="0">
                  <c:v>0.32872482782704315</c:v>
                </c:pt>
              </c:numCache>
            </c:numRef>
          </c:val>
          <c:extLst>
            <c:ext xmlns:c16="http://schemas.microsoft.com/office/drawing/2014/chart" uri="{C3380CC4-5D6E-409C-BE32-E72D297353CC}">
              <c16:uniqueId val="{00000018-9478-4C93-983F-CE3BC5961E46}"/>
            </c:ext>
          </c:extLst>
        </c:ser>
        <c:ser>
          <c:idx val="26"/>
          <c:order val="26"/>
          <c:tx>
            <c:strRef>
              <c:f>'5 Oil Impact on CPI'!$B$61</c:f>
              <c:strCache>
                <c:ptCount val="1"/>
                <c:pt idx="0">
                  <c:v>Pulses and products</c:v>
                </c:pt>
              </c:strCache>
            </c:strRef>
          </c:tx>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CPI'!$C$61</c:f>
              <c:numCache>
                <c:formatCode>0%</c:formatCode>
                <c:ptCount val="1"/>
                <c:pt idx="0">
                  <c:v>0.32248816651061057</c:v>
                </c:pt>
              </c:numCache>
            </c:numRef>
          </c:val>
          <c:extLst>
            <c:ext xmlns:c16="http://schemas.microsoft.com/office/drawing/2014/chart" uri="{C3380CC4-5D6E-409C-BE32-E72D297353CC}">
              <c16:uniqueId val="{00000019-9478-4C93-983F-CE3BC5961E46}"/>
            </c:ext>
          </c:extLst>
        </c:ser>
        <c:ser>
          <c:idx val="27"/>
          <c:order val="27"/>
          <c:tx>
            <c:strRef>
              <c:f>'5 Oil Impact on CPI'!$B$62</c:f>
              <c:strCache>
                <c:ptCount val="1"/>
                <c:pt idx="0">
                  <c:v>Egg</c:v>
                </c:pt>
              </c:strCache>
            </c:strRef>
          </c:tx>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 Oil Impact on CPI'!$C$34</c:f>
              <c:strCache>
                <c:ptCount val="1"/>
                <c:pt idx="0">
                  <c:v>Correlation With crude Oil</c:v>
                </c:pt>
              </c:strCache>
            </c:strRef>
          </c:cat>
          <c:val>
            <c:numRef>
              <c:f>'5 Oil Impact on CPI'!$C$62</c:f>
              <c:numCache>
                <c:formatCode>0%</c:formatCode>
                <c:ptCount val="1"/>
                <c:pt idx="0">
                  <c:v>-8.3046590697356121E-2</c:v>
                </c:pt>
              </c:numCache>
            </c:numRef>
          </c:val>
          <c:extLst>
            <c:ext xmlns:c16="http://schemas.microsoft.com/office/drawing/2014/chart" uri="{C3380CC4-5D6E-409C-BE32-E72D297353CC}">
              <c16:uniqueId val="{0000001A-9478-4C93-983F-CE3BC5961E46}"/>
            </c:ext>
          </c:extLst>
        </c:ser>
        <c:dLbls>
          <c:dLblPos val="outEnd"/>
          <c:showLegendKey val="0"/>
          <c:showVal val="1"/>
          <c:showCatName val="0"/>
          <c:showSerName val="0"/>
          <c:showPercent val="0"/>
          <c:showBubbleSize val="0"/>
        </c:dLbls>
        <c:gapWidth val="100"/>
        <c:axId val="835529088"/>
        <c:axId val="835534368"/>
      </c:barChart>
      <c:catAx>
        <c:axId val="83552908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crossAx val="835534368"/>
        <c:crosses val="autoZero"/>
        <c:auto val="1"/>
        <c:lblAlgn val="ctr"/>
        <c:lblOffset val="100"/>
        <c:noMultiLvlLbl val="0"/>
      </c:catAx>
      <c:valAx>
        <c:axId val="83553436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crossAx val="835529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21B9A168-9AD7-4438-852B-0AE83EACF1F7}" type="doc">
      <dgm:prSet loTypeId="urn:microsoft.com/office/officeart/2008/layout/SquareAccentList" loCatId="list" qsTypeId="urn:microsoft.com/office/officeart/2005/8/quickstyle/simple1" qsCatId="simple" csTypeId="urn:microsoft.com/office/officeart/2005/8/colors/accent1_2" csCatId="accent1" phldr="1"/>
      <dgm:spPr/>
      <dgm:t>
        <a:bodyPr/>
        <a:lstStyle/>
        <a:p>
          <a:endParaRPr lang="en-IN"/>
        </a:p>
      </dgm:t>
    </dgm:pt>
    <dgm:pt modelId="{9464FB81-09E1-40FD-9F11-8B41AF8ED5EE}">
      <dgm:prSet phldrT="[Text]" custT="1"/>
      <dgm:spPr/>
      <dgm:t>
        <a:bodyPr/>
        <a:lstStyle/>
        <a:p>
          <a:pPr algn="ctr"/>
          <a:r>
            <a:rPr lang="en-IN" sz="1400">
              <a:solidFill>
                <a:schemeClr val="bg1">
                  <a:lumMod val="95000"/>
                </a:schemeClr>
              </a:solidFill>
            </a:rPr>
            <a:t>Top 3 Inflated</a:t>
          </a:r>
        </a:p>
      </dgm:t>
    </dgm:pt>
    <dgm:pt modelId="{99874A2D-193B-4936-98BF-769FFCFB8463}" type="parTrans" cxnId="{1D1103B1-0F97-4848-BDB8-4A2B9C3AAA56}">
      <dgm:prSet/>
      <dgm:spPr/>
      <dgm:t>
        <a:bodyPr/>
        <a:lstStyle/>
        <a:p>
          <a:endParaRPr lang="en-IN"/>
        </a:p>
      </dgm:t>
    </dgm:pt>
    <dgm:pt modelId="{38E025E0-F0E6-4638-B4E5-178525490993}" type="sibTrans" cxnId="{1D1103B1-0F97-4848-BDB8-4A2B9C3AAA56}">
      <dgm:prSet/>
      <dgm:spPr/>
      <dgm:t>
        <a:bodyPr/>
        <a:lstStyle/>
        <a:p>
          <a:endParaRPr lang="en-IN"/>
        </a:p>
      </dgm:t>
    </dgm:pt>
    <dgm:pt modelId="{B1B2524D-654E-4941-AFE9-24D1CD5871FD}">
      <dgm:prSet phldrT="[Text]"/>
      <dgm:spPr/>
      <dgm:t>
        <a:bodyPr/>
        <a:lstStyle/>
        <a:p>
          <a:r>
            <a:rPr lang="en-IN"/>
            <a:t>Spices</a:t>
          </a:r>
        </a:p>
      </dgm:t>
    </dgm:pt>
    <dgm:pt modelId="{E4205EE1-E055-4212-BA5F-C3384B4FA890}" type="parTrans" cxnId="{120668BD-D96D-40B7-95CF-DF460641DADA}">
      <dgm:prSet/>
      <dgm:spPr/>
      <dgm:t>
        <a:bodyPr/>
        <a:lstStyle/>
        <a:p>
          <a:endParaRPr lang="en-IN"/>
        </a:p>
      </dgm:t>
    </dgm:pt>
    <dgm:pt modelId="{5F24322B-A08C-4E9E-BF9D-B1CD6F1CC5FF}" type="sibTrans" cxnId="{120668BD-D96D-40B7-95CF-DF460641DADA}">
      <dgm:prSet/>
      <dgm:spPr/>
      <dgm:t>
        <a:bodyPr/>
        <a:lstStyle/>
        <a:p>
          <a:endParaRPr lang="en-IN"/>
        </a:p>
      </dgm:t>
    </dgm:pt>
    <dgm:pt modelId="{7F759F24-CCFF-4284-BC94-7EF6A86609A8}">
      <dgm:prSet phldrT="[Text]"/>
      <dgm:spPr/>
      <dgm:t>
        <a:bodyPr/>
        <a:lstStyle/>
        <a:p>
          <a:r>
            <a:rPr lang="en-IN"/>
            <a:t>Cereals and Products</a:t>
          </a:r>
        </a:p>
      </dgm:t>
    </dgm:pt>
    <dgm:pt modelId="{6BCF554E-280B-4C01-9D7D-B25724180A65}" type="parTrans" cxnId="{C502CA8E-FA9D-432F-9470-AA16684FB48D}">
      <dgm:prSet/>
      <dgm:spPr/>
      <dgm:t>
        <a:bodyPr/>
        <a:lstStyle/>
        <a:p>
          <a:endParaRPr lang="en-IN"/>
        </a:p>
      </dgm:t>
    </dgm:pt>
    <dgm:pt modelId="{BAA696B9-A5B4-4CBD-8A20-11122B0B9B54}" type="sibTrans" cxnId="{C502CA8E-FA9D-432F-9470-AA16684FB48D}">
      <dgm:prSet/>
      <dgm:spPr/>
      <dgm:t>
        <a:bodyPr/>
        <a:lstStyle/>
        <a:p>
          <a:endParaRPr lang="en-IN"/>
        </a:p>
      </dgm:t>
    </dgm:pt>
    <dgm:pt modelId="{40DA12F2-0B98-4C50-8386-A664316EADAF}">
      <dgm:prSet phldrT="[Text]"/>
      <dgm:spPr/>
      <dgm:t>
        <a:bodyPr/>
        <a:lstStyle/>
        <a:p>
          <a:r>
            <a:rPr lang="en-IN"/>
            <a:t>Milk and Products</a:t>
          </a:r>
        </a:p>
      </dgm:t>
    </dgm:pt>
    <dgm:pt modelId="{F681FA48-8443-4EBE-B88E-E6C375B1B017}" type="parTrans" cxnId="{601948B1-288B-425D-8D21-3B342CA34970}">
      <dgm:prSet/>
      <dgm:spPr/>
      <dgm:t>
        <a:bodyPr/>
        <a:lstStyle/>
        <a:p>
          <a:endParaRPr lang="en-IN"/>
        </a:p>
      </dgm:t>
    </dgm:pt>
    <dgm:pt modelId="{B551ADB6-693A-44BD-991F-9DD7BBF3303F}" type="sibTrans" cxnId="{601948B1-288B-425D-8D21-3B342CA34970}">
      <dgm:prSet/>
      <dgm:spPr/>
      <dgm:t>
        <a:bodyPr/>
        <a:lstStyle/>
        <a:p>
          <a:endParaRPr lang="en-IN"/>
        </a:p>
      </dgm:t>
    </dgm:pt>
    <dgm:pt modelId="{E8800739-86F1-4454-A90D-EFEDB26769AD}">
      <dgm:prSet phldrT="[Text]" custT="1"/>
      <dgm:spPr/>
      <dgm:t>
        <a:bodyPr/>
        <a:lstStyle/>
        <a:p>
          <a:pPr algn="ctr"/>
          <a:r>
            <a:rPr lang="en-IN" sz="1400">
              <a:solidFill>
                <a:schemeClr val="bg1">
                  <a:lumMod val="95000"/>
                </a:schemeClr>
              </a:solidFill>
            </a:rPr>
            <a:t>   Bottom 3 Inflated</a:t>
          </a:r>
        </a:p>
      </dgm:t>
    </dgm:pt>
    <dgm:pt modelId="{18699576-B385-4411-8889-3411402C836F}" type="parTrans" cxnId="{1CA0C9CF-7FF8-4421-9CE7-3681A478D284}">
      <dgm:prSet/>
      <dgm:spPr/>
      <dgm:t>
        <a:bodyPr/>
        <a:lstStyle/>
        <a:p>
          <a:endParaRPr lang="en-IN"/>
        </a:p>
      </dgm:t>
    </dgm:pt>
    <dgm:pt modelId="{FFEF9A63-8673-47CA-9FAD-075B8562B9F3}" type="sibTrans" cxnId="{1CA0C9CF-7FF8-4421-9CE7-3681A478D284}">
      <dgm:prSet/>
      <dgm:spPr/>
      <dgm:t>
        <a:bodyPr/>
        <a:lstStyle/>
        <a:p>
          <a:endParaRPr lang="en-IN"/>
        </a:p>
      </dgm:t>
    </dgm:pt>
    <dgm:pt modelId="{AA20F21D-5779-4D31-A6EF-2CA0F31D5510}">
      <dgm:prSet phldrT="[Text]"/>
      <dgm:spPr/>
      <dgm:t>
        <a:bodyPr/>
        <a:lstStyle/>
        <a:p>
          <a:r>
            <a:rPr lang="en-IN"/>
            <a:t>Oils and Fats</a:t>
          </a:r>
        </a:p>
      </dgm:t>
    </dgm:pt>
    <dgm:pt modelId="{7BC015BB-7E83-4D52-AF20-80F70130E07E}" type="parTrans" cxnId="{AE142C44-79E2-47B0-B220-CBE99978D306}">
      <dgm:prSet/>
      <dgm:spPr/>
      <dgm:t>
        <a:bodyPr/>
        <a:lstStyle/>
        <a:p>
          <a:endParaRPr lang="en-IN"/>
        </a:p>
      </dgm:t>
    </dgm:pt>
    <dgm:pt modelId="{D46BE2E2-A94F-4EC6-A02B-560B82315627}" type="sibTrans" cxnId="{AE142C44-79E2-47B0-B220-CBE99978D306}">
      <dgm:prSet/>
      <dgm:spPr/>
      <dgm:t>
        <a:bodyPr/>
        <a:lstStyle/>
        <a:p>
          <a:endParaRPr lang="en-IN"/>
        </a:p>
      </dgm:t>
    </dgm:pt>
    <dgm:pt modelId="{2C1F7468-7A06-4D5E-8B98-3F6DA8488CDC}">
      <dgm:prSet phldrT="[Text]"/>
      <dgm:spPr/>
      <dgm:t>
        <a:bodyPr/>
        <a:lstStyle/>
        <a:p>
          <a:r>
            <a:rPr lang="en-IN"/>
            <a:t>Vegetables</a:t>
          </a:r>
        </a:p>
      </dgm:t>
    </dgm:pt>
    <dgm:pt modelId="{BFA8C882-F0FD-49F7-8FFF-B9F884FBF463}" type="parTrans" cxnId="{CF4ED16B-0900-4614-89B2-78ABFA11F867}">
      <dgm:prSet/>
      <dgm:spPr/>
      <dgm:t>
        <a:bodyPr/>
        <a:lstStyle/>
        <a:p>
          <a:endParaRPr lang="en-IN"/>
        </a:p>
      </dgm:t>
    </dgm:pt>
    <dgm:pt modelId="{428481BE-E8AE-4322-9116-8B517DC3A436}" type="sibTrans" cxnId="{CF4ED16B-0900-4614-89B2-78ABFA11F867}">
      <dgm:prSet/>
      <dgm:spPr/>
      <dgm:t>
        <a:bodyPr/>
        <a:lstStyle/>
        <a:p>
          <a:endParaRPr lang="en-IN"/>
        </a:p>
      </dgm:t>
    </dgm:pt>
    <dgm:pt modelId="{D44CD0F5-02B9-45C5-B1B5-5BAD89C185CB}">
      <dgm:prSet phldrT="[Text]"/>
      <dgm:spPr/>
      <dgm:t>
        <a:bodyPr/>
        <a:lstStyle/>
        <a:p>
          <a:r>
            <a:rPr lang="en-IN"/>
            <a:t>Meat and Fish</a:t>
          </a:r>
        </a:p>
      </dgm:t>
    </dgm:pt>
    <dgm:pt modelId="{13043928-E07B-4354-A78C-5431DF45F0AB}" type="parTrans" cxnId="{77F56EAD-861C-46B3-A1A7-EA47A548E9B8}">
      <dgm:prSet/>
      <dgm:spPr/>
      <dgm:t>
        <a:bodyPr/>
        <a:lstStyle/>
        <a:p>
          <a:endParaRPr lang="en-IN"/>
        </a:p>
      </dgm:t>
    </dgm:pt>
    <dgm:pt modelId="{AC23E516-9433-485E-95A4-B8A5F56FC989}" type="sibTrans" cxnId="{77F56EAD-861C-46B3-A1A7-EA47A548E9B8}">
      <dgm:prSet/>
      <dgm:spPr/>
      <dgm:t>
        <a:bodyPr/>
        <a:lstStyle/>
        <a:p>
          <a:endParaRPr lang="en-IN"/>
        </a:p>
      </dgm:t>
    </dgm:pt>
    <dgm:pt modelId="{EAF0E0E7-1090-4DAF-A5FC-4F2497447C1F}" type="pres">
      <dgm:prSet presAssocID="{21B9A168-9AD7-4438-852B-0AE83EACF1F7}" presName="layout" presStyleCnt="0">
        <dgm:presLayoutVars>
          <dgm:chMax/>
          <dgm:chPref/>
          <dgm:dir/>
          <dgm:resizeHandles/>
        </dgm:presLayoutVars>
      </dgm:prSet>
      <dgm:spPr/>
    </dgm:pt>
    <dgm:pt modelId="{968E67C0-B5E8-40AA-A53A-FFE5FD286D5A}" type="pres">
      <dgm:prSet presAssocID="{9464FB81-09E1-40FD-9F11-8B41AF8ED5EE}" presName="root" presStyleCnt="0">
        <dgm:presLayoutVars>
          <dgm:chMax/>
          <dgm:chPref/>
        </dgm:presLayoutVars>
      </dgm:prSet>
      <dgm:spPr/>
    </dgm:pt>
    <dgm:pt modelId="{39277AF6-24B8-4D8D-B74F-23A7BE39C260}" type="pres">
      <dgm:prSet presAssocID="{9464FB81-09E1-40FD-9F11-8B41AF8ED5EE}" presName="rootComposite" presStyleCnt="0">
        <dgm:presLayoutVars/>
      </dgm:prSet>
      <dgm:spPr/>
    </dgm:pt>
    <dgm:pt modelId="{519B9B7C-D31B-4092-992E-C67F0396812B}" type="pres">
      <dgm:prSet presAssocID="{9464FB81-09E1-40FD-9F11-8B41AF8ED5EE}" presName="ParentAccent" presStyleLbl="alignNode1" presStyleIdx="0" presStyleCnt="2" custScaleX="100060" custScaleY="60199" custLinFactNeighborY="14540"/>
      <dgm:spPr>
        <a:solidFill>
          <a:srgbClr val="00CC66"/>
        </a:solidFill>
      </dgm:spPr>
    </dgm:pt>
    <dgm:pt modelId="{1FD5F3B4-4210-41A1-BD1F-D86D5DBD433C}" type="pres">
      <dgm:prSet presAssocID="{9464FB81-09E1-40FD-9F11-8B41AF8ED5EE}" presName="ParentSmallAccent" presStyleLbl="fgAcc1" presStyleIdx="0" presStyleCnt="2" custLinFactY="46701" custLinFactNeighborX="2931" custLinFactNeighborY="100000"/>
      <dgm:spPr/>
    </dgm:pt>
    <dgm:pt modelId="{ADCCB8B3-A44B-4C40-84D5-0B7C7523D18E}" type="pres">
      <dgm:prSet presAssocID="{9464FB81-09E1-40FD-9F11-8B41AF8ED5EE}" presName="Parent" presStyleLbl="revTx" presStyleIdx="0" presStyleCnt="8" custScaleX="67491" custScaleY="89882" custLinFactNeighborX="790" custLinFactNeighborY="87019">
        <dgm:presLayoutVars>
          <dgm:chMax/>
          <dgm:chPref val="4"/>
          <dgm:bulletEnabled val="1"/>
        </dgm:presLayoutVars>
      </dgm:prSet>
      <dgm:spPr/>
    </dgm:pt>
    <dgm:pt modelId="{41AFB569-134E-4215-9B9F-BCBF0048F37A}" type="pres">
      <dgm:prSet presAssocID="{9464FB81-09E1-40FD-9F11-8B41AF8ED5EE}" presName="childShape" presStyleCnt="0">
        <dgm:presLayoutVars>
          <dgm:chMax val="0"/>
          <dgm:chPref val="0"/>
        </dgm:presLayoutVars>
      </dgm:prSet>
      <dgm:spPr/>
    </dgm:pt>
    <dgm:pt modelId="{685BAFB8-DE8B-4889-A5FE-FD6CF38EDF15}" type="pres">
      <dgm:prSet presAssocID="{B1B2524D-654E-4941-AFE9-24D1CD5871FD}" presName="childComposite" presStyleCnt="0">
        <dgm:presLayoutVars>
          <dgm:chMax val="0"/>
          <dgm:chPref val="0"/>
        </dgm:presLayoutVars>
      </dgm:prSet>
      <dgm:spPr/>
    </dgm:pt>
    <dgm:pt modelId="{6E4CAA9E-E395-4B40-A07E-CE58FBEA00C5}" type="pres">
      <dgm:prSet presAssocID="{B1B2524D-654E-4941-AFE9-24D1CD5871FD}" presName="ChildAccent" presStyleLbl="solidFgAcc1" presStyleIdx="0" presStyleCnt="6" custLinFactNeighborY="-87338"/>
      <dgm:spPr/>
    </dgm:pt>
    <dgm:pt modelId="{BA693800-5100-4E8B-A58E-6FFD7CF9C682}" type="pres">
      <dgm:prSet presAssocID="{B1B2524D-654E-4941-AFE9-24D1CD5871FD}" presName="Child" presStyleLbl="revTx" presStyleIdx="1" presStyleCnt="8" custLinFactNeighborY="-39960">
        <dgm:presLayoutVars>
          <dgm:chMax val="0"/>
          <dgm:chPref val="0"/>
          <dgm:bulletEnabled val="1"/>
        </dgm:presLayoutVars>
      </dgm:prSet>
      <dgm:spPr/>
    </dgm:pt>
    <dgm:pt modelId="{B10F5D2D-647B-4AEC-AB11-F3F82291AF06}" type="pres">
      <dgm:prSet presAssocID="{7F759F24-CCFF-4284-BC94-7EF6A86609A8}" presName="childComposite" presStyleCnt="0">
        <dgm:presLayoutVars>
          <dgm:chMax val="0"/>
          <dgm:chPref val="0"/>
        </dgm:presLayoutVars>
      </dgm:prSet>
      <dgm:spPr/>
    </dgm:pt>
    <dgm:pt modelId="{FEF5D08B-C990-4427-9A07-A530C2ABE9B6}" type="pres">
      <dgm:prSet presAssocID="{7F759F24-CCFF-4284-BC94-7EF6A86609A8}" presName="ChildAccent" presStyleLbl="solidFgAcc1" presStyleIdx="1" presStyleCnt="6" custLinFactY="-92134" custLinFactNeighborY="-100000"/>
      <dgm:spPr/>
    </dgm:pt>
    <dgm:pt modelId="{8BAEE914-03B6-4838-AEFF-90F0728FE128}" type="pres">
      <dgm:prSet presAssocID="{7F759F24-CCFF-4284-BC94-7EF6A86609A8}" presName="Child" presStyleLbl="revTx" presStyleIdx="2" presStyleCnt="8" custLinFactNeighborY="-82426">
        <dgm:presLayoutVars>
          <dgm:chMax val="0"/>
          <dgm:chPref val="0"/>
          <dgm:bulletEnabled val="1"/>
        </dgm:presLayoutVars>
      </dgm:prSet>
      <dgm:spPr/>
    </dgm:pt>
    <dgm:pt modelId="{AAB4FBAB-0D47-4D13-BD87-ADE1D63EDB5E}" type="pres">
      <dgm:prSet presAssocID="{40DA12F2-0B98-4C50-8386-A664316EADAF}" presName="childComposite" presStyleCnt="0">
        <dgm:presLayoutVars>
          <dgm:chMax val="0"/>
          <dgm:chPref val="0"/>
        </dgm:presLayoutVars>
      </dgm:prSet>
      <dgm:spPr/>
    </dgm:pt>
    <dgm:pt modelId="{7A4937FE-041A-49A5-8DC2-7C7FE5FAD460}" type="pres">
      <dgm:prSet presAssocID="{40DA12F2-0B98-4C50-8386-A664316EADAF}" presName="ChildAccent" presStyleLbl="solidFgAcc1" presStyleIdx="2" presStyleCnt="6" custLinFactY="-103446" custLinFactNeighborY="-200000"/>
      <dgm:spPr/>
    </dgm:pt>
    <dgm:pt modelId="{3BEC70C9-56DD-4001-86F0-70B35606B226}" type="pres">
      <dgm:prSet presAssocID="{40DA12F2-0B98-4C50-8386-A664316EADAF}" presName="Child" presStyleLbl="revTx" presStyleIdx="3" presStyleCnt="8" custLinFactY="-19802" custLinFactNeighborY="-100000">
        <dgm:presLayoutVars>
          <dgm:chMax val="0"/>
          <dgm:chPref val="0"/>
          <dgm:bulletEnabled val="1"/>
        </dgm:presLayoutVars>
      </dgm:prSet>
      <dgm:spPr/>
    </dgm:pt>
    <dgm:pt modelId="{EF7BCF91-AABC-4F6F-90AA-FFFFDE2EA826}" type="pres">
      <dgm:prSet presAssocID="{E8800739-86F1-4454-A90D-EFEDB26769AD}" presName="root" presStyleCnt="0">
        <dgm:presLayoutVars>
          <dgm:chMax/>
          <dgm:chPref/>
        </dgm:presLayoutVars>
      </dgm:prSet>
      <dgm:spPr/>
    </dgm:pt>
    <dgm:pt modelId="{34F6D8DE-F0E0-492D-BDEB-9292C85A6D40}" type="pres">
      <dgm:prSet presAssocID="{E8800739-86F1-4454-A90D-EFEDB26769AD}" presName="rootComposite" presStyleCnt="0">
        <dgm:presLayoutVars/>
      </dgm:prSet>
      <dgm:spPr/>
    </dgm:pt>
    <dgm:pt modelId="{2EA47EC7-D030-4D78-89AC-4E713DE6D05B}" type="pres">
      <dgm:prSet presAssocID="{E8800739-86F1-4454-A90D-EFEDB26769AD}" presName="ParentAccent" presStyleLbl="alignNode1" presStyleIdx="1" presStyleCnt="2" custScaleX="100060" custScaleY="60496" custLinFactNeighborY="67655"/>
      <dgm:spPr/>
    </dgm:pt>
    <dgm:pt modelId="{97756296-4BFF-43E0-B0C1-B4D49D48FA1A}" type="pres">
      <dgm:prSet presAssocID="{E8800739-86F1-4454-A90D-EFEDB26769AD}" presName="ParentSmallAccent" presStyleLbl="fgAcc1" presStyleIdx="1" presStyleCnt="2" custLinFactY="100000" custLinFactNeighborX="5821" custLinFactNeighborY="132874"/>
      <dgm:spPr/>
    </dgm:pt>
    <dgm:pt modelId="{B4F6CA9D-E1C1-4F60-94F2-562C05407861}" type="pres">
      <dgm:prSet presAssocID="{E8800739-86F1-4454-A90D-EFEDB26769AD}" presName="Parent" presStyleLbl="revTx" presStyleIdx="4" presStyleCnt="8" custScaleY="33676" custLinFactY="14969" custLinFactNeighborX="183" custLinFactNeighborY="100000">
        <dgm:presLayoutVars>
          <dgm:chMax/>
          <dgm:chPref val="4"/>
          <dgm:bulletEnabled val="1"/>
        </dgm:presLayoutVars>
      </dgm:prSet>
      <dgm:spPr/>
    </dgm:pt>
    <dgm:pt modelId="{60DFFA9F-3441-40D9-9BF1-E237ED214CCB}" type="pres">
      <dgm:prSet presAssocID="{E8800739-86F1-4454-A90D-EFEDB26769AD}" presName="childShape" presStyleCnt="0">
        <dgm:presLayoutVars>
          <dgm:chMax val="0"/>
          <dgm:chPref val="0"/>
        </dgm:presLayoutVars>
      </dgm:prSet>
      <dgm:spPr/>
    </dgm:pt>
    <dgm:pt modelId="{C1B63414-4730-4CDF-87DC-62CBDDFB7B03}" type="pres">
      <dgm:prSet presAssocID="{AA20F21D-5779-4D31-A6EF-2CA0F31D5510}" presName="childComposite" presStyleCnt="0">
        <dgm:presLayoutVars>
          <dgm:chMax val="0"/>
          <dgm:chPref val="0"/>
        </dgm:presLayoutVars>
      </dgm:prSet>
      <dgm:spPr/>
    </dgm:pt>
    <dgm:pt modelId="{901027E5-A1F2-4835-9A09-DCE5A26642A6}" type="pres">
      <dgm:prSet presAssocID="{AA20F21D-5779-4D31-A6EF-2CA0F31D5510}" presName="ChildAccent" presStyleLbl="solidFgAcc1" presStyleIdx="3" presStyleCnt="6" custLinFactNeighborX="9474" custLinFactNeighborY="-6316"/>
      <dgm:spPr/>
    </dgm:pt>
    <dgm:pt modelId="{F38F361D-632D-403E-959D-1A800EE6F50E}" type="pres">
      <dgm:prSet presAssocID="{AA20F21D-5779-4D31-A6EF-2CA0F31D5510}" presName="Child" presStyleLbl="revTx" presStyleIdx="5" presStyleCnt="8" custLinFactNeighborX="-824" custLinFactNeighborY="-2710">
        <dgm:presLayoutVars>
          <dgm:chMax val="0"/>
          <dgm:chPref val="0"/>
          <dgm:bulletEnabled val="1"/>
        </dgm:presLayoutVars>
      </dgm:prSet>
      <dgm:spPr/>
    </dgm:pt>
    <dgm:pt modelId="{B61BF25C-89E6-405B-8C3A-E4B2AE6B66F0}" type="pres">
      <dgm:prSet presAssocID="{2C1F7468-7A06-4D5E-8B98-3F6DA8488CDC}" presName="childComposite" presStyleCnt="0">
        <dgm:presLayoutVars>
          <dgm:chMax val="0"/>
          <dgm:chPref val="0"/>
        </dgm:presLayoutVars>
      </dgm:prSet>
      <dgm:spPr/>
    </dgm:pt>
    <dgm:pt modelId="{87F5CEBE-991A-4C92-B335-5DDAFC382839}" type="pres">
      <dgm:prSet presAssocID="{2C1F7468-7A06-4D5E-8B98-3F6DA8488CDC}" presName="ChildAccent" presStyleLbl="solidFgAcc1" presStyleIdx="4" presStyleCnt="6" custLinFactY="-13679" custLinFactNeighborX="9474" custLinFactNeighborY="-100000"/>
      <dgm:spPr/>
    </dgm:pt>
    <dgm:pt modelId="{C5C48194-5AA0-4B36-8824-34BF3604D9A1}" type="pres">
      <dgm:prSet presAssocID="{2C1F7468-7A06-4D5E-8B98-3F6DA8488CDC}" presName="Child" presStyleLbl="revTx" presStyleIdx="6" presStyleCnt="8" custLinFactNeighborX="-77" custLinFactNeighborY="-51484">
        <dgm:presLayoutVars>
          <dgm:chMax val="0"/>
          <dgm:chPref val="0"/>
          <dgm:bulletEnabled val="1"/>
        </dgm:presLayoutVars>
      </dgm:prSet>
      <dgm:spPr/>
    </dgm:pt>
    <dgm:pt modelId="{EDFD6A36-3D1A-44CA-943D-A5E1C28F5F4D}" type="pres">
      <dgm:prSet presAssocID="{D44CD0F5-02B9-45C5-B1B5-5BAD89C185CB}" presName="childComposite" presStyleCnt="0">
        <dgm:presLayoutVars>
          <dgm:chMax val="0"/>
          <dgm:chPref val="0"/>
        </dgm:presLayoutVars>
      </dgm:prSet>
      <dgm:spPr/>
    </dgm:pt>
    <dgm:pt modelId="{2DD823B4-B5E8-45C2-B42A-5B35A1F93572}" type="pres">
      <dgm:prSet presAssocID="{D44CD0F5-02B9-45C5-B1B5-5BAD89C185CB}" presName="ChildAccent" presStyleLbl="solidFgAcc1" presStyleIdx="5" presStyleCnt="6" custLinFactY="-100000" custLinFactNeighborX="9474" custLinFactNeighborY="-127318"/>
      <dgm:spPr/>
    </dgm:pt>
    <dgm:pt modelId="{89D88ADC-F369-4AC1-91DA-304F740D325C}" type="pres">
      <dgm:prSet presAssocID="{D44CD0F5-02B9-45C5-B1B5-5BAD89C185CB}" presName="Child" presStyleLbl="revTx" presStyleIdx="7" presStyleCnt="8" custLinFactNeighborX="-824" custLinFactNeighborY="-97516">
        <dgm:presLayoutVars>
          <dgm:chMax val="0"/>
          <dgm:chPref val="0"/>
          <dgm:bulletEnabled val="1"/>
        </dgm:presLayoutVars>
      </dgm:prSet>
      <dgm:spPr/>
    </dgm:pt>
  </dgm:ptLst>
  <dgm:cxnLst>
    <dgm:cxn modelId="{E0EEE823-2D8D-47DC-AAC6-C5F51E7A5583}" type="presOf" srcId="{40DA12F2-0B98-4C50-8386-A664316EADAF}" destId="{3BEC70C9-56DD-4001-86F0-70B35606B226}" srcOrd="0" destOrd="0" presId="urn:microsoft.com/office/officeart/2008/layout/SquareAccentList"/>
    <dgm:cxn modelId="{43CBFF5F-3794-4729-99D7-9A3C85090CF8}" type="presOf" srcId="{E8800739-86F1-4454-A90D-EFEDB26769AD}" destId="{B4F6CA9D-E1C1-4F60-94F2-562C05407861}" srcOrd="0" destOrd="0" presId="urn:microsoft.com/office/officeart/2008/layout/SquareAccentList"/>
    <dgm:cxn modelId="{AE142C44-79E2-47B0-B220-CBE99978D306}" srcId="{E8800739-86F1-4454-A90D-EFEDB26769AD}" destId="{AA20F21D-5779-4D31-A6EF-2CA0F31D5510}" srcOrd="0" destOrd="0" parTransId="{7BC015BB-7E83-4D52-AF20-80F70130E07E}" sibTransId="{D46BE2E2-A94F-4EC6-A02B-560B82315627}"/>
    <dgm:cxn modelId="{CF4ED16B-0900-4614-89B2-78ABFA11F867}" srcId="{E8800739-86F1-4454-A90D-EFEDB26769AD}" destId="{2C1F7468-7A06-4D5E-8B98-3F6DA8488CDC}" srcOrd="1" destOrd="0" parTransId="{BFA8C882-F0FD-49F7-8FFF-B9F884FBF463}" sibTransId="{428481BE-E8AE-4322-9116-8B517DC3A436}"/>
    <dgm:cxn modelId="{9006974F-73FE-4F39-9E67-9FD576EAECBA}" type="presOf" srcId="{21B9A168-9AD7-4438-852B-0AE83EACF1F7}" destId="{EAF0E0E7-1090-4DAF-A5FC-4F2497447C1F}" srcOrd="0" destOrd="0" presId="urn:microsoft.com/office/officeart/2008/layout/SquareAccentList"/>
    <dgm:cxn modelId="{12C9F882-B82F-449E-AEA9-9371F8B0749A}" type="presOf" srcId="{7F759F24-CCFF-4284-BC94-7EF6A86609A8}" destId="{8BAEE914-03B6-4838-AEFF-90F0728FE128}" srcOrd="0" destOrd="0" presId="urn:microsoft.com/office/officeart/2008/layout/SquareAccentList"/>
    <dgm:cxn modelId="{C502CA8E-FA9D-432F-9470-AA16684FB48D}" srcId="{9464FB81-09E1-40FD-9F11-8B41AF8ED5EE}" destId="{7F759F24-CCFF-4284-BC94-7EF6A86609A8}" srcOrd="1" destOrd="0" parTransId="{6BCF554E-280B-4C01-9D7D-B25724180A65}" sibTransId="{BAA696B9-A5B4-4CBD-8A20-11122B0B9B54}"/>
    <dgm:cxn modelId="{9F3779A0-0E2B-4432-B720-A132EB518FCA}" type="presOf" srcId="{AA20F21D-5779-4D31-A6EF-2CA0F31D5510}" destId="{F38F361D-632D-403E-959D-1A800EE6F50E}" srcOrd="0" destOrd="0" presId="urn:microsoft.com/office/officeart/2008/layout/SquareAccentList"/>
    <dgm:cxn modelId="{77F56EAD-861C-46B3-A1A7-EA47A548E9B8}" srcId="{E8800739-86F1-4454-A90D-EFEDB26769AD}" destId="{D44CD0F5-02B9-45C5-B1B5-5BAD89C185CB}" srcOrd="2" destOrd="0" parTransId="{13043928-E07B-4354-A78C-5431DF45F0AB}" sibTransId="{AC23E516-9433-485E-95A4-B8A5F56FC989}"/>
    <dgm:cxn modelId="{D96BBFB0-5C83-44A6-B80D-4684CF9250D6}" type="presOf" srcId="{B1B2524D-654E-4941-AFE9-24D1CD5871FD}" destId="{BA693800-5100-4E8B-A58E-6FFD7CF9C682}" srcOrd="0" destOrd="0" presId="urn:microsoft.com/office/officeart/2008/layout/SquareAccentList"/>
    <dgm:cxn modelId="{1D1103B1-0F97-4848-BDB8-4A2B9C3AAA56}" srcId="{21B9A168-9AD7-4438-852B-0AE83EACF1F7}" destId="{9464FB81-09E1-40FD-9F11-8B41AF8ED5EE}" srcOrd="0" destOrd="0" parTransId="{99874A2D-193B-4936-98BF-769FFCFB8463}" sibTransId="{38E025E0-F0E6-4638-B4E5-178525490993}"/>
    <dgm:cxn modelId="{601948B1-288B-425D-8D21-3B342CA34970}" srcId="{9464FB81-09E1-40FD-9F11-8B41AF8ED5EE}" destId="{40DA12F2-0B98-4C50-8386-A664316EADAF}" srcOrd="2" destOrd="0" parTransId="{F681FA48-8443-4EBE-B88E-E6C375B1B017}" sibTransId="{B551ADB6-693A-44BD-991F-9DD7BBF3303F}"/>
    <dgm:cxn modelId="{120668BD-D96D-40B7-95CF-DF460641DADA}" srcId="{9464FB81-09E1-40FD-9F11-8B41AF8ED5EE}" destId="{B1B2524D-654E-4941-AFE9-24D1CD5871FD}" srcOrd="0" destOrd="0" parTransId="{E4205EE1-E055-4212-BA5F-C3384B4FA890}" sibTransId="{5F24322B-A08C-4E9E-BF9D-B1CD6F1CC5FF}"/>
    <dgm:cxn modelId="{A514A1BD-21EA-4C07-9A46-BCE5B4E815E6}" type="presOf" srcId="{D44CD0F5-02B9-45C5-B1B5-5BAD89C185CB}" destId="{89D88ADC-F369-4AC1-91DA-304F740D325C}" srcOrd="0" destOrd="0" presId="urn:microsoft.com/office/officeart/2008/layout/SquareAccentList"/>
    <dgm:cxn modelId="{1CA0C9CF-7FF8-4421-9CE7-3681A478D284}" srcId="{21B9A168-9AD7-4438-852B-0AE83EACF1F7}" destId="{E8800739-86F1-4454-A90D-EFEDB26769AD}" srcOrd="1" destOrd="0" parTransId="{18699576-B385-4411-8889-3411402C836F}" sibTransId="{FFEF9A63-8673-47CA-9FAD-075B8562B9F3}"/>
    <dgm:cxn modelId="{F0A907DF-C7DA-4B88-919E-09EFD185A1D8}" type="presOf" srcId="{9464FB81-09E1-40FD-9F11-8B41AF8ED5EE}" destId="{ADCCB8B3-A44B-4C40-84D5-0B7C7523D18E}" srcOrd="0" destOrd="0" presId="urn:microsoft.com/office/officeart/2008/layout/SquareAccentList"/>
    <dgm:cxn modelId="{05C26BED-D0B2-42C4-BAFB-A0C9F160B8A3}" type="presOf" srcId="{2C1F7468-7A06-4D5E-8B98-3F6DA8488CDC}" destId="{C5C48194-5AA0-4B36-8824-34BF3604D9A1}" srcOrd="0" destOrd="0" presId="urn:microsoft.com/office/officeart/2008/layout/SquareAccentList"/>
    <dgm:cxn modelId="{87B97853-5835-42A0-9D35-F752C7B9715A}" type="presParOf" srcId="{EAF0E0E7-1090-4DAF-A5FC-4F2497447C1F}" destId="{968E67C0-B5E8-40AA-A53A-FFE5FD286D5A}" srcOrd="0" destOrd="0" presId="urn:microsoft.com/office/officeart/2008/layout/SquareAccentList"/>
    <dgm:cxn modelId="{9040ABE8-E2CF-4787-ADA5-8FE695F71139}" type="presParOf" srcId="{968E67C0-B5E8-40AA-A53A-FFE5FD286D5A}" destId="{39277AF6-24B8-4D8D-B74F-23A7BE39C260}" srcOrd="0" destOrd="0" presId="urn:microsoft.com/office/officeart/2008/layout/SquareAccentList"/>
    <dgm:cxn modelId="{114CA33F-7985-4E7B-AA30-96CD035EF8CE}" type="presParOf" srcId="{39277AF6-24B8-4D8D-B74F-23A7BE39C260}" destId="{519B9B7C-D31B-4092-992E-C67F0396812B}" srcOrd="0" destOrd="0" presId="urn:microsoft.com/office/officeart/2008/layout/SquareAccentList"/>
    <dgm:cxn modelId="{F912EB66-7B90-4692-A8A1-1A77C4447277}" type="presParOf" srcId="{39277AF6-24B8-4D8D-B74F-23A7BE39C260}" destId="{1FD5F3B4-4210-41A1-BD1F-D86D5DBD433C}" srcOrd="1" destOrd="0" presId="urn:microsoft.com/office/officeart/2008/layout/SquareAccentList"/>
    <dgm:cxn modelId="{EE6E4F63-1E90-475C-B1C2-58BAFEA46730}" type="presParOf" srcId="{39277AF6-24B8-4D8D-B74F-23A7BE39C260}" destId="{ADCCB8B3-A44B-4C40-84D5-0B7C7523D18E}" srcOrd="2" destOrd="0" presId="urn:microsoft.com/office/officeart/2008/layout/SquareAccentList"/>
    <dgm:cxn modelId="{53293F8A-383B-4740-B0CA-8B47D2900232}" type="presParOf" srcId="{968E67C0-B5E8-40AA-A53A-FFE5FD286D5A}" destId="{41AFB569-134E-4215-9B9F-BCBF0048F37A}" srcOrd="1" destOrd="0" presId="urn:microsoft.com/office/officeart/2008/layout/SquareAccentList"/>
    <dgm:cxn modelId="{1C9025CD-A5C3-42BD-BF44-BD520B5A9F38}" type="presParOf" srcId="{41AFB569-134E-4215-9B9F-BCBF0048F37A}" destId="{685BAFB8-DE8B-4889-A5FE-FD6CF38EDF15}" srcOrd="0" destOrd="0" presId="urn:microsoft.com/office/officeart/2008/layout/SquareAccentList"/>
    <dgm:cxn modelId="{C352FDF5-9C31-4BBC-969D-E33C29CAE7B9}" type="presParOf" srcId="{685BAFB8-DE8B-4889-A5FE-FD6CF38EDF15}" destId="{6E4CAA9E-E395-4B40-A07E-CE58FBEA00C5}" srcOrd="0" destOrd="0" presId="urn:microsoft.com/office/officeart/2008/layout/SquareAccentList"/>
    <dgm:cxn modelId="{F7EC91D8-2A11-49F1-B3BB-02221CCF4DC4}" type="presParOf" srcId="{685BAFB8-DE8B-4889-A5FE-FD6CF38EDF15}" destId="{BA693800-5100-4E8B-A58E-6FFD7CF9C682}" srcOrd="1" destOrd="0" presId="urn:microsoft.com/office/officeart/2008/layout/SquareAccentList"/>
    <dgm:cxn modelId="{57A030AF-7BAC-4C86-A928-BB847A7E11D4}" type="presParOf" srcId="{41AFB569-134E-4215-9B9F-BCBF0048F37A}" destId="{B10F5D2D-647B-4AEC-AB11-F3F82291AF06}" srcOrd="1" destOrd="0" presId="urn:microsoft.com/office/officeart/2008/layout/SquareAccentList"/>
    <dgm:cxn modelId="{1F961751-5C45-4375-8DB7-B0AC390B23D2}" type="presParOf" srcId="{B10F5D2D-647B-4AEC-AB11-F3F82291AF06}" destId="{FEF5D08B-C990-4427-9A07-A530C2ABE9B6}" srcOrd="0" destOrd="0" presId="urn:microsoft.com/office/officeart/2008/layout/SquareAccentList"/>
    <dgm:cxn modelId="{039FA852-BA1C-461D-A8BC-E78B6CC75921}" type="presParOf" srcId="{B10F5D2D-647B-4AEC-AB11-F3F82291AF06}" destId="{8BAEE914-03B6-4838-AEFF-90F0728FE128}" srcOrd="1" destOrd="0" presId="urn:microsoft.com/office/officeart/2008/layout/SquareAccentList"/>
    <dgm:cxn modelId="{C37A3376-8176-4F02-A0DA-9483C165845A}" type="presParOf" srcId="{41AFB569-134E-4215-9B9F-BCBF0048F37A}" destId="{AAB4FBAB-0D47-4D13-BD87-ADE1D63EDB5E}" srcOrd="2" destOrd="0" presId="urn:microsoft.com/office/officeart/2008/layout/SquareAccentList"/>
    <dgm:cxn modelId="{32721B4C-13AD-41A2-950D-A21AF1DC7E79}" type="presParOf" srcId="{AAB4FBAB-0D47-4D13-BD87-ADE1D63EDB5E}" destId="{7A4937FE-041A-49A5-8DC2-7C7FE5FAD460}" srcOrd="0" destOrd="0" presId="urn:microsoft.com/office/officeart/2008/layout/SquareAccentList"/>
    <dgm:cxn modelId="{C59D9FC9-F1F6-478A-9236-D720C0A7C8D7}" type="presParOf" srcId="{AAB4FBAB-0D47-4D13-BD87-ADE1D63EDB5E}" destId="{3BEC70C9-56DD-4001-86F0-70B35606B226}" srcOrd="1" destOrd="0" presId="urn:microsoft.com/office/officeart/2008/layout/SquareAccentList"/>
    <dgm:cxn modelId="{8E0CB9D1-A3C9-4C77-985F-4D420FD2E17D}" type="presParOf" srcId="{EAF0E0E7-1090-4DAF-A5FC-4F2497447C1F}" destId="{EF7BCF91-AABC-4F6F-90AA-FFFFDE2EA826}" srcOrd="1" destOrd="0" presId="urn:microsoft.com/office/officeart/2008/layout/SquareAccentList"/>
    <dgm:cxn modelId="{BB5DB848-B7E2-4E95-889F-0FB2E81736B8}" type="presParOf" srcId="{EF7BCF91-AABC-4F6F-90AA-FFFFDE2EA826}" destId="{34F6D8DE-F0E0-492D-BDEB-9292C85A6D40}" srcOrd="0" destOrd="0" presId="urn:microsoft.com/office/officeart/2008/layout/SquareAccentList"/>
    <dgm:cxn modelId="{244DCCE1-9604-4A53-B020-00194568471C}" type="presParOf" srcId="{34F6D8DE-F0E0-492D-BDEB-9292C85A6D40}" destId="{2EA47EC7-D030-4D78-89AC-4E713DE6D05B}" srcOrd="0" destOrd="0" presId="urn:microsoft.com/office/officeart/2008/layout/SquareAccentList"/>
    <dgm:cxn modelId="{31571E3D-2F86-4113-88C0-733770378756}" type="presParOf" srcId="{34F6D8DE-F0E0-492D-BDEB-9292C85A6D40}" destId="{97756296-4BFF-43E0-B0C1-B4D49D48FA1A}" srcOrd="1" destOrd="0" presId="urn:microsoft.com/office/officeart/2008/layout/SquareAccentList"/>
    <dgm:cxn modelId="{12A8EA65-A583-44B4-8A96-EC7311B199AC}" type="presParOf" srcId="{34F6D8DE-F0E0-492D-BDEB-9292C85A6D40}" destId="{B4F6CA9D-E1C1-4F60-94F2-562C05407861}" srcOrd="2" destOrd="0" presId="urn:microsoft.com/office/officeart/2008/layout/SquareAccentList"/>
    <dgm:cxn modelId="{30F5641B-2086-464D-BDB3-32FB16B32EAF}" type="presParOf" srcId="{EF7BCF91-AABC-4F6F-90AA-FFFFDE2EA826}" destId="{60DFFA9F-3441-40D9-9BF1-E237ED214CCB}" srcOrd="1" destOrd="0" presId="urn:microsoft.com/office/officeart/2008/layout/SquareAccentList"/>
    <dgm:cxn modelId="{CCF130C1-F4BB-459A-B3E2-BEB0ABA6102C}" type="presParOf" srcId="{60DFFA9F-3441-40D9-9BF1-E237ED214CCB}" destId="{C1B63414-4730-4CDF-87DC-62CBDDFB7B03}" srcOrd="0" destOrd="0" presId="urn:microsoft.com/office/officeart/2008/layout/SquareAccentList"/>
    <dgm:cxn modelId="{63BA1744-93A9-4897-A5C8-798EF3C36740}" type="presParOf" srcId="{C1B63414-4730-4CDF-87DC-62CBDDFB7B03}" destId="{901027E5-A1F2-4835-9A09-DCE5A26642A6}" srcOrd="0" destOrd="0" presId="urn:microsoft.com/office/officeart/2008/layout/SquareAccentList"/>
    <dgm:cxn modelId="{5930F97C-B2FF-42EF-99DF-C4F3B9E5F2C6}" type="presParOf" srcId="{C1B63414-4730-4CDF-87DC-62CBDDFB7B03}" destId="{F38F361D-632D-403E-959D-1A800EE6F50E}" srcOrd="1" destOrd="0" presId="urn:microsoft.com/office/officeart/2008/layout/SquareAccentList"/>
    <dgm:cxn modelId="{CAE03FAB-CBE1-4B2E-AB67-BBB283BDAAA4}" type="presParOf" srcId="{60DFFA9F-3441-40D9-9BF1-E237ED214CCB}" destId="{B61BF25C-89E6-405B-8C3A-E4B2AE6B66F0}" srcOrd="1" destOrd="0" presId="urn:microsoft.com/office/officeart/2008/layout/SquareAccentList"/>
    <dgm:cxn modelId="{8ACE26D6-9C74-451D-A0AB-99EC9C376638}" type="presParOf" srcId="{B61BF25C-89E6-405B-8C3A-E4B2AE6B66F0}" destId="{87F5CEBE-991A-4C92-B335-5DDAFC382839}" srcOrd="0" destOrd="0" presId="urn:microsoft.com/office/officeart/2008/layout/SquareAccentList"/>
    <dgm:cxn modelId="{ADC94A4A-F94C-4945-83D0-8126298129BC}" type="presParOf" srcId="{B61BF25C-89E6-405B-8C3A-E4B2AE6B66F0}" destId="{C5C48194-5AA0-4B36-8824-34BF3604D9A1}" srcOrd="1" destOrd="0" presId="urn:microsoft.com/office/officeart/2008/layout/SquareAccentList"/>
    <dgm:cxn modelId="{D1B92D75-563F-4F5C-979B-541BFF1966E8}" type="presParOf" srcId="{60DFFA9F-3441-40D9-9BF1-E237ED214CCB}" destId="{EDFD6A36-3D1A-44CA-943D-A5E1C28F5F4D}" srcOrd="2" destOrd="0" presId="urn:microsoft.com/office/officeart/2008/layout/SquareAccentList"/>
    <dgm:cxn modelId="{A3B98B6D-5308-463D-BCAA-E98D04C31682}" type="presParOf" srcId="{EDFD6A36-3D1A-44CA-943D-A5E1C28F5F4D}" destId="{2DD823B4-B5E8-45C2-B42A-5B35A1F93572}" srcOrd="0" destOrd="0" presId="urn:microsoft.com/office/officeart/2008/layout/SquareAccentList"/>
    <dgm:cxn modelId="{D54E9CE7-8CEA-419E-B689-8A1EBEB064AA}" type="presParOf" srcId="{EDFD6A36-3D1A-44CA-943D-A5E1C28F5F4D}" destId="{89D88ADC-F369-4AC1-91DA-304F740D325C}" srcOrd="1" destOrd="0" presId="urn:microsoft.com/office/officeart/2008/layout/SquareAccentList"/>
  </dgm:cxnLst>
  <dgm:bg/>
  <dgm:whole/>
  <dgm:extLst>
    <a:ext uri="http://schemas.microsoft.com/office/drawing/2008/diagram">
      <dsp:dataModelExt xmlns:dsp="http://schemas.microsoft.com/office/drawing/2008/diagram" relId="rId12"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19B9B7C-D31B-4092-992E-C67F0396812B}">
      <dsp:nvSpPr>
        <dsp:cNvPr id="0" name=""/>
        <dsp:cNvSpPr/>
      </dsp:nvSpPr>
      <dsp:spPr>
        <a:xfrm>
          <a:off x="2566" y="532733"/>
          <a:ext cx="2210280" cy="156443"/>
        </a:xfrm>
        <a:prstGeom prst="rect">
          <a:avLst/>
        </a:prstGeom>
        <a:solidFill>
          <a:srgbClr val="00CC66"/>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1FD5F3B4-4210-41A1-BD1F-D86D5DBD433C}">
      <dsp:nvSpPr>
        <dsp:cNvPr id="0" name=""/>
        <dsp:cNvSpPr/>
      </dsp:nvSpPr>
      <dsp:spPr>
        <a:xfrm>
          <a:off x="7985" y="778893"/>
          <a:ext cx="162277" cy="162277"/>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ADCCB8B3-A44B-4C40-84D5-0B7C7523D18E}">
      <dsp:nvSpPr>
        <dsp:cNvPr id="0" name=""/>
        <dsp:cNvSpPr/>
      </dsp:nvSpPr>
      <dsp:spPr>
        <a:xfrm>
          <a:off x="379734" y="406246"/>
          <a:ext cx="1490845" cy="41961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26670" tIns="17780" rIns="26670" bIns="17780" numCol="1" spcCol="1270" anchor="ctr" anchorCtr="0">
          <a:noAutofit/>
        </a:bodyPr>
        <a:lstStyle/>
        <a:p>
          <a:pPr marL="0" lvl="0" indent="0" algn="ctr" defTabSz="622300">
            <a:lnSpc>
              <a:spcPct val="90000"/>
            </a:lnSpc>
            <a:spcBef>
              <a:spcPct val="0"/>
            </a:spcBef>
            <a:spcAft>
              <a:spcPct val="35000"/>
            </a:spcAft>
            <a:buNone/>
          </a:pPr>
          <a:r>
            <a:rPr lang="en-IN" sz="1400" kern="1200">
              <a:solidFill>
                <a:schemeClr val="bg1">
                  <a:lumMod val="95000"/>
                </a:schemeClr>
              </a:solidFill>
            </a:rPr>
            <a:t>Top 3 Inflated</a:t>
          </a:r>
        </a:p>
      </dsp:txBody>
      <dsp:txXfrm>
        <a:off x="379734" y="406246"/>
        <a:ext cx="1490845" cy="419612"/>
      </dsp:txXfrm>
    </dsp:sp>
    <dsp:sp modelId="{6E4CAA9E-E395-4B40-A07E-CE58FBEA00C5}">
      <dsp:nvSpPr>
        <dsp:cNvPr id="0" name=""/>
        <dsp:cNvSpPr/>
      </dsp:nvSpPr>
      <dsp:spPr>
        <a:xfrm>
          <a:off x="2566" y="777367"/>
          <a:ext cx="162273" cy="162273"/>
        </a:xfrm>
        <a:prstGeom prst="rect">
          <a:avLst/>
        </a:prstGeom>
        <a:solidFill>
          <a:schemeClr val="l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BA693800-5100-4E8B-A58E-6FFD7CF9C682}">
      <dsp:nvSpPr>
        <dsp:cNvPr id="0" name=""/>
        <dsp:cNvSpPr/>
      </dsp:nvSpPr>
      <dsp:spPr>
        <a:xfrm>
          <a:off x="157193" y="659948"/>
          <a:ext cx="2054328" cy="37826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92456" tIns="92456" rIns="92456" bIns="92456" numCol="1" spcCol="1270" anchor="ctr" anchorCtr="0">
          <a:noAutofit/>
        </a:bodyPr>
        <a:lstStyle/>
        <a:p>
          <a:pPr marL="0" lvl="0" indent="0" algn="l" defTabSz="577850">
            <a:lnSpc>
              <a:spcPct val="90000"/>
            </a:lnSpc>
            <a:spcBef>
              <a:spcPct val="0"/>
            </a:spcBef>
            <a:spcAft>
              <a:spcPct val="35000"/>
            </a:spcAft>
            <a:buNone/>
          </a:pPr>
          <a:r>
            <a:rPr lang="en-IN" sz="1300" kern="1200"/>
            <a:t>Spices</a:t>
          </a:r>
        </a:p>
      </dsp:txBody>
      <dsp:txXfrm>
        <a:off x="157193" y="659948"/>
        <a:ext cx="2054328" cy="378260"/>
      </dsp:txXfrm>
    </dsp:sp>
    <dsp:sp modelId="{FEF5D08B-C990-4427-9A07-A530C2ABE9B6}">
      <dsp:nvSpPr>
        <dsp:cNvPr id="0" name=""/>
        <dsp:cNvSpPr/>
      </dsp:nvSpPr>
      <dsp:spPr>
        <a:xfrm>
          <a:off x="2566" y="985571"/>
          <a:ext cx="162273" cy="162273"/>
        </a:xfrm>
        <a:prstGeom prst="rect">
          <a:avLst/>
        </a:prstGeom>
        <a:solidFill>
          <a:schemeClr val="l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BAEE914-03B6-4838-AEFF-90F0728FE128}">
      <dsp:nvSpPr>
        <dsp:cNvPr id="0" name=""/>
        <dsp:cNvSpPr/>
      </dsp:nvSpPr>
      <dsp:spPr>
        <a:xfrm>
          <a:off x="157193" y="877576"/>
          <a:ext cx="2054328" cy="37826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92456" tIns="92456" rIns="92456" bIns="92456" numCol="1" spcCol="1270" anchor="ctr" anchorCtr="0">
          <a:noAutofit/>
        </a:bodyPr>
        <a:lstStyle/>
        <a:p>
          <a:pPr marL="0" lvl="0" indent="0" algn="l" defTabSz="577850">
            <a:lnSpc>
              <a:spcPct val="90000"/>
            </a:lnSpc>
            <a:spcBef>
              <a:spcPct val="0"/>
            </a:spcBef>
            <a:spcAft>
              <a:spcPct val="35000"/>
            </a:spcAft>
            <a:buNone/>
          </a:pPr>
          <a:r>
            <a:rPr lang="en-IN" sz="1300" kern="1200"/>
            <a:t>Cereals and Products</a:t>
          </a:r>
        </a:p>
      </dsp:txBody>
      <dsp:txXfrm>
        <a:off x="157193" y="877576"/>
        <a:ext cx="2054328" cy="378260"/>
      </dsp:txXfrm>
    </dsp:sp>
    <dsp:sp modelId="{7A4937FE-041A-49A5-8DC2-7C7FE5FAD460}">
      <dsp:nvSpPr>
        <dsp:cNvPr id="0" name=""/>
        <dsp:cNvSpPr/>
      </dsp:nvSpPr>
      <dsp:spPr>
        <a:xfrm>
          <a:off x="2566" y="1183202"/>
          <a:ext cx="162273" cy="162273"/>
        </a:xfrm>
        <a:prstGeom prst="rect">
          <a:avLst/>
        </a:prstGeom>
        <a:solidFill>
          <a:schemeClr val="l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3BEC70C9-56DD-4001-86F0-70B35606B226}">
      <dsp:nvSpPr>
        <dsp:cNvPr id="0" name=""/>
        <dsp:cNvSpPr/>
      </dsp:nvSpPr>
      <dsp:spPr>
        <a:xfrm>
          <a:off x="157193" y="1114458"/>
          <a:ext cx="2054328" cy="37826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92456" tIns="92456" rIns="92456" bIns="92456" numCol="1" spcCol="1270" anchor="ctr" anchorCtr="0">
          <a:noAutofit/>
        </a:bodyPr>
        <a:lstStyle/>
        <a:p>
          <a:pPr marL="0" lvl="0" indent="0" algn="l" defTabSz="577850">
            <a:lnSpc>
              <a:spcPct val="90000"/>
            </a:lnSpc>
            <a:spcBef>
              <a:spcPct val="0"/>
            </a:spcBef>
            <a:spcAft>
              <a:spcPct val="35000"/>
            </a:spcAft>
            <a:buNone/>
          </a:pPr>
          <a:r>
            <a:rPr lang="en-IN" sz="1300" kern="1200"/>
            <a:t>Milk and Products</a:t>
          </a:r>
        </a:p>
      </dsp:txBody>
      <dsp:txXfrm>
        <a:off x="157193" y="1114458"/>
        <a:ext cx="2054328" cy="378260"/>
      </dsp:txXfrm>
    </dsp:sp>
    <dsp:sp modelId="{2EA47EC7-D030-4D78-89AC-4E713DE6D05B}">
      <dsp:nvSpPr>
        <dsp:cNvPr id="0" name=""/>
        <dsp:cNvSpPr/>
      </dsp:nvSpPr>
      <dsp:spPr>
        <a:xfrm>
          <a:off x="2323294" y="539182"/>
          <a:ext cx="2210280" cy="157215"/>
        </a:xfrm>
        <a:prstGeom prst="rect">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97756296-4BFF-43E0-B0C1-B4D49D48FA1A}">
      <dsp:nvSpPr>
        <dsp:cNvPr id="0" name=""/>
        <dsp:cNvSpPr/>
      </dsp:nvSpPr>
      <dsp:spPr>
        <a:xfrm>
          <a:off x="2333403" y="787534"/>
          <a:ext cx="162277" cy="162277"/>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B4F6CA9D-E1C1-4F60-94F2-562C05407861}">
      <dsp:nvSpPr>
        <dsp:cNvPr id="0" name=""/>
        <dsp:cNvSpPr/>
      </dsp:nvSpPr>
      <dsp:spPr>
        <a:xfrm>
          <a:off x="2327187" y="536731"/>
          <a:ext cx="2208954" cy="15721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26670" tIns="17780" rIns="26670" bIns="17780" numCol="1" spcCol="1270" anchor="ctr" anchorCtr="0">
          <a:noAutofit/>
        </a:bodyPr>
        <a:lstStyle/>
        <a:p>
          <a:pPr marL="0" lvl="0" indent="0" algn="ctr" defTabSz="622300">
            <a:lnSpc>
              <a:spcPct val="90000"/>
            </a:lnSpc>
            <a:spcBef>
              <a:spcPct val="0"/>
            </a:spcBef>
            <a:spcAft>
              <a:spcPct val="35000"/>
            </a:spcAft>
            <a:buNone/>
          </a:pPr>
          <a:r>
            <a:rPr lang="en-IN" sz="1400" kern="1200">
              <a:solidFill>
                <a:schemeClr val="bg1">
                  <a:lumMod val="95000"/>
                </a:schemeClr>
              </a:solidFill>
            </a:rPr>
            <a:t>   Bottom 3 Inflated</a:t>
          </a:r>
        </a:p>
      </dsp:txBody>
      <dsp:txXfrm>
        <a:off x="2327187" y="536731"/>
        <a:ext cx="2208954" cy="157215"/>
      </dsp:txXfrm>
    </dsp:sp>
    <dsp:sp modelId="{901027E5-A1F2-4835-9A09-DCE5A26642A6}">
      <dsp:nvSpPr>
        <dsp:cNvPr id="0" name=""/>
        <dsp:cNvSpPr/>
      </dsp:nvSpPr>
      <dsp:spPr>
        <a:xfrm>
          <a:off x="2338668" y="777646"/>
          <a:ext cx="162273" cy="162273"/>
        </a:xfrm>
        <a:prstGeom prst="rect">
          <a:avLst/>
        </a:prstGeom>
        <a:solidFill>
          <a:schemeClr val="l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F38F361D-632D-403E-959D-1A800EE6F50E}">
      <dsp:nvSpPr>
        <dsp:cNvPr id="0" name=""/>
        <dsp:cNvSpPr/>
      </dsp:nvSpPr>
      <dsp:spPr>
        <a:xfrm>
          <a:off x="2460994" y="669651"/>
          <a:ext cx="2054328" cy="37826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92456" tIns="92456" rIns="92456" bIns="92456" numCol="1" spcCol="1270" anchor="ctr" anchorCtr="0">
          <a:noAutofit/>
        </a:bodyPr>
        <a:lstStyle/>
        <a:p>
          <a:pPr marL="0" lvl="0" indent="0" algn="l" defTabSz="577850">
            <a:lnSpc>
              <a:spcPct val="90000"/>
            </a:lnSpc>
            <a:spcBef>
              <a:spcPct val="0"/>
            </a:spcBef>
            <a:spcAft>
              <a:spcPct val="35000"/>
            </a:spcAft>
            <a:buNone/>
          </a:pPr>
          <a:r>
            <a:rPr lang="en-IN" sz="1300" kern="1200"/>
            <a:t>Oils and Fats</a:t>
          </a:r>
        </a:p>
      </dsp:txBody>
      <dsp:txXfrm>
        <a:off x="2460994" y="669651"/>
        <a:ext cx="2054328" cy="378260"/>
      </dsp:txXfrm>
    </dsp:sp>
    <dsp:sp modelId="{87F5CEBE-991A-4C92-B335-5DDAFC382839}">
      <dsp:nvSpPr>
        <dsp:cNvPr id="0" name=""/>
        <dsp:cNvSpPr/>
      </dsp:nvSpPr>
      <dsp:spPr>
        <a:xfrm>
          <a:off x="2338668" y="981685"/>
          <a:ext cx="162273" cy="162273"/>
        </a:xfrm>
        <a:prstGeom prst="rect">
          <a:avLst/>
        </a:prstGeom>
        <a:solidFill>
          <a:schemeClr val="l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C5C48194-5AA0-4B36-8824-34BF3604D9A1}">
      <dsp:nvSpPr>
        <dsp:cNvPr id="0" name=""/>
        <dsp:cNvSpPr/>
      </dsp:nvSpPr>
      <dsp:spPr>
        <a:xfrm>
          <a:off x="2476339" y="863419"/>
          <a:ext cx="2054328" cy="37826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92456" tIns="92456" rIns="92456" bIns="92456" numCol="1" spcCol="1270" anchor="ctr" anchorCtr="0">
          <a:noAutofit/>
        </a:bodyPr>
        <a:lstStyle/>
        <a:p>
          <a:pPr marL="0" lvl="0" indent="0" algn="l" defTabSz="577850">
            <a:lnSpc>
              <a:spcPct val="90000"/>
            </a:lnSpc>
            <a:spcBef>
              <a:spcPct val="0"/>
            </a:spcBef>
            <a:spcAft>
              <a:spcPct val="35000"/>
            </a:spcAft>
            <a:buNone/>
          </a:pPr>
          <a:r>
            <a:rPr lang="en-IN" sz="1300" kern="1200"/>
            <a:t>Vegetables</a:t>
          </a:r>
        </a:p>
      </dsp:txBody>
      <dsp:txXfrm>
        <a:off x="2476339" y="863419"/>
        <a:ext cx="2054328" cy="378260"/>
      </dsp:txXfrm>
    </dsp:sp>
    <dsp:sp modelId="{2DD823B4-B5E8-45C2-B42A-5B35A1F93572}">
      <dsp:nvSpPr>
        <dsp:cNvPr id="0" name=""/>
        <dsp:cNvSpPr/>
      </dsp:nvSpPr>
      <dsp:spPr>
        <a:xfrm>
          <a:off x="2338668" y="1175539"/>
          <a:ext cx="162273" cy="162273"/>
        </a:xfrm>
        <a:prstGeom prst="rect">
          <a:avLst/>
        </a:prstGeom>
        <a:solidFill>
          <a:schemeClr val="l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9D88ADC-F369-4AC1-91DA-304F740D325C}">
      <dsp:nvSpPr>
        <dsp:cNvPr id="0" name=""/>
        <dsp:cNvSpPr/>
      </dsp:nvSpPr>
      <dsp:spPr>
        <a:xfrm>
          <a:off x="2460994" y="1067559"/>
          <a:ext cx="2054328" cy="37826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92456" tIns="92456" rIns="92456" bIns="92456" numCol="1" spcCol="1270" anchor="ctr" anchorCtr="0">
          <a:noAutofit/>
        </a:bodyPr>
        <a:lstStyle/>
        <a:p>
          <a:pPr marL="0" lvl="0" indent="0" algn="l" defTabSz="577850">
            <a:lnSpc>
              <a:spcPct val="90000"/>
            </a:lnSpc>
            <a:spcBef>
              <a:spcPct val="0"/>
            </a:spcBef>
            <a:spcAft>
              <a:spcPct val="35000"/>
            </a:spcAft>
            <a:buNone/>
          </a:pPr>
          <a:r>
            <a:rPr lang="en-IN" sz="1300" kern="1200"/>
            <a:t>Meat and Fish</a:t>
          </a:r>
        </a:p>
      </dsp:txBody>
      <dsp:txXfrm>
        <a:off x="2460994" y="1067559"/>
        <a:ext cx="2054328" cy="378260"/>
      </dsp:txXfrm>
    </dsp:sp>
  </dsp:spTree>
</dsp:drawing>
</file>

<file path=xl/diagrams/layout1.xml><?xml version="1.0" encoding="utf-8"?>
<dgm:layoutDef xmlns:dgm="http://schemas.openxmlformats.org/drawingml/2006/diagram" xmlns:a="http://schemas.openxmlformats.org/drawingml/2006/main" uniqueId="urn:microsoft.com/office/officeart/2008/layout/SquareAccentList">
  <dgm:title val=""/>
  <dgm:desc val=""/>
  <dgm:catLst>
    <dgm:cat type="list" pri="5500"/>
  </dgm:catLst>
  <dgm:sampData>
    <dgm:dataModel>
      <dgm:ptLst>
        <dgm:pt modelId="0" type="doc"/>
        <dgm:pt modelId="10">
          <dgm:prSet phldr="1"/>
        </dgm:pt>
        <dgm:pt modelId="11">
          <dgm:prSet phldr="1"/>
        </dgm:pt>
        <dgm:pt modelId="12">
          <dgm:prSet phldr="1"/>
        </dgm:pt>
        <dgm:pt modelId="13">
          <dgm:prSet phldr="1"/>
        </dgm:pt>
        <dgm:pt modelId="20">
          <dgm:prSet phldr="1"/>
        </dgm:pt>
        <dgm:pt modelId="21">
          <dgm:prSet phldr="1"/>
        </dgm:pt>
        <dgm:pt modelId="22">
          <dgm:prSet phldr="1"/>
        </dgm:pt>
        <dgm:pt modelId="23">
          <dgm:prSet phldr="1"/>
        </dgm:pt>
      </dgm:ptLst>
      <dgm:cxnLst>
        <dgm:cxn modelId="1" srcId="0" destId="10" srcOrd="0" destOrd="0"/>
        <dgm:cxn modelId="2" srcId="10" destId="11" srcOrd="0" destOrd="0"/>
        <dgm:cxn modelId="3" srcId="10" destId="12" srcOrd="1" destOrd="0"/>
        <dgm:cxn modelId="4" srcId="10" destId="13" srcOrd="2" destOrd="0"/>
        <dgm:cxn modelId="5" srcId="0" destId="20" srcOrd="0" destOrd="0"/>
        <dgm:cxn modelId="6" srcId="20" destId="21" srcOrd="0" destOrd="0"/>
        <dgm:cxn modelId="7" srcId="20" destId="22" srcOrd="1" destOrd="0"/>
        <dgm:cxn modelId="8" srcId="20" destId="23" srcOrd="2" destOrd="0"/>
      </dgm:cxnLst>
      <dgm:bg/>
      <dgm:whole/>
    </dgm:dataModel>
  </dgm:sampData>
  <dgm:styleData>
    <dgm:dataModel>
      <dgm:ptLst>
        <dgm:pt modelId="0" type="doc"/>
        <dgm:pt modelId="10">
          <dgm:prSet phldr="1"/>
        </dgm:pt>
        <dgm:pt modelId="11">
          <dgm:prSet phldr="1"/>
        </dgm:pt>
        <dgm:pt modelId="12">
          <dgm:prSet phldr="1"/>
        </dgm:pt>
        <dgm:pt modelId="13">
          <dgm:prSet phldr="1"/>
        </dgm:pt>
        <dgm:pt modelId="20">
          <dgm:prSet phldr="1"/>
        </dgm:pt>
        <dgm:pt modelId="21">
          <dgm:prSet phldr="1"/>
        </dgm:pt>
        <dgm:pt modelId="22">
          <dgm:prSet phldr="1"/>
        </dgm:pt>
        <dgm:pt modelId="23">
          <dgm:prSet phldr="1"/>
        </dgm:pt>
      </dgm:ptLst>
      <dgm:cxnLst>
        <dgm:cxn modelId="1" srcId="0" destId="10" srcOrd="0" destOrd="0"/>
        <dgm:cxn modelId="2" srcId="10" destId="11" srcOrd="0" destOrd="0"/>
        <dgm:cxn modelId="3" srcId="10" destId="12" srcOrd="1" destOrd="0"/>
        <dgm:cxn modelId="4" srcId="10" destId="13" srcOrd="2" destOrd="0"/>
        <dgm:cxn modelId="5" srcId="0" destId="20" srcOrd="0" destOrd="0"/>
        <dgm:cxn modelId="6" srcId="20" destId="21" srcOrd="0" destOrd="0"/>
        <dgm:cxn modelId="7" srcId="20" destId="22" srcOrd="1" destOrd="0"/>
        <dgm:cxn modelId="8" srcId="20" destId="23" srcOrd="2" destOrd="0"/>
      </dgm:cxnLst>
      <dgm:bg/>
      <dgm:whole/>
    </dgm:dataModel>
  </dgm:styleData>
  <dgm:clrData>
    <dgm:dataModel>
      <dgm:ptLst>
        <dgm:pt modelId="0" type="doc"/>
        <dgm:pt modelId="10">
          <dgm:prSet phldr="1"/>
        </dgm:pt>
        <dgm:pt modelId="11">
          <dgm:prSet phldr="1"/>
        </dgm:pt>
        <dgm:pt modelId="12">
          <dgm:prSet phldr="1"/>
        </dgm:pt>
        <dgm:pt modelId="13">
          <dgm:prSet phldr="1"/>
        </dgm:pt>
        <dgm:pt modelId="20">
          <dgm:prSet phldr="1"/>
        </dgm:pt>
        <dgm:pt modelId="21">
          <dgm:prSet phldr="1"/>
        </dgm:pt>
        <dgm:pt modelId="22">
          <dgm:prSet phldr="1"/>
        </dgm:pt>
        <dgm:pt modelId="23">
          <dgm:prSet phldr="1"/>
        </dgm:pt>
      </dgm:ptLst>
      <dgm:cxnLst>
        <dgm:cxn modelId="1" srcId="0" destId="10" srcOrd="0" destOrd="0"/>
        <dgm:cxn modelId="2" srcId="10" destId="11" srcOrd="0" destOrd="0"/>
        <dgm:cxn modelId="3" srcId="10" destId="12" srcOrd="1" destOrd="0"/>
        <dgm:cxn modelId="4" srcId="10" destId="13" srcOrd="2" destOrd="0"/>
        <dgm:cxn modelId="5" srcId="0" destId="20" srcOrd="0" destOrd="0"/>
        <dgm:cxn modelId="6" srcId="20" destId="21" srcOrd="0" destOrd="0"/>
        <dgm:cxn modelId="7" srcId="20" destId="22" srcOrd="1" destOrd="0"/>
        <dgm:cxn modelId="8" srcId="20" destId="23" srcOrd="2" destOrd="0"/>
      </dgm:cxnLst>
      <dgm:bg/>
      <dgm:whole/>
    </dgm:dataModel>
  </dgm:clrData>
  <dgm:layoutNode name="layout">
    <dgm:varLst>
      <dgm:chMax/>
      <dgm:chPref/>
      <dgm:dir/>
      <dgm:resizeHandles/>
    </dgm:varLst>
    <dgm:choose name="Name0">
      <dgm:if name="Name1" func="var" arg="dir" op="equ" val="norm">
        <dgm:alg type="hierChild">
          <dgm:param type="linDir" val="fromL"/>
          <dgm:param type="vertAlign" val="t"/>
          <dgm:param type="nodeVertAlign" val="t"/>
          <dgm:param type="horzAlign" val="ctr"/>
          <dgm:param type="fallback" val="1D"/>
        </dgm:alg>
      </dgm:if>
      <dgm:else name="Name2">
        <dgm:alg type="hierChild">
          <dgm:param type="linDir" val="fromR"/>
          <dgm:param type="vertAlign" val="t"/>
          <dgm:param type="nodeVertAlign" val="t"/>
          <dgm:param type="horzAlign" val="ctr"/>
          <dgm:param type="fallback" val="1D"/>
        </dgm:alg>
      </dgm:else>
    </dgm:choose>
    <dgm:shape xmlns:r="http://schemas.openxmlformats.org/officeDocument/2006/relationships" r:blip="">
      <dgm:adjLst/>
    </dgm:shape>
    <dgm:presOf/>
    <dgm:constrLst>
      <dgm:constr type="primFontSz" for="des" forName="Parent" op="equ" val="65"/>
      <dgm:constr type="primFontSz" for="des" forName="Child" op="equ" val="65"/>
      <dgm:constr type="primFontSz" for="des" forName="Child" refType="primFontSz" refFor="des" refForName="Parent" op="lte"/>
      <dgm:constr type="w" for="des" forName="rootComposite" refType="h" refFor="des" refForName="rootComposite" fact="3.0396"/>
      <dgm:constr type="h" for="des" forName="rootComposite" refType="h"/>
      <dgm:constr type="w" for="des" forName="childComposite" refType="w" refFor="des" refForName="rootComposite"/>
      <dgm:constr type="h" for="des" forName="childComposite" refType="h" refFor="des" refForName="rootComposite" fact="0.5205"/>
      <dgm:constr type="sibSp" refType="w" refFor="des" refForName="rootComposite" fact="0.05"/>
      <dgm:constr type="sp" for="des" forName="root" refType="h" refFor="des" refForName="childComposite" fact="0.2855"/>
    </dgm:constrLst>
    <dgm:ruleLst/>
    <dgm:forEach name="Name3" axis="ch">
      <dgm:forEach name="Name4" axis="self" ptType="node" cnt="1">
        <dgm:layoutNode name="root">
          <dgm:varLst>
            <dgm:chMax/>
            <dgm:chPref/>
          </dgm:varLst>
          <dgm:alg type="hierRoot">
            <dgm:param type="hierAlign" val="tL"/>
          </dgm:alg>
          <dgm:shape xmlns:r="http://schemas.openxmlformats.org/officeDocument/2006/relationships" r:blip="">
            <dgm:adjLst/>
          </dgm:shape>
          <dgm:presOf/>
          <dgm:constrLst/>
          <dgm:ruleLst/>
          <dgm:layoutNode name="rootComposite">
            <dgm:varLst/>
            <dgm:alg type="composite"/>
            <dgm:shape xmlns:r="http://schemas.openxmlformats.org/officeDocument/2006/relationships" r:blip="">
              <dgm:adjLst/>
            </dgm:shape>
            <dgm:presOf axis="self" ptType="node" cnt="1"/>
            <dgm:choose name="Name5">
              <dgm:if name="Name6" func="var" arg="dir" op="equ" val="norm">
                <dgm:constrLst>
                  <dgm:constr type="l" for="ch" forName="Parent" refType="w" fact="0"/>
                  <dgm:constr type="t" for="ch" forName="Parent" refType="h" fact="0"/>
                  <dgm:constr type="w" for="ch" forName="Parent" refType="w"/>
                  <dgm:constr type="h" for="ch" forName="Parent" refType="h" fact="0.6424"/>
                  <dgm:constr type="l" for="ch" forName="ParentAccent" refType="w" fact="0"/>
                  <dgm:constr type="b" for="ch" forName="ParentAccent" refType="h"/>
                  <dgm:constr type="w" for="ch" forName="ParentAccent" refType="w"/>
                  <dgm:constr type="h" for="ch" forName="ParentAccent" refType="h" fact="0.3576"/>
                  <dgm:constr type="l" for="ch" forName="ParentSmallAccent" refType="w" fact="0"/>
                  <dgm:constr type="b" for="ch" forName="ParentSmallAccent" refType="h"/>
                  <dgm:constr type="w" for="ch" forName="ParentSmallAccent" refType="h" fact="0.2233"/>
                  <dgm:constr type="h" for="ch" forName="ParentSmallAccent" refType="h" fact="0.2233"/>
                </dgm:constrLst>
              </dgm:if>
              <dgm:else name="Name7">
                <dgm:constrLst>
                  <dgm:constr type="l" for="ch" forName="Parent" refType="w" fact="0"/>
                  <dgm:constr type="t" for="ch" forName="Parent" refType="h" fact="0"/>
                  <dgm:constr type="w" for="ch" forName="Parent" refType="w"/>
                  <dgm:constr type="h" for="ch" forName="Parent" refType="h" fact="0.6424"/>
                  <dgm:constr type="l" for="ch" forName="ParentAccent" refType="w" fact="0"/>
                  <dgm:constr type="b" for="ch" forName="ParentAccent" refType="h"/>
                  <dgm:constr type="w" for="ch" forName="ParentAccent" refType="w"/>
                  <dgm:constr type="h" for="ch" forName="ParentAccent" refType="h" fact="0.3576"/>
                  <dgm:constr type="r" for="ch" forName="ParentSmallAccent" refType="w"/>
                  <dgm:constr type="b" for="ch" forName="ParentSmallAccent" refType="h"/>
                  <dgm:constr type="w" for="ch" forName="ParentSmallAccent" refType="h" fact="0.2233"/>
                  <dgm:constr type="h" for="ch" forName="ParentSmallAccent" refType="h" fact="0.2233"/>
                </dgm:constrLst>
              </dgm:else>
            </dgm:choose>
            <dgm:ruleLst/>
            <dgm:layoutNode name="ParentAccent" styleLbl="alignNode1">
              <dgm:alg type="sp"/>
              <dgm:shape xmlns:r="http://schemas.openxmlformats.org/officeDocument/2006/relationships" type="rect" r:blip="">
                <dgm:adjLst/>
              </dgm:shape>
              <dgm:presOf/>
            </dgm:layoutNode>
            <dgm:layoutNode name="ParentSmallAccent" styleLbl="fgAcc1">
              <dgm:alg type="sp"/>
              <dgm:shape xmlns:r="http://schemas.openxmlformats.org/officeDocument/2006/relationships" type="rect" r:blip="">
                <dgm:adjLst/>
              </dgm:shape>
              <dgm:presOf/>
            </dgm:layoutNode>
            <dgm:layoutNode name="Parent" styleLbl="revTx">
              <dgm:varLst>
                <dgm:chMax/>
                <dgm:chPref val="4"/>
                <dgm:bulletEnabled val="1"/>
              </dgm:varLst>
              <dgm:choose name="Name8">
                <dgm:if name="Name9" func="var" arg="dir" op="equ" val="norm">
                  <dgm:alg type="tx">
                    <dgm:param type="txAnchorVertCh" val="mid"/>
                    <dgm:param type="parTxLTRAlign" val="l"/>
                  </dgm:alg>
                </dgm:if>
                <dgm:else name="Name10">
                  <dgm:alg type="tx">
                    <dgm:param type="txAnchorVertCh" val="mid"/>
                    <dgm:param type="parTxLTRAlign" val="r"/>
                  </dgm:alg>
                </dgm:else>
              </dgm:choose>
              <dgm:shape xmlns:r="http://schemas.openxmlformats.org/officeDocument/2006/relationships" type="rect" r:blip="">
                <dgm:adjLst/>
              </dgm:shape>
              <dgm:presOf axis="self" ptType="node"/>
              <dgm:constrLst>
                <dgm:constr type="tMarg" refType="primFontSz" fact="0.1"/>
                <dgm:constr type="bMarg" refType="primFontSz" fact="0.1"/>
                <dgm:constr type="lMarg" refType="primFontSz" fact="0.15"/>
                <dgm:constr type="rMarg" refType="primFontSz" fact="0.15"/>
              </dgm:constrLst>
              <dgm:ruleLst>
                <dgm:rule type="primFontSz" val="5" fact="NaN" max="NaN"/>
                <dgm:rule type="primFontSz" val="65" fact="NaN" max="NaN"/>
              </dgm:ruleLst>
            </dgm:layoutNode>
          </dgm:layoutNode>
          <dgm:layoutNode name="childShape">
            <dgm:varLst>
              <dgm:chMax val="0"/>
              <dgm:chPref val="0"/>
            </dgm:varLst>
            <dgm:alg type="hierChild">
              <dgm:param type="chAlign" val="r"/>
              <dgm:param type="linDir" val="fromT"/>
              <dgm:param type="fallback" val="2D"/>
            </dgm:alg>
            <dgm:shape xmlns:r="http://schemas.openxmlformats.org/officeDocument/2006/relationships" r:blip="">
              <dgm:adjLst/>
            </dgm:shape>
            <dgm:presOf/>
            <dgm:constrLst/>
            <dgm:ruleLst/>
            <dgm:forEach name="Name11" axis="ch">
              <dgm:forEach name="Name12" axis="self" ptType="node">
                <dgm:layoutNode name="childComposite">
                  <dgm:varLst>
                    <dgm:chMax val="0"/>
                    <dgm:chPref val="0"/>
                  </dgm:varLst>
                  <dgm:alg type="composite"/>
                  <dgm:shape xmlns:r="http://schemas.openxmlformats.org/officeDocument/2006/relationships" r:blip="">
                    <dgm:adjLst/>
                  </dgm:shape>
                  <dgm:presOf/>
                  <dgm:choose name="Name13">
                    <dgm:if name="Name14" func="var" arg="dir" op="equ" val="norm">
                      <dgm:constrLst>
                        <dgm:constr type="w" for="ch" forName="ChildAccent" refType="h" fact="0.429"/>
                        <dgm:constr type="h" for="ch" forName="ChildAccent" refType="h" fact="0.429"/>
                        <dgm:constr type="l" for="ch" forName="ChildAccent" refType="w" fact="0"/>
                        <dgm:constr type="t" for="ch" forName="ChildAccent" refType="h" fact="0.2855"/>
                        <dgm:constr type="w" for="ch" forName="Child" refType="w" fact="0.93"/>
                        <dgm:constr type="h" for="ch" forName="Child" refType="h"/>
                        <dgm:constr type="l" for="ch" forName="Child" refType="w" fact="0.07"/>
                        <dgm:constr type="t" for="ch" forName="Child" refType="h" fact="0"/>
                      </dgm:constrLst>
                    </dgm:if>
                    <dgm:else name="Name15">
                      <dgm:constrLst>
                        <dgm:constr type="w" for="ch" forName="ChildAccent" refType="h" fact="0.429"/>
                        <dgm:constr type="h" for="ch" forName="ChildAccent" refType="h" fact="0.429"/>
                        <dgm:constr type="r" for="ch" forName="ChildAccent" refType="w"/>
                        <dgm:constr type="t" for="ch" forName="ChildAccent" refType="h" fact="0.2855"/>
                        <dgm:constr type="w" for="ch" forName="Child" refType="w" fact="0.93"/>
                        <dgm:constr type="h" for="ch" forName="Child" refType="h"/>
                        <dgm:constr type="r" for="ch" forName="Child" refType="w" fact="0.93"/>
                        <dgm:constr type="t" for="ch" forName="Child" refType="h" fact="0"/>
                      </dgm:constrLst>
                    </dgm:else>
                  </dgm:choose>
                  <dgm:ruleLst/>
                  <dgm:layoutNode name="ChildAccent" styleLbl="solidFgAcc1">
                    <dgm:alg type="sp"/>
                    <dgm:shape xmlns:r="http://schemas.openxmlformats.org/officeDocument/2006/relationships" type="rect" r:blip="">
                      <dgm:adjLst/>
                    </dgm:shape>
                    <dgm:presOf/>
                  </dgm:layoutNode>
                  <dgm:layoutNode name="Child" styleLbl="revTx">
                    <dgm:varLst>
                      <dgm:chMax val="0"/>
                      <dgm:chPref val="0"/>
                      <dgm:bulletEnabled val="1"/>
                    </dgm:varLst>
                    <dgm:choose name="Name16">
                      <dgm:if name="Name17" func="var" arg="dir" op="equ" val="norm">
                        <dgm:alg type="tx">
                          <dgm:param type="txAnchorVertCh" val="mid"/>
                          <dgm:param type="parTxLTRAlign" val="l"/>
                        </dgm:alg>
                      </dgm:if>
                      <dgm:else name="Name18">
                        <dgm:alg type="tx">
                          <dgm:param type="txAnchorVertCh" val="mid"/>
                          <dgm:param type="parTxLTRAlign" val="r"/>
                        </dgm:alg>
                      </dgm:else>
                    </dgm:choose>
                    <dgm:shape xmlns:r="http://schemas.openxmlformats.org/officeDocument/2006/relationships" type="rect" r:blip="">
                      <dgm:adjLst/>
                    </dgm:shape>
                    <dgm:presOf axis="desOrSelf" ptType="node node"/>
                    <dgm:ruleLst>
                      <dgm:rule type="primFontSz" val="5" fact="NaN" max="NaN"/>
                    </dgm:ruleLst>
                  </dgm:layoutNode>
                </dgm:layoutNode>
              </dgm:forEach>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diagramData" Target="../diagrams/data1.xml"/><Relationship Id="rId13" Type="http://schemas.openxmlformats.org/officeDocument/2006/relationships/image" Target="../media/image2.png"/><Relationship Id="rId18" Type="http://schemas.openxmlformats.org/officeDocument/2006/relationships/image" Target="../media/image7.png"/><Relationship Id="rId3" Type="http://schemas.openxmlformats.org/officeDocument/2006/relationships/chart" Target="../charts/chart3.xml"/><Relationship Id="rId21" Type="http://schemas.openxmlformats.org/officeDocument/2006/relationships/chart" Target="../charts/chart8.xml"/><Relationship Id="rId7" Type="http://schemas.openxmlformats.org/officeDocument/2006/relationships/chart" Target="../charts/chart6.xml"/><Relationship Id="rId12" Type="http://schemas.microsoft.com/office/2007/relationships/diagramDrawing" Target="../diagrams/drawing1.xml"/><Relationship Id="rId17" Type="http://schemas.openxmlformats.org/officeDocument/2006/relationships/image" Target="../media/image6.png"/><Relationship Id="rId2" Type="http://schemas.openxmlformats.org/officeDocument/2006/relationships/chart" Target="../charts/chart2.xml"/><Relationship Id="rId16" Type="http://schemas.openxmlformats.org/officeDocument/2006/relationships/image" Target="../media/image5.png"/><Relationship Id="rId20" Type="http://schemas.openxmlformats.org/officeDocument/2006/relationships/chart" Target="../charts/chart7.xml"/><Relationship Id="rId1" Type="http://schemas.openxmlformats.org/officeDocument/2006/relationships/chart" Target="../charts/chart1.xml"/><Relationship Id="rId6" Type="http://schemas.openxmlformats.org/officeDocument/2006/relationships/image" Target="../media/image1.emf"/><Relationship Id="rId11" Type="http://schemas.openxmlformats.org/officeDocument/2006/relationships/diagramColors" Target="../diagrams/colors1.xml"/><Relationship Id="rId5" Type="http://schemas.openxmlformats.org/officeDocument/2006/relationships/chart" Target="../charts/chart5.xml"/><Relationship Id="rId15" Type="http://schemas.openxmlformats.org/officeDocument/2006/relationships/image" Target="../media/image4.png"/><Relationship Id="rId23" Type="http://schemas.openxmlformats.org/officeDocument/2006/relationships/image" Target="../media/image9.png"/><Relationship Id="rId10" Type="http://schemas.openxmlformats.org/officeDocument/2006/relationships/diagramQuickStyle" Target="../diagrams/quickStyle1.xml"/><Relationship Id="rId19" Type="http://schemas.openxmlformats.org/officeDocument/2006/relationships/image" Target="../media/image8.png"/><Relationship Id="rId4" Type="http://schemas.openxmlformats.org/officeDocument/2006/relationships/chart" Target="../charts/chart4.xml"/><Relationship Id="rId9" Type="http://schemas.openxmlformats.org/officeDocument/2006/relationships/diagramLayout" Target="../diagrams/layout1.xml"/><Relationship Id="rId14" Type="http://schemas.openxmlformats.org/officeDocument/2006/relationships/image" Target="../media/image3.jpeg"/><Relationship Id="rId22" Type="http://schemas.openxmlformats.org/officeDocument/2006/relationships/hyperlink" Target="https://ppac.gov.in/import-export/history"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34</xdr:col>
      <xdr:colOff>0</xdr:colOff>
      <xdr:row>1</xdr:row>
      <xdr:rowOff>1893794</xdr:rowOff>
    </xdr:to>
    <xdr:sp macro="" textlink="">
      <xdr:nvSpPr>
        <xdr:cNvPr id="36" name="Rectangle 35">
          <a:extLst>
            <a:ext uri="{FF2B5EF4-FFF2-40B4-BE49-F238E27FC236}">
              <a16:creationId xmlns:a16="http://schemas.microsoft.com/office/drawing/2014/main" id="{59C99B9A-89FB-086E-96FB-203770BD1875}"/>
            </a:ext>
          </a:extLst>
        </xdr:cNvPr>
        <xdr:cNvSpPr/>
      </xdr:nvSpPr>
      <xdr:spPr>
        <a:xfrm>
          <a:off x="0" y="0"/>
          <a:ext cx="20574000" cy="2073088"/>
        </a:xfrm>
        <a:prstGeom prst="rect">
          <a:avLst/>
        </a:prstGeom>
        <a:solidFill>
          <a:srgbClr val="002060"/>
        </a:solidFill>
        <a:ln w="57150">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3000" b="1" u="none">
              <a:solidFill>
                <a:schemeClr val="bg1"/>
              </a:solidFill>
            </a:rPr>
            <a:t>ALL</a:t>
          </a:r>
          <a:r>
            <a:rPr lang="en-IN" sz="3000" b="1" u="none" baseline="0">
              <a:solidFill>
                <a:schemeClr val="bg1"/>
              </a:solidFill>
            </a:rPr>
            <a:t> INDIA CONSUMER PRICE INDEX DASHBOARD                                                                                TIMELINE (JAN-2013 TO MAY-2023)</a:t>
          </a:r>
          <a:endParaRPr lang="en-IN" sz="3000" b="1" u="none">
            <a:solidFill>
              <a:schemeClr val="bg1"/>
            </a:solidFill>
          </a:endParaRPr>
        </a:p>
      </xdr:txBody>
    </xdr:sp>
    <xdr:clientData/>
  </xdr:twoCellAnchor>
  <xdr:twoCellAnchor>
    <xdr:from>
      <xdr:col>23</xdr:col>
      <xdr:colOff>518586</xdr:colOff>
      <xdr:row>8</xdr:row>
      <xdr:rowOff>137582</xdr:rowOff>
    </xdr:from>
    <xdr:to>
      <xdr:col>33</xdr:col>
      <xdr:colOff>582082</xdr:colOff>
      <xdr:row>39</xdr:row>
      <xdr:rowOff>32657</xdr:rowOff>
    </xdr:to>
    <xdr:sp macro="" textlink="">
      <xdr:nvSpPr>
        <xdr:cNvPr id="18" name="Rectangle 17">
          <a:extLst>
            <a:ext uri="{FF2B5EF4-FFF2-40B4-BE49-F238E27FC236}">
              <a16:creationId xmlns:a16="http://schemas.microsoft.com/office/drawing/2014/main" id="{AA68D7B9-3323-4074-82B3-183D235E72BC}"/>
            </a:ext>
          </a:extLst>
        </xdr:cNvPr>
        <xdr:cNvSpPr/>
      </xdr:nvSpPr>
      <xdr:spPr>
        <a:xfrm>
          <a:off x="14539386" y="1618039"/>
          <a:ext cx="6159496" cy="5631847"/>
        </a:xfrm>
        <a:prstGeom prst="rect">
          <a:avLst/>
        </a:prstGeom>
        <a:solidFill>
          <a:schemeClr val="bg1"/>
        </a:solidFill>
        <a:ln w="38100"/>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002060"/>
              </a:solidFill>
            </a:rPr>
            <a:t>YOY INFLATION RATE FOR GENERAL INDEX</a:t>
          </a:r>
        </a:p>
      </xdr:txBody>
    </xdr:sp>
    <xdr:clientData/>
  </xdr:twoCellAnchor>
  <xdr:twoCellAnchor>
    <xdr:from>
      <xdr:col>12</xdr:col>
      <xdr:colOff>92807</xdr:colOff>
      <xdr:row>10</xdr:row>
      <xdr:rowOff>62199</xdr:rowOff>
    </xdr:from>
    <xdr:to>
      <xdr:col>23</xdr:col>
      <xdr:colOff>451910</xdr:colOff>
      <xdr:row>23</xdr:row>
      <xdr:rowOff>129115</xdr:rowOff>
    </xdr:to>
    <xdr:graphicFrame macro="">
      <xdr:nvGraphicFramePr>
        <xdr:cNvPr id="5" name="Chart 4">
          <a:extLst>
            <a:ext uri="{FF2B5EF4-FFF2-40B4-BE49-F238E27FC236}">
              <a16:creationId xmlns:a16="http://schemas.microsoft.com/office/drawing/2014/main" id="{179A2D8B-680E-448B-A502-44896B0BF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19049</xdr:colOff>
      <xdr:row>10</xdr:row>
      <xdr:rowOff>31671</xdr:rowOff>
    </xdr:from>
    <xdr:to>
      <xdr:col>7</xdr:col>
      <xdr:colOff>326570</xdr:colOff>
      <xdr:row>23</xdr:row>
      <xdr:rowOff>141515</xdr:rowOff>
    </xdr:to>
    <xdr:graphicFrame macro="">
      <xdr:nvGraphicFramePr>
        <xdr:cNvPr id="3" name="Chart 2">
          <a:extLst>
            <a:ext uri="{FF2B5EF4-FFF2-40B4-BE49-F238E27FC236}">
              <a16:creationId xmlns:a16="http://schemas.microsoft.com/office/drawing/2014/main" id="{7712B4F7-4A6F-4616-9696-C8D70B39A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xdr:row>
      <xdr:rowOff>26534</xdr:rowOff>
    </xdr:from>
    <xdr:to>
      <xdr:col>2</xdr:col>
      <xdr:colOff>249600</xdr:colOff>
      <xdr:row>7</xdr:row>
      <xdr:rowOff>18563</xdr:rowOff>
    </xdr:to>
    <xdr:sp macro="" textlink="'1.Broader Category Contribution'!D8">
      <xdr:nvSpPr>
        <xdr:cNvPr id="6" name="Rectangle: Rounded Corners 5">
          <a:extLst>
            <a:ext uri="{FF2B5EF4-FFF2-40B4-BE49-F238E27FC236}">
              <a16:creationId xmlns:a16="http://schemas.microsoft.com/office/drawing/2014/main" id="{728AEACA-2A96-DB42-BA6E-0715EAAB496D}"/>
            </a:ext>
          </a:extLst>
        </xdr:cNvPr>
        <xdr:cNvSpPr/>
      </xdr:nvSpPr>
      <xdr:spPr>
        <a:xfrm>
          <a:off x="0" y="766763"/>
          <a:ext cx="1468800" cy="547200"/>
        </a:xfrm>
        <a:prstGeom prst="roundRect">
          <a:avLst/>
        </a:prstGeom>
        <a:solidFill>
          <a:srgbClr val="F8F8F8"/>
        </a:solidFill>
        <a:effectLst>
          <a:outerShdw blurRad="50800" dist="38100" dir="18900000" algn="bl" rotWithShape="0">
            <a:prstClr val="black">
              <a:alpha val="40000"/>
            </a:prstClr>
          </a:outerShdw>
        </a:effectLst>
      </xdr:spPr>
      <xdr:style>
        <a:lnRef idx="1">
          <a:schemeClr val="accent2"/>
        </a:lnRef>
        <a:fillRef idx="3">
          <a:schemeClr val="accent2"/>
        </a:fillRef>
        <a:effectRef idx="2">
          <a:schemeClr val="accent2"/>
        </a:effectRef>
        <a:fontRef idx="minor">
          <a:schemeClr val="lt1"/>
        </a:fontRef>
      </xdr:style>
      <xdr:txBody>
        <a:bodyPr vertOverflow="clip" horzOverflow="clip" lIns="90000" tIns="46800" rIns="90000" bIns="46800" rtlCol="0" anchor="ctr"/>
        <a:lstStyle/>
        <a:p>
          <a:pPr algn="ctr"/>
          <a:fld id="{02153BA8-9C7C-46BD-BAB4-F3FDFF76D0AD}" type="TxLink">
            <a:rPr lang="en-US" sz="1400" b="1" i="0" u="none" strike="noStrike">
              <a:solidFill>
                <a:srgbClr val="000000"/>
              </a:solidFill>
              <a:latin typeface="Calibri"/>
              <a:ea typeface="Calibri"/>
              <a:cs typeface="Calibri"/>
            </a:rPr>
            <a:pPr algn="ctr"/>
            <a:t>49.63%</a:t>
          </a:fld>
          <a:endParaRPr lang="en-US" b="1" i="1">
            <a:solidFill>
              <a:schemeClr val="tx1">
                <a:lumMod val="95000"/>
                <a:lumOff val="5000"/>
              </a:schemeClr>
            </a:solidFill>
          </a:endParaRPr>
        </a:p>
      </xdr:txBody>
    </xdr:sp>
    <xdr:clientData/>
  </xdr:twoCellAnchor>
  <xdr:twoCellAnchor>
    <xdr:from>
      <xdr:col>12</xdr:col>
      <xdr:colOff>515717</xdr:colOff>
      <xdr:row>3</xdr:row>
      <xdr:rowOff>152400</xdr:rowOff>
    </xdr:from>
    <xdr:to>
      <xdr:col>15</xdr:col>
      <xdr:colOff>155717</xdr:colOff>
      <xdr:row>6</xdr:row>
      <xdr:rowOff>144428</xdr:rowOff>
    </xdr:to>
    <xdr:sp macro="" textlink="'1.Broader Category Contribution'!G8">
      <xdr:nvSpPr>
        <xdr:cNvPr id="7" name="Rectangle: Rounded Corners 6">
          <a:extLst>
            <a:ext uri="{FF2B5EF4-FFF2-40B4-BE49-F238E27FC236}">
              <a16:creationId xmlns:a16="http://schemas.microsoft.com/office/drawing/2014/main" id="{B2405319-F98A-41F6-80B6-AAC812166137}"/>
            </a:ext>
          </a:extLst>
        </xdr:cNvPr>
        <xdr:cNvSpPr/>
      </xdr:nvSpPr>
      <xdr:spPr>
        <a:xfrm>
          <a:off x="7830917" y="707571"/>
          <a:ext cx="1468800" cy="547200"/>
        </a:xfrm>
        <a:prstGeom prst="roundRect">
          <a:avLst/>
        </a:prstGeom>
        <a:solidFill>
          <a:srgbClr val="F8F8F8"/>
        </a:solidFill>
        <a:effectLst>
          <a:outerShdw blurRad="50800" dist="38100" dir="18900000" algn="bl" rotWithShape="0">
            <a:prstClr val="black">
              <a:alpha val="40000"/>
            </a:prstClr>
          </a:outerShdw>
        </a:effectLst>
      </xdr:spPr>
      <xdr:style>
        <a:lnRef idx="1">
          <a:schemeClr val="accent2"/>
        </a:lnRef>
        <a:fillRef idx="3">
          <a:schemeClr val="accent2"/>
        </a:fillRef>
        <a:effectRef idx="2">
          <a:schemeClr val="accent2"/>
        </a:effectRef>
        <a:fontRef idx="minor">
          <a:schemeClr val="lt1"/>
        </a:fontRef>
      </xdr:style>
      <xdr:txBody>
        <a:bodyPr vertOverflow="clip" horzOverflow="clip" lIns="90000" tIns="46800" rIns="90000" bIns="46800" rtlCol="0" anchor="ctr"/>
        <a:lstStyle/>
        <a:p>
          <a:pPr algn="ctr"/>
          <a:fld id="{8447395F-A1D1-447D-AFC7-A6A388C267C8}" type="TxLink">
            <a:rPr lang="en-US" sz="1400" b="1" i="1" u="none" strike="noStrike">
              <a:solidFill>
                <a:schemeClr val="tx1">
                  <a:lumMod val="95000"/>
                  <a:lumOff val="5000"/>
                </a:schemeClr>
              </a:solidFill>
              <a:latin typeface="Calibri"/>
              <a:ea typeface="Calibri"/>
              <a:cs typeface="Calibri"/>
            </a:rPr>
            <a:pPr algn="ctr"/>
            <a:t>7.96%</a:t>
          </a:fld>
          <a:endParaRPr lang="en-IN" sz="1100" b="1" i="1">
            <a:solidFill>
              <a:schemeClr val="tx1">
                <a:lumMod val="95000"/>
                <a:lumOff val="5000"/>
              </a:schemeClr>
            </a:solidFill>
          </a:endParaRPr>
        </a:p>
      </xdr:txBody>
    </xdr:sp>
    <xdr:clientData/>
  </xdr:twoCellAnchor>
  <xdr:twoCellAnchor>
    <xdr:from>
      <xdr:col>5</xdr:col>
      <xdr:colOff>70223</xdr:colOff>
      <xdr:row>4</xdr:row>
      <xdr:rowOff>7484</xdr:rowOff>
    </xdr:from>
    <xdr:to>
      <xdr:col>7</xdr:col>
      <xdr:colOff>319823</xdr:colOff>
      <xdr:row>6</xdr:row>
      <xdr:rowOff>184570</xdr:rowOff>
    </xdr:to>
    <xdr:sp macro="" textlink="'1.Broader Category Contribution'!H8">
      <xdr:nvSpPr>
        <xdr:cNvPr id="8" name="Rectangle: Rounded Corners 7">
          <a:extLst>
            <a:ext uri="{FF2B5EF4-FFF2-40B4-BE49-F238E27FC236}">
              <a16:creationId xmlns:a16="http://schemas.microsoft.com/office/drawing/2014/main" id="{2762C322-43D5-440B-A6F4-D4AEE228DF55}"/>
            </a:ext>
          </a:extLst>
        </xdr:cNvPr>
        <xdr:cNvSpPr/>
      </xdr:nvSpPr>
      <xdr:spPr>
        <a:xfrm>
          <a:off x="3118223" y="747713"/>
          <a:ext cx="1468800" cy="547200"/>
        </a:xfrm>
        <a:prstGeom prst="roundRect">
          <a:avLst/>
        </a:prstGeom>
        <a:solidFill>
          <a:srgbClr val="F8F8F8"/>
        </a:solidFill>
        <a:effectLst>
          <a:outerShdw blurRad="50800" dist="38100" dir="18900000" algn="bl" rotWithShape="0">
            <a:prstClr val="black">
              <a:alpha val="40000"/>
            </a:prstClr>
          </a:outerShdw>
        </a:effectLst>
      </xdr:spPr>
      <xdr:style>
        <a:lnRef idx="1">
          <a:schemeClr val="accent2"/>
        </a:lnRef>
        <a:fillRef idx="3">
          <a:schemeClr val="accent2"/>
        </a:fillRef>
        <a:effectRef idx="2">
          <a:schemeClr val="accent2"/>
        </a:effectRef>
        <a:fontRef idx="minor">
          <a:schemeClr val="lt1"/>
        </a:fontRef>
      </xdr:style>
      <xdr:txBody>
        <a:bodyPr vertOverflow="clip" horzOverflow="clip" lIns="90000" tIns="46800" rIns="90000" bIns="46800" rtlCol="0" anchor="ctr"/>
        <a:lstStyle/>
        <a:p>
          <a:pPr algn="ctr"/>
          <a:fld id="{073D6BCF-6037-4F40-B94C-FFDBB0DCA737}" type="TxLink">
            <a:rPr lang="en-US" sz="1400" b="1" i="1" u="none" strike="noStrike">
              <a:solidFill>
                <a:schemeClr val="tx1">
                  <a:lumMod val="95000"/>
                  <a:lumOff val="5000"/>
                </a:schemeClr>
              </a:solidFill>
              <a:latin typeface="Calibri"/>
              <a:ea typeface="Calibri"/>
              <a:cs typeface="Calibri"/>
            </a:rPr>
            <a:pPr algn="ctr"/>
            <a:t>7.47%</a:t>
          </a:fld>
          <a:endParaRPr lang="en-IN" sz="1100" b="1" i="1">
            <a:solidFill>
              <a:schemeClr val="tx1">
                <a:lumMod val="95000"/>
                <a:lumOff val="5000"/>
              </a:schemeClr>
            </a:solidFill>
          </a:endParaRPr>
        </a:p>
      </xdr:txBody>
    </xdr:sp>
    <xdr:clientData/>
  </xdr:twoCellAnchor>
  <xdr:twoCellAnchor>
    <xdr:from>
      <xdr:col>10</xdr:col>
      <xdr:colOff>156764</xdr:colOff>
      <xdr:row>3</xdr:row>
      <xdr:rowOff>166688</xdr:rowOff>
    </xdr:from>
    <xdr:to>
      <xdr:col>12</xdr:col>
      <xdr:colOff>406364</xdr:colOff>
      <xdr:row>6</xdr:row>
      <xdr:rowOff>158716</xdr:rowOff>
    </xdr:to>
    <xdr:sp macro="" textlink="'1.Broader Category Contribution'!I8">
      <xdr:nvSpPr>
        <xdr:cNvPr id="9" name="Rectangle: Rounded Corners 8">
          <a:extLst>
            <a:ext uri="{FF2B5EF4-FFF2-40B4-BE49-F238E27FC236}">
              <a16:creationId xmlns:a16="http://schemas.microsoft.com/office/drawing/2014/main" id="{5144232A-6F41-4DA4-B07C-DB177D31E9E8}"/>
            </a:ext>
          </a:extLst>
        </xdr:cNvPr>
        <xdr:cNvSpPr/>
      </xdr:nvSpPr>
      <xdr:spPr>
        <a:xfrm>
          <a:off x="6252764" y="721859"/>
          <a:ext cx="1468800" cy="547200"/>
        </a:xfrm>
        <a:prstGeom prst="roundRect">
          <a:avLst/>
        </a:prstGeom>
        <a:solidFill>
          <a:srgbClr val="F8F8F8"/>
        </a:solidFill>
        <a:effectLst>
          <a:outerShdw blurRad="50800" dist="38100" dir="18900000" algn="bl" rotWithShape="0">
            <a:prstClr val="black">
              <a:alpha val="40000"/>
            </a:prstClr>
          </a:outerShdw>
        </a:effectLst>
      </xdr:spPr>
      <xdr:style>
        <a:lnRef idx="1">
          <a:schemeClr val="accent2"/>
        </a:lnRef>
        <a:fillRef idx="3">
          <a:schemeClr val="accent2"/>
        </a:fillRef>
        <a:effectRef idx="2">
          <a:schemeClr val="accent2"/>
        </a:effectRef>
        <a:fontRef idx="minor">
          <a:schemeClr val="lt1"/>
        </a:fontRef>
      </xdr:style>
      <xdr:txBody>
        <a:bodyPr vertOverflow="clip" horzOverflow="clip" lIns="90000" tIns="46800" rIns="90000" bIns="46800" rtlCol="0" anchor="ctr"/>
        <a:lstStyle/>
        <a:p>
          <a:pPr algn="ctr"/>
          <a:fld id="{51928D75-7C03-4A3F-8764-CEBC0C9C9FF2}" type="TxLink">
            <a:rPr lang="en-US" sz="1400" b="1" i="1" u="none" strike="noStrike">
              <a:solidFill>
                <a:schemeClr val="tx1">
                  <a:lumMod val="95000"/>
                  <a:lumOff val="5000"/>
                </a:schemeClr>
              </a:solidFill>
              <a:latin typeface="Calibri"/>
              <a:ea typeface="Calibri"/>
              <a:cs typeface="Calibri"/>
            </a:rPr>
            <a:pPr algn="ctr"/>
            <a:t>11.78%</a:t>
          </a:fld>
          <a:endParaRPr lang="en-IN" sz="1100" b="1" i="1">
            <a:solidFill>
              <a:schemeClr val="tx1">
                <a:lumMod val="95000"/>
                <a:lumOff val="5000"/>
              </a:schemeClr>
            </a:solidFill>
          </a:endParaRPr>
        </a:p>
      </xdr:txBody>
    </xdr:sp>
    <xdr:clientData/>
  </xdr:twoCellAnchor>
  <xdr:twoCellAnchor>
    <xdr:from>
      <xdr:col>7</xdr:col>
      <xdr:colOff>410134</xdr:colOff>
      <xdr:row>4</xdr:row>
      <xdr:rowOff>2721</xdr:rowOff>
    </xdr:from>
    <xdr:to>
      <xdr:col>10</xdr:col>
      <xdr:colOff>50134</xdr:colOff>
      <xdr:row>6</xdr:row>
      <xdr:rowOff>179807</xdr:rowOff>
    </xdr:to>
    <xdr:sp macro="" textlink="'1.Broader Category Contribution'!F8">
      <xdr:nvSpPr>
        <xdr:cNvPr id="10" name="Rectangle: Rounded Corners 9">
          <a:extLst>
            <a:ext uri="{FF2B5EF4-FFF2-40B4-BE49-F238E27FC236}">
              <a16:creationId xmlns:a16="http://schemas.microsoft.com/office/drawing/2014/main" id="{B79AD8DA-26A1-45F1-B724-CBF64473FAFD}"/>
            </a:ext>
          </a:extLst>
        </xdr:cNvPr>
        <xdr:cNvSpPr/>
      </xdr:nvSpPr>
      <xdr:spPr>
        <a:xfrm>
          <a:off x="4677334" y="742950"/>
          <a:ext cx="1468800" cy="547200"/>
        </a:xfrm>
        <a:prstGeom prst="roundRect">
          <a:avLst/>
        </a:prstGeom>
        <a:solidFill>
          <a:srgbClr val="F8F8F8"/>
        </a:solidFill>
        <a:effectLst>
          <a:outerShdw blurRad="50800" dist="38100" dir="18900000" algn="bl" rotWithShape="0">
            <a:prstClr val="black">
              <a:alpha val="40000"/>
            </a:prstClr>
          </a:outerShdw>
        </a:effectLst>
      </xdr:spPr>
      <xdr:style>
        <a:lnRef idx="1">
          <a:schemeClr val="accent2"/>
        </a:lnRef>
        <a:fillRef idx="3">
          <a:schemeClr val="accent2"/>
        </a:fillRef>
        <a:effectRef idx="2">
          <a:schemeClr val="accent2"/>
        </a:effectRef>
        <a:fontRef idx="minor">
          <a:schemeClr val="lt1"/>
        </a:fontRef>
      </xdr:style>
      <xdr:txBody>
        <a:bodyPr vertOverflow="clip" horzOverflow="clip" lIns="90000" tIns="46800" rIns="90000" bIns="46800" rtlCol="0" anchor="ctr"/>
        <a:lstStyle/>
        <a:p>
          <a:pPr algn="ctr"/>
          <a:fld id="{F68B411C-E66F-46B0-ADE8-F3B8EBC1F485}" type="TxLink">
            <a:rPr lang="en-US" sz="1400" b="1" i="1" u="none" strike="noStrike">
              <a:solidFill>
                <a:schemeClr val="tx1">
                  <a:lumMod val="95000"/>
                  <a:lumOff val="5000"/>
                </a:schemeClr>
              </a:solidFill>
              <a:latin typeface="Calibri"/>
              <a:ea typeface="Calibri"/>
              <a:cs typeface="Calibri"/>
            </a:rPr>
            <a:pPr algn="ctr"/>
            <a:t>11.34%</a:t>
          </a:fld>
          <a:endParaRPr lang="en-IN" sz="1100" b="1" i="1">
            <a:solidFill>
              <a:schemeClr val="tx1">
                <a:lumMod val="95000"/>
                <a:lumOff val="5000"/>
              </a:schemeClr>
            </a:solidFill>
          </a:endParaRPr>
        </a:p>
      </xdr:txBody>
    </xdr:sp>
    <xdr:clientData/>
  </xdr:twoCellAnchor>
  <xdr:twoCellAnchor>
    <xdr:from>
      <xdr:col>2</xdr:col>
      <xdr:colOff>322216</xdr:colOff>
      <xdr:row>4</xdr:row>
      <xdr:rowOff>21771</xdr:rowOff>
    </xdr:from>
    <xdr:to>
      <xdr:col>4</xdr:col>
      <xdr:colOff>571816</xdr:colOff>
      <xdr:row>7</xdr:row>
      <xdr:rowOff>13800</xdr:rowOff>
    </xdr:to>
    <xdr:sp macro="" textlink="'1.Broader Category Contribution'!E8">
      <xdr:nvSpPr>
        <xdr:cNvPr id="11" name="Rectangle: Rounded Corners 10">
          <a:extLst>
            <a:ext uri="{FF2B5EF4-FFF2-40B4-BE49-F238E27FC236}">
              <a16:creationId xmlns:a16="http://schemas.microsoft.com/office/drawing/2014/main" id="{8525BA5F-FAA5-445E-9DC1-EE06C90BEB42}"/>
            </a:ext>
          </a:extLst>
        </xdr:cNvPr>
        <xdr:cNvSpPr/>
      </xdr:nvSpPr>
      <xdr:spPr>
        <a:xfrm>
          <a:off x="1541416" y="762000"/>
          <a:ext cx="1468800" cy="547200"/>
        </a:xfrm>
        <a:prstGeom prst="roundRect">
          <a:avLst/>
        </a:prstGeom>
        <a:solidFill>
          <a:srgbClr val="F8F8F8"/>
        </a:solidFill>
        <a:effectLst>
          <a:outerShdw blurRad="50800" dist="38100" dir="18900000" algn="bl" rotWithShape="0">
            <a:prstClr val="black">
              <a:alpha val="40000"/>
            </a:prstClr>
          </a:outerShdw>
        </a:effectLst>
      </xdr:spPr>
      <xdr:style>
        <a:lnRef idx="1">
          <a:schemeClr val="accent2"/>
        </a:lnRef>
        <a:fillRef idx="3">
          <a:schemeClr val="accent2"/>
        </a:fillRef>
        <a:effectRef idx="2">
          <a:schemeClr val="accent2"/>
        </a:effectRef>
        <a:fontRef idx="minor">
          <a:schemeClr val="lt1"/>
        </a:fontRef>
      </xdr:style>
      <xdr:txBody>
        <a:bodyPr vertOverflow="clip" horzOverflow="clip" lIns="90000" tIns="46800" rIns="90000" bIns="46800" rtlCol="0" anchor="ctr"/>
        <a:lstStyle/>
        <a:p>
          <a:pPr algn="ctr"/>
          <a:fld id="{43F77129-056F-4B28-A177-89E215193FA7}" type="TxLink">
            <a:rPr lang="en-US" sz="1400" b="1" i="1" u="none" strike="noStrike">
              <a:solidFill>
                <a:schemeClr val="tx1">
                  <a:lumMod val="95000"/>
                  <a:lumOff val="5000"/>
                </a:schemeClr>
              </a:solidFill>
              <a:latin typeface="Calibri"/>
              <a:ea typeface="Calibri"/>
              <a:cs typeface="Calibri"/>
            </a:rPr>
            <a:pPr algn="ctr"/>
            <a:t>11.82%</a:t>
          </a:fld>
          <a:endParaRPr lang="en-IN" sz="1100" b="1" i="1">
            <a:solidFill>
              <a:schemeClr val="tx1">
                <a:lumMod val="95000"/>
                <a:lumOff val="5000"/>
              </a:schemeClr>
            </a:solidFill>
          </a:endParaRPr>
        </a:p>
      </xdr:txBody>
    </xdr:sp>
    <xdr:clientData/>
  </xdr:twoCellAnchor>
  <xdr:twoCellAnchor>
    <xdr:from>
      <xdr:col>0</xdr:col>
      <xdr:colOff>65316</xdr:colOff>
      <xdr:row>7</xdr:row>
      <xdr:rowOff>48987</xdr:rowOff>
    </xdr:from>
    <xdr:to>
      <xdr:col>2</xdr:col>
      <xdr:colOff>113316</xdr:colOff>
      <xdr:row>8</xdr:row>
      <xdr:rowOff>58330</xdr:rowOff>
    </xdr:to>
    <xdr:sp macro="" textlink="">
      <xdr:nvSpPr>
        <xdr:cNvPr id="12" name="Rectangle 11">
          <a:extLst>
            <a:ext uri="{FF2B5EF4-FFF2-40B4-BE49-F238E27FC236}">
              <a16:creationId xmlns:a16="http://schemas.microsoft.com/office/drawing/2014/main" id="{991AE0DF-A215-A076-D063-53956379BCA1}"/>
            </a:ext>
          </a:extLst>
        </xdr:cNvPr>
        <xdr:cNvSpPr/>
      </xdr:nvSpPr>
      <xdr:spPr>
        <a:xfrm>
          <a:off x="65316" y="1344387"/>
          <a:ext cx="1267200" cy="19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FOOD</a:t>
          </a:r>
          <a:endParaRPr lang="en-IN" sz="1200" b="1" baseline="0"/>
        </a:p>
      </xdr:txBody>
    </xdr:sp>
    <xdr:clientData/>
  </xdr:twoCellAnchor>
  <xdr:twoCellAnchor>
    <xdr:from>
      <xdr:col>2</xdr:col>
      <xdr:colOff>423457</xdr:colOff>
      <xdr:row>7</xdr:row>
      <xdr:rowOff>48987</xdr:rowOff>
    </xdr:from>
    <xdr:to>
      <xdr:col>4</xdr:col>
      <xdr:colOff>471457</xdr:colOff>
      <xdr:row>8</xdr:row>
      <xdr:rowOff>58330</xdr:rowOff>
    </xdr:to>
    <xdr:sp macro="" textlink="">
      <xdr:nvSpPr>
        <xdr:cNvPr id="13" name="Rectangle 12">
          <a:extLst>
            <a:ext uri="{FF2B5EF4-FFF2-40B4-BE49-F238E27FC236}">
              <a16:creationId xmlns:a16="http://schemas.microsoft.com/office/drawing/2014/main" id="{CC164C6C-D86D-4202-A6E5-DE786F81E4AE}"/>
            </a:ext>
          </a:extLst>
        </xdr:cNvPr>
        <xdr:cNvSpPr/>
      </xdr:nvSpPr>
      <xdr:spPr>
        <a:xfrm>
          <a:off x="1642657" y="1344387"/>
          <a:ext cx="1267200" cy="19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CLOTHING</a:t>
          </a:r>
          <a:endParaRPr lang="en-IN" sz="1100" b="1"/>
        </a:p>
      </xdr:txBody>
    </xdr:sp>
    <xdr:clientData/>
  </xdr:twoCellAnchor>
  <xdr:twoCellAnchor>
    <xdr:from>
      <xdr:col>13</xdr:col>
      <xdr:colOff>5450</xdr:colOff>
      <xdr:row>7</xdr:row>
      <xdr:rowOff>16329</xdr:rowOff>
    </xdr:from>
    <xdr:to>
      <xdr:col>15</xdr:col>
      <xdr:colOff>53450</xdr:colOff>
      <xdr:row>8</xdr:row>
      <xdr:rowOff>25672</xdr:rowOff>
    </xdr:to>
    <xdr:sp macro="" textlink="">
      <xdr:nvSpPr>
        <xdr:cNvPr id="14" name="Rectangle 13">
          <a:extLst>
            <a:ext uri="{FF2B5EF4-FFF2-40B4-BE49-F238E27FC236}">
              <a16:creationId xmlns:a16="http://schemas.microsoft.com/office/drawing/2014/main" id="{D42BD2B9-5238-4790-A265-F2FBBB54CB1A}"/>
            </a:ext>
          </a:extLst>
        </xdr:cNvPr>
        <xdr:cNvSpPr/>
      </xdr:nvSpPr>
      <xdr:spPr>
        <a:xfrm>
          <a:off x="7930250" y="1311729"/>
          <a:ext cx="1267200" cy="19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HEALTH</a:t>
          </a:r>
          <a:endParaRPr lang="en-IN" sz="1100" b="1"/>
        </a:p>
      </xdr:txBody>
    </xdr:sp>
    <xdr:clientData/>
  </xdr:twoCellAnchor>
  <xdr:twoCellAnchor>
    <xdr:from>
      <xdr:col>10</xdr:col>
      <xdr:colOff>267794</xdr:colOff>
      <xdr:row>7</xdr:row>
      <xdr:rowOff>27215</xdr:rowOff>
    </xdr:from>
    <xdr:to>
      <xdr:col>12</xdr:col>
      <xdr:colOff>315794</xdr:colOff>
      <xdr:row>8</xdr:row>
      <xdr:rowOff>36558</xdr:rowOff>
    </xdr:to>
    <xdr:sp macro="" textlink="">
      <xdr:nvSpPr>
        <xdr:cNvPr id="15" name="Rectangle 14">
          <a:extLst>
            <a:ext uri="{FF2B5EF4-FFF2-40B4-BE49-F238E27FC236}">
              <a16:creationId xmlns:a16="http://schemas.microsoft.com/office/drawing/2014/main" id="{A1DE747B-3815-42CD-8227-6C82E3CADC58}"/>
            </a:ext>
          </a:extLst>
        </xdr:cNvPr>
        <xdr:cNvSpPr/>
      </xdr:nvSpPr>
      <xdr:spPr>
        <a:xfrm>
          <a:off x="6363794" y="1322615"/>
          <a:ext cx="1267200" cy="19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LUXURY</a:t>
          </a:r>
          <a:endParaRPr lang="en-IN" sz="1100" b="1"/>
        </a:p>
      </xdr:txBody>
    </xdr:sp>
    <xdr:clientData/>
  </xdr:twoCellAnchor>
  <xdr:twoCellAnchor>
    <xdr:from>
      <xdr:col>7</xdr:col>
      <xdr:colOff>530139</xdr:colOff>
      <xdr:row>7</xdr:row>
      <xdr:rowOff>38101</xdr:rowOff>
    </xdr:from>
    <xdr:to>
      <xdr:col>9</xdr:col>
      <xdr:colOff>578139</xdr:colOff>
      <xdr:row>8</xdr:row>
      <xdr:rowOff>47444</xdr:rowOff>
    </xdr:to>
    <xdr:sp macro="" textlink="">
      <xdr:nvSpPr>
        <xdr:cNvPr id="16" name="Rectangle 15">
          <a:extLst>
            <a:ext uri="{FF2B5EF4-FFF2-40B4-BE49-F238E27FC236}">
              <a16:creationId xmlns:a16="http://schemas.microsoft.com/office/drawing/2014/main" id="{67D502EF-114E-47CA-AACD-0892AB80346E}"/>
            </a:ext>
          </a:extLst>
        </xdr:cNvPr>
        <xdr:cNvSpPr/>
      </xdr:nvSpPr>
      <xdr:spPr>
        <a:xfrm>
          <a:off x="4797339" y="1333501"/>
          <a:ext cx="1267200" cy="19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ESSENTIAL</a:t>
          </a:r>
          <a:endParaRPr lang="en-IN" sz="1100" b="1"/>
        </a:p>
      </xdr:txBody>
    </xdr:sp>
    <xdr:clientData/>
  </xdr:twoCellAnchor>
  <xdr:twoCellAnchor>
    <xdr:from>
      <xdr:col>5</xdr:col>
      <xdr:colOff>171998</xdr:colOff>
      <xdr:row>7</xdr:row>
      <xdr:rowOff>38101</xdr:rowOff>
    </xdr:from>
    <xdr:to>
      <xdr:col>7</xdr:col>
      <xdr:colOff>219998</xdr:colOff>
      <xdr:row>8</xdr:row>
      <xdr:rowOff>47444</xdr:rowOff>
    </xdr:to>
    <xdr:sp macro="" textlink="">
      <xdr:nvSpPr>
        <xdr:cNvPr id="17" name="Rectangle 16">
          <a:extLst>
            <a:ext uri="{FF2B5EF4-FFF2-40B4-BE49-F238E27FC236}">
              <a16:creationId xmlns:a16="http://schemas.microsoft.com/office/drawing/2014/main" id="{7C474FD6-4B83-4E3B-B038-E07F5B5BC7ED}"/>
            </a:ext>
          </a:extLst>
        </xdr:cNvPr>
        <xdr:cNvSpPr/>
      </xdr:nvSpPr>
      <xdr:spPr>
        <a:xfrm>
          <a:off x="3219998" y="1333501"/>
          <a:ext cx="1267200" cy="19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ENERGY</a:t>
          </a:r>
          <a:endParaRPr lang="en-IN" sz="1100" b="1"/>
        </a:p>
      </xdr:txBody>
    </xdr:sp>
    <xdr:clientData/>
  </xdr:twoCellAnchor>
  <xdr:oneCellAnchor>
    <xdr:from>
      <xdr:col>2</xdr:col>
      <xdr:colOff>178363</xdr:colOff>
      <xdr:row>2</xdr:row>
      <xdr:rowOff>28575</xdr:rowOff>
    </xdr:from>
    <xdr:ext cx="4520084" cy="259733"/>
    <xdr:sp macro="" textlink="">
      <xdr:nvSpPr>
        <xdr:cNvPr id="24" name="Rectangle 23">
          <a:extLst>
            <a:ext uri="{FF2B5EF4-FFF2-40B4-BE49-F238E27FC236}">
              <a16:creationId xmlns:a16="http://schemas.microsoft.com/office/drawing/2014/main" id="{C211B18B-A47A-DACA-0977-D94F9DBCD81A}"/>
            </a:ext>
          </a:extLst>
        </xdr:cNvPr>
        <xdr:cNvSpPr/>
      </xdr:nvSpPr>
      <xdr:spPr>
        <a:xfrm>
          <a:off x="1397563" y="390525"/>
          <a:ext cx="4520084" cy="259733"/>
        </a:xfrm>
        <a:prstGeom prst="rect">
          <a:avLst/>
        </a:prstGeom>
      </xdr:spPr>
      <xdr:style>
        <a:lnRef idx="2">
          <a:schemeClr val="accent1"/>
        </a:lnRef>
        <a:fillRef idx="1">
          <a:schemeClr val="lt1"/>
        </a:fillRef>
        <a:effectRef idx="0">
          <a:schemeClr val="accent1"/>
        </a:effectRef>
        <a:fontRef idx="minor">
          <a:schemeClr val="dk1"/>
        </a:fontRef>
      </xdr:style>
      <xdr:txBody>
        <a:bodyPr wrap="none" lIns="91440" tIns="45720" rIns="91440" bIns="45720">
          <a:noAutofit/>
        </a:bodyPr>
        <a:lstStyle/>
        <a:p>
          <a:pPr algn="ctr"/>
          <a:r>
            <a:rPr lang="en-US" sz="1600" b="1" cap="none" spc="0">
              <a:ln w="0"/>
              <a:solidFill>
                <a:schemeClr val="accent1"/>
              </a:solidFill>
              <a:effectLst>
                <a:outerShdw blurRad="38100" dist="25400" dir="5400000" algn="ctr" rotWithShape="0">
                  <a:srgbClr val="6E747A">
                    <a:alpha val="43000"/>
                  </a:srgbClr>
                </a:outerShdw>
              </a:effectLst>
            </a:rPr>
            <a:t>OVERALL</a:t>
          </a:r>
          <a:r>
            <a:rPr lang="en-US" sz="1600" b="1" cap="none" spc="0" baseline="0">
              <a:ln w="0"/>
              <a:solidFill>
                <a:schemeClr val="accent1"/>
              </a:solidFill>
              <a:effectLst>
                <a:outerShdw blurRad="38100" dist="25400" dir="5400000" algn="ctr" rotWithShape="0">
                  <a:srgbClr val="6E747A">
                    <a:alpha val="43000"/>
                  </a:srgbClr>
                </a:outerShdw>
              </a:effectLst>
            </a:rPr>
            <a:t> CONTRIBUTION FOR BROADER CATEGORIES</a:t>
          </a:r>
          <a:endParaRPr lang="en-US" sz="1600" b="1" cap="none" spc="0">
            <a:ln w="0"/>
            <a:solidFill>
              <a:schemeClr val="accent1"/>
            </a:solidFill>
            <a:effectLst>
              <a:outerShdw blurRad="38100" dist="25400" dir="5400000" algn="ctr" rotWithShape="0">
                <a:srgbClr val="6E747A">
                  <a:alpha val="43000"/>
                </a:srgbClr>
              </a:outerShdw>
            </a:effectLst>
          </a:endParaRPr>
        </a:p>
      </xdr:txBody>
    </xdr:sp>
    <xdr:clientData/>
  </xdr:oneCellAnchor>
  <xdr:twoCellAnchor>
    <xdr:from>
      <xdr:col>7</xdr:col>
      <xdr:colOff>356206</xdr:colOff>
      <xdr:row>15</xdr:row>
      <xdr:rowOff>152400</xdr:rowOff>
    </xdr:from>
    <xdr:to>
      <xdr:col>9</xdr:col>
      <xdr:colOff>54430</xdr:colOff>
      <xdr:row>17</xdr:row>
      <xdr:rowOff>87086</xdr:rowOff>
    </xdr:to>
    <xdr:sp macro="" textlink="">
      <xdr:nvSpPr>
        <xdr:cNvPr id="26" name="Arrow: Left-Right 25">
          <a:extLst>
            <a:ext uri="{FF2B5EF4-FFF2-40B4-BE49-F238E27FC236}">
              <a16:creationId xmlns:a16="http://schemas.microsoft.com/office/drawing/2014/main" id="{A05708BF-30A8-68A9-18E1-7866E19DEBE5}"/>
            </a:ext>
          </a:extLst>
        </xdr:cNvPr>
        <xdr:cNvSpPr/>
      </xdr:nvSpPr>
      <xdr:spPr>
        <a:xfrm>
          <a:off x="4623406" y="2928257"/>
          <a:ext cx="917424" cy="304800"/>
        </a:xfrm>
        <a:prstGeom prst="leftRightArrow">
          <a:avLst/>
        </a:prstGeom>
        <a:ln w="28575">
          <a:prstDash val="sysDash"/>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19051</xdr:colOff>
      <xdr:row>8</xdr:row>
      <xdr:rowOff>133350</xdr:rowOff>
    </xdr:from>
    <xdr:to>
      <xdr:col>10</xdr:col>
      <xdr:colOff>19051</xdr:colOff>
      <xdr:row>9</xdr:row>
      <xdr:rowOff>171450</xdr:rowOff>
    </xdr:to>
    <xdr:sp macro="" textlink="">
      <xdr:nvSpPr>
        <xdr:cNvPr id="28" name="Rectangle 27">
          <a:extLst>
            <a:ext uri="{FF2B5EF4-FFF2-40B4-BE49-F238E27FC236}">
              <a16:creationId xmlns:a16="http://schemas.microsoft.com/office/drawing/2014/main" id="{B1D8B9CF-310A-4C60-871B-CE5DAE922174}"/>
            </a:ext>
          </a:extLst>
        </xdr:cNvPr>
        <xdr:cNvSpPr/>
      </xdr:nvSpPr>
      <xdr:spPr>
        <a:xfrm>
          <a:off x="19051" y="1581150"/>
          <a:ext cx="6096000" cy="219075"/>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1"/>
              </a:solidFill>
            </a:rPr>
            <a:t>CONTRIBUTION</a:t>
          </a:r>
          <a:r>
            <a:rPr lang="en-IN" sz="1200" b="1" baseline="0">
              <a:solidFill>
                <a:schemeClr val="bg1"/>
              </a:solidFill>
            </a:rPr>
            <a:t> OF BROAD CATEGORIES BASED ON SECTOR SELECTION USING SLICER FILTER</a:t>
          </a:r>
          <a:endParaRPr lang="en-IN" sz="1200" b="1">
            <a:solidFill>
              <a:schemeClr val="bg1"/>
            </a:solidFill>
          </a:endParaRPr>
        </a:p>
      </xdr:txBody>
    </xdr:sp>
    <xdr:clientData/>
  </xdr:twoCellAnchor>
  <xdr:twoCellAnchor>
    <xdr:from>
      <xdr:col>12</xdr:col>
      <xdr:colOff>80436</xdr:colOff>
      <xdr:row>8</xdr:row>
      <xdr:rowOff>116415</xdr:rowOff>
    </xdr:from>
    <xdr:to>
      <xdr:col>23</xdr:col>
      <xdr:colOff>451910</xdr:colOff>
      <xdr:row>10</xdr:row>
      <xdr:rowOff>25398</xdr:rowOff>
    </xdr:to>
    <xdr:sp macro="" textlink="">
      <xdr:nvSpPr>
        <xdr:cNvPr id="29" name="Rectangle 28">
          <a:extLst>
            <a:ext uri="{FF2B5EF4-FFF2-40B4-BE49-F238E27FC236}">
              <a16:creationId xmlns:a16="http://schemas.microsoft.com/office/drawing/2014/main" id="{58ECB5EE-2884-499C-B575-C4140EBD5328}"/>
            </a:ext>
          </a:extLst>
        </xdr:cNvPr>
        <xdr:cNvSpPr/>
      </xdr:nvSpPr>
      <xdr:spPr>
        <a:xfrm>
          <a:off x="7446436" y="1555748"/>
          <a:ext cx="7123641" cy="268817"/>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1"/>
              </a:solidFill>
            </a:rPr>
            <a:t>CONTRIBUTION</a:t>
          </a:r>
          <a:r>
            <a:rPr lang="en-IN" sz="1200" b="1" baseline="0">
              <a:solidFill>
                <a:schemeClr val="bg1"/>
              </a:solidFill>
            </a:rPr>
            <a:t> SUMMARY OF BROADER CATEGORIES FOR ALL SECTOR</a:t>
          </a:r>
          <a:endParaRPr lang="en-IN" sz="1200" b="1">
            <a:solidFill>
              <a:schemeClr val="bg1"/>
            </a:solidFill>
          </a:endParaRPr>
        </a:p>
      </xdr:txBody>
    </xdr:sp>
    <xdr:clientData/>
  </xdr:twoCellAnchor>
  <xdr:twoCellAnchor>
    <xdr:from>
      <xdr:col>23</xdr:col>
      <xdr:colOff>603254</xdr:colOff>
      <xdr:row>10</xdr:row>
      <xdr:rowOff>95736</xdr:rowOff>
    </xdr:from>
    <xdr:to>
      <xdr:col>33</xdr:col>
      <xdr:colOff>477431</xdr:colOff>
      <xdr:row>23</xdr:row>
      <xdr:rowOff>119743</xdr:rowOff>
    </xdr:to>
    <xdr:graphicFrame macro="">
      <xdr:nvGraphicFramePr>
        <xdr:cNvPr id="4" name="Chart 3">
          <a:extLst>
            <a:ext uri="{FF2B5EF4-FFF2-40B4-BE49-F238E27FC236}">
              <a16:creationId xmlns:a16="http://schemas.microsoft.com/office/drawing/2014/main" id="{14F35DDB-BE54-45DB-B2D9-1BFF58133D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9</xdr:col>
      <xdr:colOff>93736</xdr:colOff>
      <xdr:row>13</xdr:row>
      <xdr:rowOff>55157</xdr:rowOff>
    </xdr:from>
    <xdr:to>
      <xdr:col>12</xdr:col>
      <xdr:colOff>19653</xdr:colOff>
      <xdr:row>19</xdr:row>
      <xdr:rowOff>170950</xdr:rowOff>
    </xdr:to>
    <mc:AlternateContent xmlns:mc="http://schemas.openxmlformats.org/markup-compatibility/2006" xmlns:sle15="http://schemas.microsoft.com/office/drawing/2012/slicer">
      <mc:Choice Requires="sle15">
        <xdr:graphicFrame macro="">
          <xdr:nvGraphicFramePr>
            <xdr:cNvPr id="19" name="SECTOR 2">
              <a:extLst>
                <a:ext uri="{FF2B5EF4-FFF2-40B4-BE49-F238E27FC236}">
                  <a16:creationId xmlns:a16="http://schemas.microsoft.com/office/drawing/2014/main" id="{9732CF0C-DA04-4F22-BFC9-CF6377C09FDB}"/>
                </a:ext>
              </a:extLst>
            </xdr:cNvPr>
            <xdr:cNvGraphicFramePr/>
          </xdr:nvGraphicFramePr>
          <xdr:xfrm>
            <a:off x="0" y="0"/>
            <a:ext cx="0" cy="0"/>
          </xdr:xfrm>
          <a:graphic>
            <a:graphicData uri="http://schemas.microsoft.com/office/drawing/2010/slicer">
              <sle:slicer xmlns:sle="http://schemas.microsoft.com/office/drawing/2010/slicer" name="SECTOR 2"/>
            </a:graphicData>
          </a:graphic>
        </xdr:graphicFrame>
      </mc:Choice>
      <mc:Fallback xmlns="">
        <xdr:sp macro="" textlink="">
          <xdr:nvSpPr>
            <xdr:cNvPr id="0" name=""/>
            <xdr:cNvSpPr>
              <a:spLocks noTextEdit="1"/>
            </xdr:cNvSpPr>
          </xdr:nvSpPr>
          <xdr:spPr>
            <a:xfrm>
              <a:off x="5575220" y="4157394"/>
              <a:ext cx="1753078" cy="121372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24</xdr:col>
      <xdr:colOff>3</xdr:colOff>
      <xdr:row>24</xdr:row>
      <xdr:rowOff>20262</xdr:rowOff>
    </xdr:from>
    <xdr:to>
      <xdr:col>33</xdr:col>
      <xdr:colOff>470605</xdr:colOff>
      <xdr:row>38</xdr:row>
      <xdr:rowOff>3976</xdr:rowOff>
    </xdr:to>
    <xdr:graphicFrame macro="">
      <xdr:nvGraphicFramePr>
        <xdr:cNvPr id="21" name="Chart 20">
          <a:extLst>
            <a:ext uri="{FF2B5EF4-FFF2-40B4-BE49-F238E27FC236}">
              <a16:creationId xmlns:a16="http://schemas.microsoft.com/office/drawing/2014/main" id="{AD296500-C2E4-4A37-A24D-247A8B554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25</xdr:row>
      <xdr:rowOff>130639</xdr:rowOff>
    </xdr:from>
    <xdr:to>
      <xdr:col>11</xdr:col>
      <xdr:colOff>73231</xdr:colOff>
      <xdr:row>39</xdr:row>
      <xdr:rowOff>375138</xdr:rowOff>
    </xdr:to>
    <xdr:graphicFrame macro="">
      <xdr:nvGraphicFramePr>
        <xdr:cNvPr id="2" name="Chart 1">
          <a:extLst>
            <a:ext uri="{FF2B5EF4-FFF2-40B4-BE49-F238E27FC236}">
              <a16:creationId xmlns:a16="http://schemas.microsoft.com/office/drawing/2014/main" id="{7A938074-0770-477A-97B4-B087CADB4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9211</xdr:colOff>
      <xdr:row>40</xdr:row>
      <xdr:rowOff>64824</xdr:rowOff>
    </xdr:from>
    <xdr:to>
      <xdr:col>4</xdr:col>
      <xdr:colOff>16831</xdr:colOff>
      <xdr:row>43</xdr:row>
      <xdr:rowOff>4880</xdr:rowOff>
    </xdr:to>
    <xdr:pic>
      <xdr:nvPicPr>
        <xdr:cNvPr id="22" name="Picture 21">
          <a:extLst>
            <a:ext uri="{FF2B5EF4-FFF2-40B4-BE49-F238E27FC236}">
              <a16:creationId xmlns:a16="http://schemas.microsoft.com/office/drawing/2014/main" id="{397DC727-830C-32E1-192A-66726042F04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211" y="9277063"/>
          <a:ext cx="2464217" cy="751123"/>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357190</xdr:colOff>
      <xdr:row>25</xdr:row>
      <xdr:rowOff>88661</xdr:rowOff>
    </xdr:from>
    <xdr:to>
      <xdr:col>22</xdr:col>
      <xdr:colOff>505720</xdr:colOff>
      <xdr:row>39</xdr:row>
      <xdr:rowOff>345830</xdr:rowOff>
    </xdr:to>
    <xdr:graphicFrame macro="">
      <xdr:nvGraphicFramePr>
        <xdr:cNvPr id="32" name="Chart 31">
          <a:extLst>
            <a:ext uri="{FF2B5EF4-FFF2-40B4-BE49-F238E27FC236}">
              <a16:creationId xmlns:a16="http://schemas.microsoft.com/office/drawing/2014/main" id="{FC8A14B0-CF2D-4C27-B7DE-7C165776F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590550</xdr:colOff>
      <xdr:row>38</xdr:row>
      <xdr:rowOff>67406</xdr:rowOff>
    </xdr:from>
    <xdr:to>
      <xdr:col>21</xdr:col>
      <xdr:colOff>285750</xdr:colOff>
      <xdr:row>51</xdr:row>
      <xdr:rowOff>34069</xdr:rowOff>
    </xdr:to>
    <xdr:graphicFrame macro="">
      <xdr:nvGraphicFramePr>
        <xdr:cNvPr id="33" name="Diagram 32">
          <a:extLst>
            <a:ext uri="{FF2B5EF4-FFF2-40B4-BE49-F238E27FC236}">
              <a16:creationId xmlns:a16="http://schemas.microsoft.com/office/drawing/2014/main" id="{54DD28D6-FA75-55D7-39A0-7C442A750A9D}"/>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8" r:lo="rId9" r:qs="rId10" r:cs="rId11"/>
        </a:graphicData>
      </a:graphic>
    </xdr:graphicFrame>
    <xdr:clientData/>
  </xdr:twoCellAnchor>
  <xdr:twoCellAnchor editAs="oneCell">
    <xdr:from>
      <xdr:col>1</xdr:col>
      <xdr:colOff>589408</xdr:colOff>
      <xdr:row>4</xdr:row>
      <xdr:rowOff>47539</xdr:rowOff>
    </xdr:from>
    <xdr:to>
      <xdr:col>2</xdr:col>
      <xdr:colOff>195808</xdr:colOff>
      <xdr:row>5</xdr:row>
      <xdr:rowOff>61789</xdr:rowOff>
    </xdr:to>
    <xdr:pic>
      <xdr:nvPicPr>
        <xdr:cNvPr id="37" name="Picture 36">
          <a:extLst>
            <a:ext uri="{FF2B5EF4-FFF2-40B4-BE49-F238E27FC236}">
              <a16:creationId xmlns:a16="http://schemas.microsoft.com/office/drawing/2014/main" id="{14BF156D-5373-8C23-FAB8-4941107B757E}"/>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199008" y="775126"/>
          <a:ext cx="216000" cy="196147"/>
        </a:xfrm>
        <a:prstGeom prst="rect">
          <a:avLst/>
        </a:prstGeom>
      </xdr:spPr>
    </xdr:pic>
    <xdr:clientData/>
  </xdr:twoCellAnchor>
  <xdr:twoCellAnchor editAs="oneCell">
    <xdr:from>
      <xdr:col>4</xdr:col>
      <xdr:colOff>289151</xdr:colOff>
      <xdr:row>4</xdr:row>
      <xdr:rowOff>40821</xdr:rowOff>
    </xdr:from>
    <xdr:to>
      <xdr:col>4</xdr:col>
      <xdr:colOff>505151</xdr:colOff>
      <xdr:row>5</xdr:row>
      <xdr:rowOff>76576</xdr:rowOff>
    </xdr:to>
    <xdr:pic>
      <xdr:nvPicPr>
        <xdr:cNvPr id="38" name="Picture 37" descr="Page 47 | Ecommerce category logo Images - Free Download on Freepik">
          <a:extLst>
            <a:ext uri="{FF2B5EF4-FFF2-40B4-BE49-F238E27FC236}">
              <a16:creationId xmlns:a16="http://schemas.microsoft.com/office/drawing/2014/main" id="{6C3147CC-113B-F6E2-1B77-45DEBA50638F}"/>
            </a:ext>
          </a:extLst>
        </xdr:cNvPr>
        <xdr:cNvPicPr>
          <a:picLocks noChangeAspect="1" noChangeArrowheads="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9819" t="8559" r="11272" b="11863"/>
        <a:stretch>
          <a:fillRect/>
        </a:stretch>
      </xdr:blipFill>
      <xdr:spPr bwMode="auto">
        <a:xfrm>
          <a:off x="2727551" y="768408"/>
          <a:ext cx="216000" cy="2176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41520</xdr:colOff>
      <xdr:row>4</xdr:row>
      <xdr:rowOff>33833</xdr:rowOff>
    </xdr:from>
    <xdr:to>
      <xdr:col>7</xdr:col>
      <xdr:colOff>277500</xdr:colOff>
      <xdr:row>5</xdr:row>
      <xdr:rowOff>121745</xdr:rowOff>
    </xdr:to>
    <xdr:pic>
      <xdr:nvPicPr>
        <xdr:cNvPr id="40" name="Picture 39">
          <a:extLst>
            <a:ext uri="{FF2B5EF4-FFF2-40B4-BE49-F238E27FC236}">
              <a16:creationId xmlns:a16="http://schemas.microsoft.com/office/drawing/2014/main" id="{B39E30F7-B492-5991-89B7-A5CDAE054111}"/>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11612" t="4519" r="12313" b="7125"/>
        <a:stretch>
          <a:fillRect/>
        </a:stretch>
      </xdr:blipFill>
      <xdr:spPr>
        <a:xfrm>
          <a:off x="4308720" y="765353"/>
          <a:ext cx="235980" cy="270792"/>
        </a:xfrm>
        <a:prstGeom prst="rect">
          <a:avLst/>
        </a:prstGeom>
      </xdr:spPr>
    </xdr:pic>
    <xdr:clientData/>
  </xdr:twoCellAnchor>
  <xdr:twoCellAnchor editAs="oneCell">
    <xdr:from>
      <xdr:col>9</xdr:col>
      <xdr:colOff>418374</xdr:colOff>
      <xdr:row>4</xdr:row>
      <xdr:rowOff>9376</xdr:rowOff>
    </xdr:from>
    <xdr:to>
      <xdr:col>10</xdr:col>
      <xdr:colOff>25746</xdr:colOff>
      <xdr:row>5</xdr:row>
      <xdr:rowOff>42861</xdr:rowOff>
    </xdr:to>
    <xdr:pic>
      <xdr:nvPicPr>
        <xdr:cNvPr id="42" name="Picture 41">
          <a:extLst>
            <a:ext uri="{FF2B5EF4-FFF2-40B4-BE49-F238E27FC236}">
              <a16:creationId xmlns:a16="http://schemas.microsoft.com/office/drawing/2014/main" id="{922D2DEF-58A8-5FB0-CF5E-5EE78EC1894A}"/>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5904774" y="2463016"/>
          <a:ext cx="216972" cy="216365"/>
        </a:xfrm>
        <a:prstGeom prst="rect">
          <a:avLst/>
        </a:prstGeom>
      </xdr:spPr>
    </xdr:pic>
    <xdr:clientData/>
  </xdr:twoCellAnchor>
  <xdr:twoCellAnchor editAs="oneCell">
    <xdr:from>
      <xdr:col>15</xdr:col>
      <xdr:colOff>224117</xdr:colOff>
      <xdr:row>0</xdr:row>
      <xdr:rowOff>0</xdr:rowOff>
    </xdr:from>
    <xdr:to>
      <xdr:col>19</xdr:col>
      <xdr:colOff>112059</xdr:colOff>
      <xdr:row>1</xdr:row>
      <xdr:rowOff>1871383</xdr:rowOff>
    </xdr:to>
    <xdr:pic>
      <xdr:nvPicPr>
        <xdr:cNvPr id="41" name="Picture 40">
          <a:extLst>
            <a:ext uri="{FF2B5EF4-FFF2-40B4-BE49-F238E27FC236}">
              <a16:creationId xmlns:a16="http://schemas.microsoft.com/office/drawing/2014/main" id="{03C948F1-7049-64B5-8807-0F33FFCBB6D7}"/>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9368117" y="0"/>
          <a:ext cx="2326342" cy="2049183"/>
        </a:xfrm>
        <a:prstGeom prst="rect">
          <a:avLst/>
        </a:prstGeom>
      </xdr:spPr>
    </xdr:pic>
    <xdr:clientData/>
  </xdr:twoCellAnchor>
  <xdr:twoCellAnchor editAs="oneCell">
    <xdr:from>
      <xdr:col>14</xdr:col>
      <xdr:colOff>545981</xdr:colOff>
      <xdr:row>3</xdr:row>
      <xdr:rowOff>168256</xdr:rowOff>
    </xdr:from>
    <xdr:to>
      <xdr:col>15</xdr:col>
      <xdr:colOff>151035</xdr:colOff>
      <xdr:row>5</xdr:row>
      <xdr:rowOff>17047</xdr:rowOff>
    </xdr:to>
    <xdr:pic>
      <xdr:nvPicPr>
        <xdr:cNvPr id="45" name="Picture 44">
          <a:extLst>
            <a:ext uri="{FF2B5EF4-FFF2-40B4-BE49-F238E27FC236}">
              <a16:creationId xmlns:a16="http://schemas.microsoft.com/office/drawing/2014/main" id="{6B1948CE-D98E-ACD0-FBAD-FC028B89F1D7}"/>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9074087" y="2438521"/>
          <a:ext cx="214205" cy="212933"/>
        </a:xfrm>
        <a:prstGeom prst="rect">
          <a:avLst/>
        </a:prstGeom>
      </xdr:spPr>
    </xdr:pic>
    <xdr:clientData/>
  </xdr:twoCellAnchor>
  <xdr:twoCellAnchor editAs="oneCell">
    <xdr:from>
      <xdr:col>12</xdr:col>
      <xdr:colOff>187764</xdr:colOff>
      <xdr:row>3</xdr:row>
      <xdr:rowOff>163870</xdr:rowOff>
    </xdr:from>
    <xdr:to>
      <xdr:col>12</xdr:col>
      <xdr:colOff>402046</xdr:colOff>
      <xdr:row>5</xdr:row>
      <xdr:rowOff>13891</xdr:rowOff>
    </xdr:to>
    <xdr:pic>
      <xdr:nvPicPr>
        <xdr:cNvPr id="47" name="Picture 46">
          <a:extLst>
            <a:ext uri="{FF2B5EF4-FFF2-40B4-BE49-F238E27FC236}">
              <a16:creationId xmlns:a16="http://schemas.microsoft.com/office/drawing/2014/main" id="{C3BCCCAD-3FD3-88EA-F485-1BD26F5F960A}"/>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7496409" y="2436214"/>
          <a:ext cx="214282" cy="216000"/>
        </a:xfrm>
        <a:prstGeom prst="rect">
          <a:avLst/>
        </a:prstGeom>
      </xdr:spPr>
    </xdr:pic>
    <xdr:clientData/>
  </xdr:twoCellAnchor>
  <xdr:twoCellAnchor>
    <xdr:from>
      <xdr:col>31</xdr:col>
      <xdr:colOff>185058</xdr:colOff>
      <xdr:row>22</xdr:row>
      <xdr:rowOff>32657</xdr:rowOff>
    </xdr:from>
    <xdr:to>
      <xdr:col>33</xdr:col>
      <xdr:colOff>424544</xdr:colOff>
      <xdr:row>25</xdr:row>
      <xdr:rowOff>174171</xdr:rowOff>
    </xdr:to>
    <xdr:sp macro="" textlink="">
      <xdr:nvSpPr>
        <xdr:cNvPr id="20" name="Callout: Down Arrow 19">
          <a:extLst>
            <a:ext uri="{FF2B5EF4-FFF2-40B4-BE49-F238E27FC236}">
              <a16:creationId xmlns:a16="http://schemas.microsoft.com/office/drawing/2014/main" id="{37CB01FA-1DEA-39FD-C48A-D7C5FF6FE7C3}"/>
            </a:ext>
          </a:extLst>
        </xdr:cNvPr>
        <xdr:cNvSpPr/>
      </xdr:nvSpPr>
      <xdr:spPr>
        <a:xfrm>
          <a:off x="19082658" y="5823857"/>
          <a:ext cx="1458686" cy="696685"/>
        </a:xfrm>
        <a:prstGeom prst="downArrowCallou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IN" sz="1800"/>
            <a:t>WHY ?</a:t>
          </a:r>
        </a:p>
      </xdr:txBody>
    </xdr:sp>
    <xdr:clientData/>
  </xdr:twoCellAnchor>
  <xdr:twoCellAnchor>
    <xdr:from>
      <xdr:col>31</xdr:col>
      <xdr:colOff>32656</xdr:colOff>
      <xdr:row>7</xdr:row>
      <xdr:rowOff>119738</xdr:rowOff>
    </xdr:from>
    <xdr:to>
      <xdr:col>33</xdr:col>
      <xdr:colOff>163285</xdr:colOff>
      <xdr:row>11</xdr:row>
      <xdr:rowOff>76196</xdr:rowOff>
    </xdr:to>
    <xdr:sp macro="" textlink="">
      <xdr:nvSpPr>
        <xdr:cNvPr id="27" name="Callout: Bent Line with Border and Accent Bar 26">
          <a:extLst>
            <a:ext uri="{FF2B5EF4-FFF2-40B4-BE49-F238E27FC236}">
              <a16:creationId xmlns:a16="http://schemas.microsoft.com/office/drawing/2014/main" id="{80B0F342-EAA0-D4E9-804A-7DEEC26A32B7}"/>
            </a:ext>
          </a:extLst>
        </xdr:cNvPr>
        <xdr:cNvSpPr/>
      </xdr:nvSpPr>
      <xdr:spPr>
        <a:xfrm>
          <a:off x="18930256" y="3135081"/>
          <a:ext cx="1349829" cy="696686"/>
        </a:xfrm>
        <a:prstGeom prst="accentBorderCallout2">
          <a:avLst>
            <a:gd name="adj1" fmla="val 18750"/>
            <a:gd name="adj2" fmla="val -8333"/>
            <a:gd name="adj3" fmla="val 18750"/>
            <a:gd name="adj4" fmla="val -16667"/>
            <a:gd name="adj5" fmla="val 114967"/>
            <a:gd name="adj6" fmla="val -1474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Highest Inflation year - 2019 - 7.46%</a:t>
          </a:r>
        </a:p>
      </xdr:txBody>
    </xdr:sp>
    <xdr:clientData/>
  </xdr:twoCellAnchor>
  <xdr:twoCellAnchor>
    <xdr:from>
      <xdr:col>0</xdr:col>
      <xdr:colOff>1</xdr:colOff>
      <xdr:row>45</xdr:row>
      <xdr:rowOff>90408</xdr:rowOff>
    </xdr:from>
    <xdr:to>
      <xdr:col>13</xdr:col>
      <xdr:colOff>69583</xdr:colOff>
      <xdr:row>62</xdr:row>
      <xdr:rowOff>156154</xdr:rowOff>
    </xdr:to>
    <xdr:graphicFrame macro="">
      <xdr:nvGraphicFramePr>
        <xdr:cNvPr id="30" name="Chart 29">
          <a:extLst>
            <a:ext uri="{FF2B5EF4-FFF2-40B4-BE49-F238E27FC236}">
              <a16:creationId xmlns:a16="http://schemas.microsoft.com/office/drawing/2014/main" id="{25A44D90-15E6-47E7-B0D0-615F4D7DF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0</xdr:colOff>
      <xdr:row>43</xdr:row>
      <xdr:rowOff>129152</xdr:rowOff>
    </xdr:from>
    <xdr:to>
      <xdr:col>13</xdr:col>
      <xdr:colOff>57726</xdr:colOff>
      <xdr:row>45</xdr:row>
      <xdr:rowOff>46181</xdr:rowOff>
    </xdr:to>
    <xdr:sp macro="" textlink="">
      <xdr:nvSpPr>
        <xdr:cNvPr id="39" name="Rectangle 38">
          <a:extLst>
            <a:ext uri="{FF2B5EF4-FFF2-40B4-BE49-F238E27FC236}">
              <a16:creationId xmlns:a16="http://schemas.microsoft.com/office/drawing/2014/main" id="{0246B924-FC69-4B0F-B081-53466D353F25}"/>
            </a:ext>
          </a:extLst>
        </xdr:cNvPr>
        <xdr:cNvSpPr/>
      </xdr:nvSpPr>
      <xdr:spPr>
        <a:xfrm>
          <a:off x="0" y="10266061"/>
          <a:ext cx="8012544" cy="286484"/>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Category-wise Inflation Change During Covid</a:t>
          </a:r>
          <a:r>
            <a:rPr lang="en-IN" sz="1800" b="1" baseline="0">
              <a:solidFill>
                <a:schemeClr val="bg1"/>
              </a:solidFill>
            </a:rPr>
            <a:t> Timeline</a:t>
          </a:r>
          <a:endParaRPr lang="en-IN" sz="1800" b="1">
            <a:solidFill>
              <a:schemeClr val="bg1"/>
            </a:solidFill>
          </a:endParaRPr>
        </a:p>
      </xdr:txBody>
    </xdr:sp>
    <xdr:clientData/>
  </xdr:twoCellAnchor>
  <xdr:twoCellAnchor>
    <xdr:from>
      <xdr:col>1</xdr:col>
      <xdr:colOff>600368</xdr:colOff>
      <xdr:row>49</xdr:row>
      <xdr:rowOff>93099</xdr:rowOff>
    </xdr:from>
    <xdr:to>
      <xdr:col>5</xdr:col>
      <xdr:colOff>543736</xdr:colOff>
      <xdr:row>54</xdr:row>
      <xdr:rowOff>150827</xdr:rowOff>
    </xdr:to>
    <xdr:sp macro="" textlink="">
      <xdr:nvSpPr>
        <xdr:cNvPr id="50" name="Right Bracket 49">
          <a:extLst>
            <a:ext uri="{FF2B5EF4-FFF2-40B4-BE49-F238E27FC236}">
              <a16:creationId xmlns:a16="http://schemas.microsoft.com/office/drawing/2014/main" id="{520C76A1-FBB8-BD77-C29E-BC476F0C1DF6}"/>
            </a:ext>
          </a:extLst>
        </xdr:cNvPr>
        <xdr:cNvSpPr/>
      </xdr:nvSpPr>
      <xdr:spPr>
        <a:xfrm rot="16200000">
          <a:off x="1917097" y="10656643"/>
          <a:ext cx="981364" cy="2391004"/>
        </a:xfrm>
        <a:prstGeom prst="rightBracket">
          <a:avLst/>
        </a:prstGeom>
        <a:ln w="57150">
          <a:prstDash val="sysDot"/>
        </a:ln>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lang="en-IN" sz="1100"/>
        </a:p>
      </xdr:txBody>
    </xdr:sp>
    <xdr:clientData/>
  </xdr:twoCellAnchor>
  <xdr:twoCellAnchor>
    <xdr:from>
      <xdr:col>5</xdr:col>
      <xdr:colOff>521859</xdr:colOff>
      <xdr:row>47</xdr:row>
      <xdr:rowOff>37680</xdr:rowOff>
    </xdr:from>
    <xdr:to>
      <xdr:col>10</xdr:col>
      <xdr:colOff>25977</xdr:colOff>
      <xdr:row>50</xdr:row>
      <xdr:rowOff>43295</xdr:rowOff>
    </xdr:to>
    <xdr:sp macro="" textlink="">
      <xdr:nvSpPr>
        <xdr:cNvPr id="51" name="Right Bracket 50">
          <a:extLst>
            <a:ext uri="{FF2B5EF4-FFF2-40B4-BE49-F238E27FC236}">
              <a16:creationId xmlns:a16="http://schemas.microsoft.com/office/drawing/2014/main" id="{0629B573-A55A-4AA5-B647-29F54E01EDE5}"/>
            </a:ext>
          </a:extLst>
        </xdr:cNvPr>
        <xdr:cNvSpPr/>
      </xdr:nvSpPr>
      <xdr:spPr>
        <a:xfrm rot="16200000">
          <a:off x="4535713" y="9817758"/>
          <a:ext cx="568456" cy="2534800"/>
        </a:xfrm>
        <a:prstGeom prst="rightBracket">
          <a:avLst/>
        </a:prstGeom>
        <a:ln w="57150">
          <a:prstDash val="sysDot"/>
        </a:ln>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lang="en-IN" sz="1100"/>
        </a:p>
      </xdr:txBody>
    </xdr:sp>
    <xdr:clientData/>
  </xdr:twoCellAnchor>
  <xdr:twoCellAnchor>
    <xdr:from>
      <xdr:col>12</xdr:col>
      <xdr:colOff>27709</xdr:colOff>
      <xdr:row>45</xdr:row>
      <xdr:rowOff>139700</xdr:rowOff>
    </xdr:from>
    <xdr:to>
      <xdr:col>16</xdr:col>
      <xdr:colOff>233218</xdr:colOff>
      <xdr:row>51</xdr:row>
      <xdr:rowOff>42719</xdr:rowOff>
    </xdr:to>
    <xdr:sp macro="" textlink="">
      <xdr:nvSpPr>
        <xdr:cNvPr id="52" name="Speech Bubble: Oval 51">
          <a:extLst>
            <a:ext uri="{FF2B5EF4-FFF2-40B4-BE49-F238E27FC236}">
              <a16:creationId xmlns:a16="http://schemas.microsoft.com/office/drawing/2014/main" id="{73EB6855-E566-A92B-3710-BDD98F5407F7}"/>
            </a:ext>
          </a:extLst>
        </xdr:cNvPr>
        <xdr:cNvSpPr/>
      </xdr:nvSpPr>
      <xdr:spPr>
        <a:xfrm>
          <a:off x="7342909" y="10350500"/>
          <a:ext cx="2643909" cy="1020619"/>
        </a:xfrm>
        <a:prstGeom prst="wedgeEllipse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Absolute Spike in inflation for Clothing</a:t>
          </a:r>
          <a:r>
            <a:rPr lang="en-IN" sz="1200" b="1" baseline="0"/>
            <a:t> Category - (6.03%)</a:t>
          </a:r>
          <a:endParaRPr lang="en-IN" sz="1200" b="1"/>
        </a:p>
      </xdr:txBody>
    </xdr:sp>
    <xdr:clientData/>
  </xdr:twoCellAnchor>
  <xdr:twoCellAnchor>
    <xdr:from>
      <xdr:col>16</xdr:col>
      <xdr:colOff>277091</xdr:colOff>
      <xdr:row>45</xdr:row>
      <xdr:rowOff>138546</xdr:rowOff>
    </xdr:from>
    <xdr:to>
      <xdr:col>29</xdr:col>
      <xdr:colOff>346672</xdr:colOff>
      <xdr:row>63</xdr:row>
      <xdr:rowOff>19565</xdr:rowOff>
    </xdr:to>
    <xdr:graphicFrame macro="">
      <xdr:nvGraphicFramePr>
        <xdr:cNvPr id="53" name="Chart 52">
          <a:extLst>
            <a:ext uri="{FF2B5EF4-FFF2-40B4-BE49-F238E27FC236}">
              <a16:creationId xmlns:a16="http://schemas.microsoft.com/office/drawing/2014/main" id="{E8109725-48D4-4D73-88C1-770AD173C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16</xdr:col>
      <xdr:colOff>276331</xdr:colOff>
      <xdr:row>43</xdr:row>
      <xdr:rowOff>175841</xdr:rowOff>
    </xdr:from>
    <xdr:to>
      <xdr:col>29</xdr:col>
      <xdr:colOff>334946</xdr:colOff>
      <xdr:row>45</xdr:row>
      <xdr:rowOff>92870</xdr:rowOff>
    </xdr:to>
    <xdr:sp macro="" textlink="">
      <xdr:nvSpPr>
        <xdr:cNvPr id="54" name="Rectangle 53">
          <a:extLst>
            <a:ext uri="{FF2B5EF4-FFF2-40B4-BE49-F238E27FC236}">
              <a16:creationId xmlns:a16="http://schemas.microsoft.com/office/drawing/2014/main" id="{3F3D42CA-1863-4540-8963-520A8629D32B}"/>
            </a:ext>
          </a:extLst>
        </xdr:cNvPr>
        <xdr:cNvSpPr/>
      </xdr:nvSpPr>
      <xdr:spPr>
        <a:xfrm>
          <a:off x="10056727" y="10291182"/>
          <a:ext cx="8005186" cy="285468"/>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Correlation</a:t>
          </a:r>
          <a:r>
            <a:rPr lang="en-IN" sz="1800" b="1" baseline="0">
              <a:solidFill>
                <a:schemeClr val="bg1"/>
              </a:solidFill>
            </a:rPr>
            <a:t> Of All Categories With Crude Oil</a:t>
          </a:r>
          <a:endParaRPr lang="en-IN" sz="1800" b="1">
            <a:solidFill>
              <a:schemeClr val="bg1"/>
            </a:solidFill>
          </a:endParaRPr>
        </a:p>
      </xdr:txBody>
    </xdr:sp>
    <xdr:clientData/>
  </xdr:twoCellAnchor>
  <xdr:twoCellAnchor>
    <xdr:from>
      <xdr:col>29</xdr:col>
      <xdr:colOff>452176</xdr:colOff>
      <xdr:row>45</xdr:row>
      <xdr:rowOff>142352</xdr:rowOff>
    </xdr:from>
    <xdr:to>
      <xdr:col>33</xdr:col>
      <xdr:colOff>401934</xdr:colOff>
      <xdr:row>63</xdr:row>
      <xdr:rowOff>16747</xdr:rowOff>
    </xdr:to>
    <xdr:sp macro="" textlink="">
      <xdr:nvSpPr>
        <xdr:cNvPr id="55" name="Scroll: Vertical 54">
          <a:hlinkClick xmlns:r="http://schemas.openxmlformats.org/officeDocument/2006/relationships" r:id="rId22"/>
          <a:extLst>
            <a:ext uri="{FF2B5EF4-FFF2-40B4-BE49-F238E27FC236}">
              <a16:creationId xmlns:a16="http://schemas.microsoft.com/office/drawing/2014/main" id="{AC38C5AA-0CAD-1EB9-76A9-0E3FC927FBC3}"/>
            </a:ext>
          </a:extLst>
        </xdr:cNvPr>
        <xdr:cNvSpPr/>
      </xdr:nvSpPr>
      <xdr:spPr>
        <a:xfrm>
          <a:off x="18179143" y="10626132"/>
          <a:ext cx="2394857" cy="3223846"/>
        </a:xfrm>
        <a:custGeom>
          <a:avLst/>
          <a:gdLst>
            <a:gd name="csX0" fmla="*/ 149679 w 2394857"/>
            <a:gd name="csY0" fmla="*/ 3223846 h 3223846"/>
            <a:gd name="csX1" fmla="*/ 299358 w 2394857"/>
            <a:gd name="csY1" fmla="*/ 3074167 h 3223846"/>
            <a:gd name="csX2" fmla="*/ 149679 w 2394857"/>
            <a:gd name="csY2" fmla="*/ 3074167 h 3223846"/>
            <a:gd name="csX3" fmla="*/ 224518 w 2394857"/>
            <a:gd name="csY3" fmla="*/ 2999328 h 3223846"/>
            <a:gd name="csX4" fmla="*/ 149679 w 2394857"/>
            <a:gd name="csY4" fmla="*/ 2924489 h 3223846"/>
            <a:gd name="csX5" fmla="*/ 299357 w 2394857"/>
            <a:gd name="csY5" fmla="*/ 2924489 h 3223846"/>
            <a:gd name="csX6" fmla="*/ 299357 w 2394857"/>
            <a:gd name="csY6" fmla="*/ 2203038 h 3223846"/>
            <a:gd name="csX7" fmla="*/ 299357 w 2394857"/>
            <a:gd name="csY7" fmla="*/ 1537084 h 3223846"/>
            <a:gd name="csX8" fmla="*/ 299357 w 2394857"/>
            <a:gd name="csY8" fmla="*/ 898878 h 3223846"/>
            <a:gd name="csX9" fmla="*/ 299357 w 2394857"/>
            <a:gd name="csY9" fmla="*/ 149679 h 3223846"/>
            <a:gd name="csX10" fmla="*/ 449036 w 2394857"/>
            <a:gd name="csY10" fmla="*/ 0 h 3223846"/>
            <a:gd name="csX11" fmla="*/ 1065711 w 2394857"/>
            <a:gd name="csY11" fmla="*/ 0 h 3223846"/>
            <a:gd name="csX12" fmla="*/ 1700348 w 2394857"/>
            <a:gd name="csY12" fmla="*/ 0 h 3223846"/>
            <a:gd name="csX13" fmla="*/ 2245178 w 2394857"/>
            <a:gd name="csY13" fmla="*/ 0 h 3223846"/>
            <a:gd name="csX14" fmla="*/ 2394857 w 2394857"/>
            <a:gd name="csY14" fmla="*/ 149679 h 3223846"/>
            <a:gd name="csX15" fmla="*/ 2245178 w 2394857"/>
            <a:gd name="csY15" fmla="*/ 299358 h 3223846"/>
            <a:gd name="csX16" fmla="*/ 2095500 w 2394857"/>
            <a:gd name="csY16" fmla="*/ 299357 h 3223846"/>
            <a:gd name="csX17" fmla="*/ 2095500 w 2394857"/>
            <a:gd name="csY17" fmla="*/ 937563 h 3223846"/>
            <a:gd name="csX18" fmla="*/ 2095500 w 2394857"/>
            <a:gd name="csY18" fmla="*/ 1603518 h 3223846"/>
            <a:gd name="csX19" fmla="*/ 2095500 w 2394857"/>
            <a:gd name="csY19" fmla="*/ 2241724 h 3223846"/>
            <a:gd name="csX20" fmla="*/ 2095500 w 2394857"/>
            <a:gd name="csY20" fmla="*/ 3074167 h 3223846"/>
            <a:gd name="csX21" fmla="*/ 1945821 w 2394857"/>
            <a:gd name="csY21" fmla="*/ 3223846 h 3223846"/>
            <a:gd name="csX22" fmla="*/ 1400991 w 2394857"/>
            <a:gd name="csY22" fmla="*/ 3223846 h 3223846"/>
            <a:gd name="csX23" fmla="*/ 766354 w 2394857"/>
            <a:gd name="csY23" fmla="*/ 3223846 h 3223846"/>
            <a:gd name="csX24" fmla="*/ 149679 w 2394857"/>
            <a:gd name="csY24" fmla="*/ 3223846 h 3223846"/>
            <a:gd name="csX25" fmla="*/ 598714 w 2394857"/>
            <a:gd name="csY25" fmla="*/ 149679 h 3223846"/>
            <a:gd name="csX26" fmla="*/ 449035 w 2394857"/>
            <a:gd name="csY26" fmla="*/ 299358 h 3223846"/>
            <a:gd name="csX27" fmla="*/ 374196 w 2394857"/>
            <a:gd name="csY27" fmla="*/ 224519 h 3223846"/>
            <a:gd name="csX28" fmla="*/ 449035 w 2394857"/>
            <a:gd name="csY28" fmla="*/ 149680 h 3223846"/>
            <a:gd name="csX29" fmla="*/ 598714 w 2394857"/>
            <a:gd name="csY29" fmla="*/ 149679 h 3223846"/>
            <a:gd name="csX0" fmla="*/ 598714 w 2394857"/>
            <a:gd name="csY0" fmla="*/ 149679 h 3223846"/>
            <a:gd name="csX1" fmla="*/ 449035 w 2394857"/>
            <a:gd name="csY1" fmla="*/ 299358 h 3223846"/>
            <a:gd name="csX2" fmla="*/ 374196 w 2394857"/>
            <a:gd name="csY2" fmla="*/ 224519 h 3223846"/>
            <a:gd name="csX3" fmla="*/ 449035 w 2394857"/>
            <a:gd name="csY3" fmla="*/ 149680 h 3223846"/>
            <a:gd name="csX4" fmla="*/ 598714 w 2394857"/>
            <a:gd name="csY4" fmla="*/ 149679 h 3223846"/>
            <a:gd name="csX5" fmla="*/ 299357 w 2394857"/>
            <a:gd name="csY5" fmla="*/ 3074167 h 3223846"/>
            <a:gd name="csX6" fmla="*/ 149678 w 2394857"/>
            <a:gd name="csY6" fmla="*/ 3223846 h 3223846"/>
            <a:gd name="csX7" fmla="*/ -1 w 2394857"/>
            <a:gd name="csY7" fmla="*/ 3074167 h 3223846"/>
            <a:gd name="csX8" fmla="*/ 149678 w 2394857"/>
            <a:gd name="csY8" fmla="*/ 2924488 h 3223846"/>
            <a:gd name="csX9" fmla="*/ 224517 w 2394857"/>
            <a:gd name="csY9" fmla="*/ 2999327 h 3223846"/>
            <a:gd name="csX10" fmla="*/ 149678 w 2394857"/>
            <a:gd name="csY10" fmla="*/ 3074166 h 3223846"/>
            <a:gd name="csX11" fmla="*/ 299357 w 2394857"/>
            <a:gd name="csY11" fmla="*/ 3074167 h 3223846"/>
            <a:gd name="csX0" fmla="*/ 299357 w 2394857"/>
            <a:gd name="csY0" fmla="*/ 2924489 h 3223846"/>
            <a:gd name="csX1" fmla="*/ 299357 w 2394857"/>
            <a:gd name="csY1" fmla="*/ 2230787 h 3223846"/>
            <a:gd name="csX2" fmla="*/ 299357 w 2394857"/>
            <a:gd name="csY2" fmla="*/ 1509336 h 3223846"/>
            <a:gd name="csX3" fmla="*/ 299357 w 2394857"/>
            <a:gd name="csY3" fmla="*/ 815633 h 3223846"/>
            <a:gd name="csX4" fmla="*/ 299357 w 2394857"/>
            <a:gd name="csY4" fmla="*/ 149679 h 3223846"/>
            <a:gd name="csX5" fmla="*/ 449036 w 2394857"/>
            <a:gd name="csY5" fmla="*/ 0 h 3223846"/>
            <a:gd name="csX6" fmla="*/ 1083673 w 2394857"/>
            <a:gd name="csY6" fmla="*/ 0 h 3223846"/>
            <a:gd name="csX7" fmla="*/ 1682387 w 2394857"/>
            <a:gd name="csY7" fmla="*/ 0 h 3223846"/>
            <a:gd name="csX8" fmla="*/ 2245178 w 2394857"/>
            <a:gd name="csY8" fmla="*/ 0 h 3223846"/>
            <a:gd name="csX9" fmla="*/ 2394857 w 2394857"/>
            <a:gd name="csY9" fmla="*/ 149679 h 3223846"/>
            <a:gd name="csX10" fmla="*/ 2245178 w 2394857"/>
            <a:gd name="csY10" fmla="*/ 299358 h 3223846"/>
            <a:gd name="csX11" fmla="*/ 2095500 w 2394857"/>
            <a:gd name="csY11" fmla="*/ 299357 h 3223846"/>
            <a:gd name="csX12" fmla="*/ 2095500 w 2394857"/>
            <a:gd name="csY12" fmla="*/ 1020808 h 3223846"/>
            <a:gd name="csX13" fmla="*/ 2095500 w 2394857"/>
            <a:gd name="csY13" fmla="*/ 1631266 h 3223846"/>
            <a:gd name="csX14" fmla="*/ 2095500 w 2394857"/>
            <a:gd name="csY14" fmla="*/ 2297220 h 3223846"/>
            <a:gd name="csX15" fmla="*/ 2095500 w 2394857"/>
            <a:gd name="csY15" fmla="*/ 3074167 h 3223846"/>
            <a:gd name="csX16" fmla="*/ 1945821 w 2394857"/>
            <a:gd name="csY16" fmla="*/ 3223846 h 3223846"/>
            <a:gd name="csX17" fmla="*/ 1383030 w 2394857"/>
            <a:gd name="csY17" fmla="*/ 3223846 h 3223846"/>
            <a:gd name="csX18" fmla="*/ 820239 w 2394857"/>
            <a:gd name="csY18" fmla="*/ 3223846 h 3223846"/>
            <a:gd name="csX19" fmla="*/ 149679 w 2394857"/>
            <a:gd name="csY19" fmla="*/ 3223846 h 3223846"/>
            <a:gd name="csX20" fmla="*/ 0 w 2394857"/>
            <a:gd name="csY20" fmla="*/ 3074167 h 3223846"/>
            <a:gd name="csX21" fmla="*/ 149679 w 2394857"/>
            <a:gd name="csY21" fmla="*/ 2924488 h 3223846"/>
            <a:gd name="csX22" fmla="*/ 299357 w 2394857"/>
            <a:gd name="csY22" fmla="*/ 2924489 h 3223846"/>
            <a:gd name="csX23" fmla="*/ 449036 w 2394857"/>
            <a:gd name="csY23" fmla="*/ 0 h 3223846"/>
            <a:gd name="csX24" fmla="*/ 598715 w 2394857"/>
            <a:gd name="csY24" fmla="*/ 149679 h 3223846"/>
            <a:gd name="csX25" fmla="*/ 449036 w 2394857"/>
            <a:gd name="csY25" fmla="*/ 299358 h 3223846"/>
            <a:gd name="csX26" fmla="*/ 374197 w 2394857"/>
            <a:gd name="csY26" fmla="*/ 224519 h 3223846"/>
            <a:gd name="csX27" fmla="*/ 449036 w 2394857"/>
            <a:gd name="csY27" fmla="*/ 149680 h 3223846"/>
            <a:gd name="csX28" fmla="*/ 598714 w 2394857"/>
            <a:gd name="csY28" fmla="*/ 149679 h 3223846"/>
            <a:gd name="csX29" fmla="*/ 2095500 w 2394857"/>
            <a:gd name="csY29" fmla="*/ 299357 h 3223846"/>
            <a:gd name="csX30" fmla="*/ 1563143 w 2394857"/>
            <a:gd name="csY30" fmla="*/ 299357 h 3223846"/>
            <a:gd name="csX31" fmla="*/ 1063716 w 2394857"/>
            <a:gd name="csY31" fmla="*/ 299357 h 3223846"/>
            <a:gd name="csX32" fmla="*/ 449036 w 2394857"/>
            <a:gd name="csY32" fmla="*/ 299357 h 3223846"/>
            <a:gd name="csX33" fmla="*/ 149679 w 2394857"/>
            <a:gd name="csY33" fmla="*/ 2924489 h 3223846"/>
            <a:gd name="csX34" fmla="*/ 224518 w 2394857"/>
            <a:gd name="csY34" fmla="*/ 2999328 h 3223846"/>
            <a:gd name="csX35" fmla="*/ 149679 w 2394857"/>
            <a:gd name="csY35" fmla="*/ 3074167 h 3223846"/>
            <a:gd name="csX36" fmla="*/ 299357 w 2394857"/>
            <a:gd name="csY36" fmla="*/ 3074167 h 3223846"/>
            <a:gd name="csX37" fmla="*/ 149679 w 2394857"/>
            <a:gd name="csY37" fmla="*/ 3223846 h 3223846"/>
            <a:gd name="csX38" fmla="*/ 299358 w 2394857"/>
            <a:gd name="csY38" fmla="*/ 3074167 h 3223846"/>
            <a:gd name="csX39" fmla="*/ 299357 w 2394857"/>
            <a:gd name="csY39" fmla="*/ 2924489 h 322384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Lst>
          <a:rect l="l" t="t" r="r" b="b"/>
          <a:pathLst>
            <a:path w="2394857" h="3223846" stroke="0" extrusionOk="0">
              <a:moveTo>
                <a:pt x="149679" y="3223846"/>
              </a:moveTo>
              <a:cubicBezTo>
                <a:pt x="238740" y="3226634"/>
                <a:pt x="293428" y="3141661"/>
                <a:pt x="299358" y="3074167"/>
              </a:cubicBezTo>
              <a:cubicBezTo>
                <a:pt x="243239" y="3072319"/>
                <a:pt x="203165" y="3074199"/>
                <a:pt x="149679" y="3074167"/>
              </a:cubicBezTo>
              <a:cubicBezTo>
                <a:pt x="194053" y="3073140"/>
                <a:pt x="232474" y="3041839"/>
                <a:pt x="224518" y="2999328"/>
              </a:cubicBezTo>
              <a:cubicBezTo>
                <a:pt x="229794" y="2950737"/>
                <a:pt x="195338" y="2931398"/>
                <a:pt x="149679" y="2924489"/>
              </a:cubicBezTo>
              <a:cubicBezTo>
                <a:pt x="204559" y="2927573"/>
                <a:pt x="250906" y="2920660"/>
                <a:pt x="299357" y="2924489"/>
              </a:cubicBezTo>
              <a:cubicBezTo>
                <a:pt x="284574" y="2636220"/>
                <a:pt x="268522" y="2527544"/>
                <a:pt x="299357" y="2203038"/>
              </a:cubicBezTo>
              <a:cubicBezTo>
                <a:pt x="330192" y="1878532"/>
                <a:pt x="312698" y="1759972"/>
                <a:pt x="299357" y="1537084"/>
              </a:cubicBezTo>
              <a:cubicBezTo>
                <a:pt x="286016" y="1314196"/>
                <a:pt x="274210" y="1187423"/>
                <a:pt x="299357" y="898878"/>
              </a:cubicBezTo>
              <a:cubicBezTo>
                <a:pt x="324504" y="610333"/>
                <a:pt x="298604" y="348729"/>
                <a:pt x="299357" y="149679"/>
              </a:cubicBezTo>
              <a:cubicBezTo>
                <a:pt x="287832" y="69749"/>
                <a:pt x="348463" y="3091"/>
                <a:pt x="449036" y="0"/>
              </a:cubicBezTo>
              <a:cubicBezTo>
                <a:pt x="695040" y="-22531"/>
                <a:pt x="873760" y="-9916"/>
                <a:pt x="1065711" y="0"/>
              </a:cubicBezTo>
              <a:cubicBezTo>
                <a:pt x="1257662" y="9916"/>
                <a:pt x="1436932" y="-9545"/>
                <a:pt x="1700348" y="0"/>
              </a:cubicBezTo>
              <a:cubicBezTo>
                <a:pt x="1963764" y="9545"/>
                <a:pt x="2047845" y="-20111"/>
                <a:pt x="2245178" y="0"/>
              </a:cubicBezTo>
              <a:cubicBezTo>
                <a:pt x="2346903" y="-70"/>
                <a:pt x="2382417" y="67671"/>
                <a:pt x="2394857" y="149679"/>
              </a:cubicBezTo>
              <a:cubicBezTo>
                <a:pt x="2396204" y="236158"/>
                <a:pt x="2322940" y="290310"/>
                <a:pt x="2245178" y="299358"/>
              </a:cubicBezTo>
              <a:cubicBezTo>
                <a:pt x="2189621" y="296687"/>
                <a:pt x="2155642" y="301512"/>
                <a:pt x="2095500" y="299357"/>
              </a:cubicBezTo>
              <a:cubicBezTo>
                <a:pt x="2085963" y="428323"/>
                <a:pt x="2091296" y="653571"/>
                <a:pt x="2095500" y="937563"/>
              </a:cubicBezTo>
              <a:cubicBezTo>
                <a:pt x="2099704" y="1221555"/>
                <a:pt x="2062659" y="1370133"/>
                <a:pt x="2095500" y="1603518"/>
              </a:cubicBezTo>
              <a:cubicBezTo>
                <a:pt x="2128341" y="1836903"/>
                <a:pt x="2082111" y="2110326"/>
                <a:pt x="2095500" y="2241724"/>
              </a:cubicBezTo>
              <a:cubicBezTo>
                <a:pt x="2108889" y="2373122"/>
                <a:pt x="2089391" y="2894740"/>
                <a:pt x="2095500" y="3074167"/>
              </a:cubicBezTo>
              <a:cubicBezTo>
                <a:pt x="2080087" y="3147514"/>
                <a:pt x="2017709" y="3216525"/>
                <a:pt x="1945821" y="3223846"/>
              </a:cubicBezTo>
              <a:cubicBezTo>
                <a:pt x="1820298" y="3221205"/>
                <a:pt x="1654923" y="3227639"/>
                <a:pt x="1400991" y="3223846"/>
              </a:cubicBezTo>
              <a:cubicBezTo>
                <a:pt x="1147059" y="3220054"/>
                <a:pt x="945465" y="3206203"/>
                <a:pt x="766354" y="3223846"/>
              </a:cubicBezTo>
              <a:cubicBezTo>
                <a:pt x="587243" y="3241489"/>
                <a:pt x="438861" y="3210320"/>
                <a:pt x="149679" y="3223846"/>
              </a:cubicBezTo>
              <a:close/>
              <a:moveTo>
                <a:pt x="598714" y="149679"/>
              </a:moveTo>
              <a:cubicBezTo>
                <a:pt x="599787" y="242634"/>
                <a:pt x="526117" y="318828"/>
                <a:pt x="449035" y="299358"/>
              </a:cubicBezTo>
              <a:cubicBezTo>
                <a:pt x="412002" y="305289"/>
                <a:pt x="377468" y="272248"/>
                <a:pt x="374196" y="224519"/>
              </a:cubicBezTo>
              <a:cubicBezTo>
                <a:pt x="377819" y="179668"/>
                <a:pt x="407918" y="148290"/>
                <a:pt x="449035" y="149680"/>
              </a:cubicBezTo>
              <a:cubicBezTo>
                <a:pt x="494333" y="149203"/>
                <a:pt x="536088" y="157151"/>
                <a:pt x="598714" y="149679"/>
              </a:cubicBezTo>
              <a:close/>
            </a:path>
            <a:path w="2394857" h="3223846" fill="darkenLess" stroke="0" extrusionOk="0">
              <a:moveTo>
                <a:pt x="598714" y="149679"/>
              </a:moveTo>
              <a:cubicBezTo>
                <a:pt x="612405" y="238948"/>
                <a:pt x="550914" y="291817"/>
                <a:pt x="449035" y="299358"/>
              </a:cubicBezTo>
              <a:cubicBezTo>
                <a:pt x="408935" y="300127"/>
                <a:pt x="371990" y="261551"/>
                <a:pt x="374196" y="224519"/>
              </a:cubicBezTo>
              <a:cubicBezTo>
                <a:pt x="374558" y="178470"/>
                <a:pt x="409798" y="155728"/>
                <a:pt x="449035" y="149680"/>
              </a:cubicBezTo>
              <a:cubicBezTo>
                <a:pt x="502226" y="153664"/>
                <a:pt x="562053" y="151888"/>
                <a:pt x="598714" y="149679"/>
              </a:cubicBezTo>
              <a:close/>
              <a:moveTo>
                <a:pt x="299357" y="3074167"/>
              </a:moveTo>
              <a:cubicBezTo>
                <a:pt x="295696" y="3144259"/>
                <a:pt x="234584" y="3225232"/>
                <a:pt x="149678" y="3223846"/>
              </a:cubicBezTo>
              <a:cubicBezTo>
                <a:pt x="63254" y="3218369"/>
                <a:pt x="-6877" y="3174131"/>
                <a:pt x="-1" y="3074167"/>
              </a:cubicBezTo>
              <a:cubicBezTo>
                <a:pt x="-383" y="2989233"/>
                <a:pt x="71905" y="2941985"/>
                <a:pt x="149678" y="2924488"/>
              </a:cubicBezTo>
              <a:cubicBezTo>
                <a:pt x="189521" y="2928680"/>
                <a:pt x="222088" y="2955223"/>
                <a:pt x="224517" y="2999327"/>
              </a:cubicBezTo>
              <a:cubicBezTo>
                <a:pt x="220703" y="3042674"/>
                <a:pt x="189721" y="3077040"/>
                <a:pt x="149678" y="3074166"/>
              </a:cubicBezTo>
              <a:cubicBezTo>
                <a:pt x="200050" y="3077681"/>
                <a:pt x="249065" y="3076917"/>
                <a:pt x="299357" y="3074167"/>
              </a:cubicBezTo>
              <a:close/>
            </a:path>
            <a:path w="2394857" h="3223846" fill="none" extrusionOk="0">
              <a:moveTo>
                <a:pt x="299357" y="2924489"/>
              </a:moveTo>
              <a:cubicBezTo>
                <a:pt x="311108" y="2656754"/>
                <a:pt x="326572" y="2500254"/>
                <a:pt x="299357" y="2230787"/>
              </a:cubicBezTo>
              <a:cubicBezTo>
                <a:pt x="272142" y="1961320"/>
                <a:pt x="312295" y="1656940"/>
                <a:pt x="299357" y="1509336"/>
              </a:cubicBezTo>
              <a:cubicBezTo>
                <a:pt x="286419" y="1361732"/>
                <a:pt x="273393" y="1030561"/>
                <a:pt x="299357" y="815633"/>
              </a:cubicBezTo>
              <a:cubicBezTo>
                <a:pt x="325321" y="600705"/>
                <a:pt x="267745" y="421917"/>
                <a:pt x="299357" y="149679"/>
              </a:cubicBezTo>
              <a:cubicBezTo>
                <a:pt x="301319" y="73314"/>
                <a:pt x="355000" y="15426"/>
                <a:pt x="449036" y="0"/>
              </a:cubicBezTo>
              <a:cubicBezTo>
                <a:pt x="637916" y="-23927"/>
                <a:pt x="778906" y="27503"/>
                <a:pt x="1083673" y="0"/>
              </a:cubicBezTo>
              <a:cubicBezTo>
                <a:pt x="1388440" y="-27503"/>
                <a:pt x="1472202" y="-2918"/>
                <a:pt x="1682387" y="0"/>
              </a:cubicBezTo>
              <a:cubicBezTo>
                <a:pt x="1892572" y="2918"/>
                <a:pt x="2121481" y="-15456"/>
                <a:pt x="2245178" y="0"/>
              </a:cubicBezTo>
              <a:cubicBezTo>
                <a:pt x="2320904" y="5488"/>
                <a:pt x="2384307" y="80714"/>
                <a:pt x="2394857" y="149679"/>
              </a:cubicBezTo>
              <a:cubicBezTo>
                <a:pt x="2409883" y="223829"/>
                <a:pt x="2311493" y="292583"/>
                <a:pt x="2245178" y="299358"/>
              </a:cubicBezTo>
              <a:cubicBezTo>
                <a:pt x="2180387" y="301638"/>
                <a:pt x="2158120" y="304831"/>
                <a:pt x="2095500" y="299357"/>
              </a:cubicBezTo>
              <a:cubicBezTo>
                <a:pt x="2119101" y="505722"/>
                <a:pt x="2103247" y="752543"/>
                <a:pt x="2095500" y="1020808"/>
              </a:cubicBezTo>
              <a:cubicBezTo>
                <a:pt x="2087753" y="1289073"/>
                <a:pt x="2081653" y="1440043"/>
                <a:pt x="2095500" y="1631266"/>
              </a:cubicBezTo>
              <a:cubicBezTo>
                <a:pt x="2109347" y="1822489"/>
                <a:pt x="2081826" y="1987954"/>
                <a:pt x="2095500" y="2297220"/>
              </a:cubicBezTo>
              <a:cubicBezTo>
                <a:pt x="2109174" y="2606486"/>
                <a:pt x="2123506" y="2853756"/>
                <a:pt x="2095500" y="3074167"/>
              </a:cubicBezTo>
              <a:cubicBezTo>
                <a:pt x="2092257" y="3164073"/>
                <a:pt x="2030107" y="3219676"/>
                <a:pt x="1945821" y="3223846"/>
              </a:cubicBezTo>
              <a:cubicBezTo>
                <a:pt x="1730368" y="3210042"/>
                <a:pt x="1601779" y="3207585"/>
                <a:pt x="1383030" y="3223846"/>
              </a:cubicBezTo>
              <a:cubicBezTo>
                <a:pt x="1164281" y="3240107"/>
                <a:pt x="1008655" y="3212551"/>
                <a:pt x="820239" y="3223846"/>
              </a:cubicBezTo>
              <a:cubicBezTo>
                <a:pt x="631823" y="3235141"/>
                <a:pt x="296934" y="3240725"/>
                <a:pt x="149679" y="3223846"/>
              </a:cubicBezTo>
              <a:cubicBezTo>
                <a:pt x="59568" y="3237067"/>
                <a:pt x="-6418" y="3153212"/>
                <a:pt x="0" y="3074167"/>
              </a:cubicBezTo>
              <a:cubicBezTo>
                <a:pt x="-610" y="3004064"/>
                <a:pt x="63777" y="2909948"/>
                <a:pt x="149679" y="2924488"/>
              </a:cubicBezTo>
              <a:cubicBezTo>
                <a:pt x="195014" y="2918289"/>
                <a:pt x="241898" y="2922209"/>
                <a:pt x="299357" y="2924489"/>
              </a:cubicBezTo>
              <a:close/>
              <a:moveTo>
                <a:pt x="449036" y="0"/>
              </a:moveTo>
              <a:cubicBezTo>
                <a:pt x="535375" y="3492"/>
                <a:pt x="590633" y="65218"/>
                <a:pt x="598715" y="149679"/>
              </a:cubicBezTo>
              <a:cubicBezTo>
                <a:pt x="610749" y="225919"/>
                <a:pt x="536305" y="286440"/>
                <a:pt x="449036" y="299358"/>
              </a:cubicBezTo>
              <a:cubicBezTo>
                <a:pt x="406058" y="302103"/>
                <a:pt x="370573" y="274873"/>
                <a:pt x="374197" y="224519"/>
              </a:cubicBezTo>
              <a:cubicBezTo>
                <a:pt x="365137" y="179684"/>
                <a:pt x="414476" y="142585"/>
                <a:pt x="449036" y="149680"/>
              </a:cubicBezTo>
              <a:cubicBezTo>
                <a:pt x="499183" y="150941"/>
                <a:pt x="530200" y="143531"/>
                <a:pt x="598714" y="149679"/>
              </a:cubicBezTo>
              <a:moveTo>
                <a:pt x="2095500" y="299357"/>
              </a:moveTo>
              <a:cubicBezTo>
                <a:pt x="1891407" y="277868"/>
                <a:pt x="1777418" y="276296"/>
                <a:pt x="1563143" y="299357"/>
              </a:cubicBezTo>
              <a:cubicBezTo>
                <a:pt x="1348868" y="322418"/>
                <a:pt x="1303799" y="284007"/>
                <a:pt x="1063716" y="299357"/>
              </a:cubicBezTo>
              <a:cubicBezTo>
                <a:pt x="823633" y="314707"/>
                <a:pt x="748470" y="325573"/>
                <a:pt x="449036" y="299357"/>
              </a:cubicBezTo>
              <a:moveTo>
                <a:pt x="149679" y="2924489"/>
              </a:moveTo>
              <a:cubicBezTo>
                <a:pt x="194375" y="2934166"/>
                <a:pt x="221026" y="2957592"/>
                <a:pt x="224518" y="2999328"/>
              </a:cubicBezTo>
              <a:cubicBezTo>
                <a:pt x="225465" y="3046887"/>
                <a:pt x="187830" y="3075431"/>
                <a:pt x="149679" y="3074167"/>
              </a:cubicBezTo>
              <a:cubicBezTo>
                <a:pt x="192880" y="3076032"/>
                <a:pt x="250491" y="3072718"/>
                <a:pt x="299357" y="3074167"/>
              </a:cubicBezTo>
              <a:moveTo>
                <a:pt x="149679" y="3223846"/>
              </a:moveTo>
              <a:cubicBezTo>
                <a:pt x="231700" y="3228516"/>
                <a:pt x="283557" y="3162076"/>
                <a:pt x="299358" y="3074167"/>
              </a:cubicBezTo>
              <a:cubicBezTo>
                <a:pt x="293451" y="3023560"/>
                <a:pt x="289947" y="2967447"/>
                <a:pt x="299357" y="2924489"/>
              </a:cubicBezTo>
            </a:path>
            <a:path w="2394857" h="3223846" fill="none" stroke="0" extrusionOk="0">
              <a:moveTo>
                <a:pt x="299357" y="2924489"/>
              </a:moveTo>
              <a:cubicBezTo>
                <a:pt x="276505" y="2613045"/>
                <a:pt x="273088" y="2484280"/>
                <a:pt x="299357" y="2258535"/>
              </a:cubicBezTo>
              <a:cubicBezTo>
                <a:pt x="325626" y="2032790"/>
                <a:pt x="316158" y="1887006"/>
                <a:pt x="299357" y="1620328"/>
              </a:cubicBezTo>
              <a:cubicBezTo>
                <a:pt x="282556" y="1353650"/>
                <a:pt x="314721" y="1184389"/>
                <a:pt x="299357" y="898878"/>
              </a:cubicBezTo>
              <a:cubicBezTo>
                <a:pt x="283994" y="613367"/>
                <a:pt x="311562" y="492636"/>
                <a:pt x="299357" y="149679"/>
              </a:cubicBezTo>
              <a:cubicBezTo>
                <a:pt x="279339" y="63898"/>
                <a:pt x="378653" y="9525"/>
                <a:pt x="449036" y="0"/>
              </a:cubicBezTo>
              <a:cubicBezTo>
                <a:pt x="662426" y="14713"/>
                <a:pt x="841994" y="-16362"/>
                <a:pt x="1065711" y="0"/>
              </a:cubicBezTo>
              <a:cubicBezTo>
                <a:pt x="1289429" y="16362"/>
                <a:pt x="1425153" y="25965"/>
                <a:pt x="1700348" y="0"/>
              </a:cubicBezTo>
              <a:cubicBezTo>
                <a:pt x="1975543" y="-25965"/>
                <a:pt x="2058914" y="11009"/>
                <a:pt x="2245178" y="0"/>
              </a:cubicBezTo>
              <a:cubicBezTo>
                <a:pt x="2327714" y="12772"/>
                <a:pt x="2403138" y="85581"/>
                <a:pt x="2394857" y="149679"/>
              </a:cubicBezTo>
              <a:cubicBezTo>
                <a:pt x="2411327" y="237512"/>
                <a:pt x="2330878" y="300798"/>
                <a:pt x="2245178" y="299358"/>
              </a:cubicBezTo>
              <a:cubicBezTo>
                <a:pt x="2172401" y="295100"/>
                <a:pt x="2160820" y="301782"/>
                <a:pt x="2095500" y="299357"/>
              </a:cubicBezTo>
              <a:cubicBezTo>
                <a:pt x="2073949" y="455457"/>
                <a:pt x="2107113" y="698511"/>
                <a:pt x="2095500" y="909815"/>
              </a:cubicBezTo>
              <a:cubicBezTo>
                <a:pt x="2083887" y="1121119"/>
                <a:pt x="2095680" y="1296521"/>
                <a:pt x="2095500" y="1575770"/>
              </a:cubicBezTo>
              <a:cubicBezTo>
                <a:pt x="2095320" y="1855020"/>
                <a:pt x="2112305" y="2054640"/>
                <a:pt x="2095500" y="2186228"/>
              </a:cubicBezTo>
              <a:cubicBezTo>
                <a:pt x="2078695" y="2317816"/>
                <a:pt x="2119279" y="2665486"/>
                <a:pt x="2095500" y="3074167"/>
              </a:cubicBezTo>
              <a:cubicBezTo>
                <a:pt x="2098342" y="3144119"/>
                <a:pt x="2021934" y="3216662"/>
                <a:pt x="1945821" y="3223846"/>
              </a:cubicBezTo>
              <a:cubicBezTo>
                <a:pt x="1813173" y="3227635"/>
                <a:pt x="1512233" y="3211858"/>
                <a:pt x="1365068" y="3223846"/>
              </a:cubicBezTo>
              <a:cubicBezTo>
                <a:pt x="1217903" y="3235834"/>
                <a:pt x="1079231" y="3222186"/>
                <a:pt x="820239" y="3223846"/>
              </a:cubicBezTo>
              <a:cubicBezTo>
                <a:pt x="561247" y="3225506"/>
                <a:pt x="357774" y="3224564"/>
                <a:pt x="149679" y="3223846"/>
              </a:cubicBezTo>
              <a:cubicBezTo>
                <a:pt x="60498" y="3224420"/>
                <a:pt x="2447" y="3157927"/>
                <a:pt x="0" y="3074167"/>
              </a:cubicBezTo>
              <a:cubicBezTo>
                <a:pt x="-7853" y="2988967"/>
                <a:pt x="65050" y="2920772"/>
                <a:pt x="149679" y="2924488"/>
              </a:cubicBezTo>
              <a:cubicBezTo>
                <a:pt x="204319" y="2919594"/>
                <a:pt x="251008" y="2919049"/>
                <a:pt x="299357" y="2924489"/>
              </a:cubicBezTo>
              <a:close/>
              <a:moveTo>
                <a:pt x="449036" y="0"/>
              </a:moveTo>
              <a:cubicBezTo>
                <a:pt x="542695" y="8849"/>
                <a:pt x="581799" y="62681"/>
                <a:pt x="598715" y="149679"/>
              </a:cubicBezTo>
              <a:cubicBezTo>
                <a:pt x="601311" y="232167"/>
                <a:pt x="551777" y="296516"/>
                <a:pt x="449036" y="299358"/>
              </a:cubicBezTo>
              <a:cubicBezTo>
                <a:pt x="407033" y="297354"/>
                <a:pt x="371473" y="264954"/>
                <a:pt x="374197" y="224519"/>
              </a:cubicBezTo>
              <a:cubicBezTo>
                <a:pt x="373549" y="180672"/>
                <a:pt x="413919" y="152231"/>
                <a:pt x="449036" y="149680"/>
              </a:cubicBezTo>
              <a:cubicBezTo>
                <a:pt x="512344" y="150204"/>
                <a:pt x="545173" y="144142"/>
                <a:pt x="598714" y="149679"/>
              </a:cubicBezTo>
              <a:moveTo>
                <a:pt x="2095500" y="299357"/>
              </a:moveTo>
              <a:cubicBezTo>
                <a:pt x="1859620" y="276185"/>
                <a:pt x="1775191" y="297047"/>
                <a:pt x="1596073" y="299357"/>
              </a:cubicBezTo>
              <a:cubicBezTo>
                <a:pt x="1416955" y="301667"/>
                <a:pt x="1257092" y="277184"/>
                <a:pt x="1063716" y="299357"/>
              </a:cubicBezTo>
              <a:cubicBezTo>
                <a:pt x="870340" y="321530"/>
                <a:pt x="733276" y="303036"/>
                <a:pt x="449036" y="299357"/>
              </a:cubicBezTo>
              <a:moveTo>
                <a:pt x="149679" y="2924489"/>
              </a:moveTo>
              <a:cubicBezTo>
                <a:pt x="194430" y="2929830"/>
                <a:pt x="234113" y="2959869"/>
                <a:pt x="224518" y="2999328"/>
              </a:cubicBezTo>
              <a:cubicBezTo>
                <a:pt x="223834" y="3034306"/>
                <a:pt x="195952" y="3070089"/>
                <a:pt x="149679" y="3074167"/>
              </a:cubicBezTo>
              <a:cubicBezTo>
                <a:pt x="181194" y="3067472"/>
                <a:pt x="228788" y="3075329"/>
                <a:pt x="299357" y="3074167"/>
              </a:cubicBezTo>
              <a:moveTo>
                <a:pt x="149679" y="3223846"/>
              </a:moveTo>
              <a:cubicBezTo>
                <a:pt x="235433" y="3223834"/>
                <a:pt x="313523" y="3151994"/>
                <a:pt x="299358" y="3074167"/>
              </a:cubicBezTo>
              <a:cubicBezTo>
                <a:pt x="303779" y="3029072"/>
                <a:pt x="301463" y="2975282"/>
                <a:pt x="299357" y="2924489"/>
              </a:cubicBezTo>
            </a:path>
          </a:pathLst>
        </a:custGeom>
        <a:ln w="28575">
          <a:extLst>
            <a:ext uri="{C807C97D-BFC1-408E-A445-0C87EB9F89A2}">
              <ask:lineSketchStyleProps xmlns:ask="http://schemas.microsoft.com/office/drawing/2018/sketchyshapes" sd="2678186230">
                <a:prstGeom prst="verticalScroll">
                  <a:avLst/>
                </a:prstGeom>
                <ask:type>
                  <ask:lineSketchFreehand/>
                </ask:type>
              </ask:lineSketchStyleProps>
            </a:ext>
          </a:extLst>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1100" b="1"/>
            <a:t>Crude</a:t>
          </a:r>
          <a:r>
            <a:rPr lang="en-IN" sz="1100" b="1" baseline="0"/>
            <a:t> Oil </a:t>
          </a:r>
          <a:br>
            <a:rPr lang="en-IN" sz="1100" b="1" baseline="0"/>
          </a:br>
          <a:br>
            <a:rPr lang="en-IN" sz="1100" b="1" baseline="0"/>
          </a:br>
          <a:r>
            <a:rPr lang="en-IN" sz="1100" b="1" baseline="0"/>
            <a:t>Raw Data extracted from </a:t>
          </a:r>
          <a:br>
            <a:rPr lang="en-IN" sz="1100" b="1" baseline="0"/>
          </a:br>
          <a:endParaRPr lang="en-IN" sz="1100" b="1" baseline="0"/>
        </a:p>
        <a:p>
          <a:pPr algn="ctr"/>
          <a:endParaRPr lang="en-IN" sz="1100" b="1" baseline="0"/>
        </a:p>
        <a:p>
          <a:pPr algn="ctr"/>
          <a:endParaRPr lang="en-IN" sz="1100" b="1" baseline="0"/>
        </a:p>
        <a:p>
          <a:pPr algn="ctr"/>
          <a:endParaRPr lang="en-IN" sz="1100" b="1" baseline="0"/>
        </a:p>
        <a:p>
          <a:pPr algn="ctr"/>
          <a:endParaRPr lang="en-IN" sz="1100" b="1" baseline="0"/>
        </a:p>
        <a:p>
          <a:pPr algn="ctr"/>
          <a:endParaRPr lang="en-IN" sz="1100" b="1" baseline="0"/>
        </a:p>
        <a:p>
          <a:pPr algn="ctr"/>
          <a:r>
            <a:rPr lang="en-IN" sz="1100" b="1" baseline="0"/>
            <a:t>Values Considered - "Total Import "</a:t>
          </a:r>
          <a:br>
            <a:rPr lang="en-IN" sz="1100" b="1" baseline="0"/>
          </a:br>
          <a:br>
            <a:rPr lang="en-IN" sz="1100" b="1" baseline="0"/>
          </a:br>
          <a:endParaRPr lang="en-IN" sz="1100" b="1"/>
        </a:p>
      </xdr:txBody>
    </xdr:sp>
    <xdr:clientData/>
  </xdr:twoCellAnchor>
  <xdr:twoCellAnchor editAs="oneCell">
    <xdr:from>
      <xdr:col>31</xdr:col>
      <xdr:colOff>2</xdr:colOff>
      <xdr:row>50</xdr:row>
      <xdr:rowOff>142353</xdr:rowOff>
    </xdr:from>
    <xdr:to>
      <xdr:col>32</xdr:col>
      <xdr:colOff>207472</xdr:colOff>
      <xdr:row>55</xdr:row>
      <xdr:rowOff>26062</xdr:rowOff>
    </xdr:to>
    <xdr:pic>
      <xdr:nvPicPr>
        <xdr:cNvPr id="56" name="Picture 1">
          <a:extLst>
            <a:ext uri="{FF2B5EF4-FFF2-40B4-BE49-F238E27FC236}">
              <a16:creationId xmlns:a16="http://schemas.microsoft.com/office/drawing/2014/main" id="{D1511534-51BC-49B6-AE4D-AA3BC27348F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8949518" y="11580727"/>
          <a:ext cx="818745" cy="8048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280736</xdr:colOff>
      <xdr:row>2</xdr:row>
      <xdr:rowOff>187157</xdr:rowOff>
    </xdr:from>
    <xdr:to>
      <xdr:col>20</xdr:col>
      <xdr:colOff>374316</xdr:colOff>
      <xdr:row>7</xdr:row>
      <xdr:rowOff>147052</xdr:rowOff>
    </xdr:to>
    <xdr:sp macro="" textlink="">
      <xdr:nvSpPr>
        <xdr:cNvPr id="57" name="Speech Bubble: Rectangle 56">
          <a:extLst>
            <a:ext uri="{FF2B5EF4-FFF2-40B4-BE49-F238E27FC236}">
              <a16:creationId xmlns:a16="http://schemas.microsoft.com/office/drawing/2014/main" id="{55A03A45-BDEE-0699-8E83-B8DDF8E3E1AA}"/>
            </a:ext>
          </a:extLst>
        </xdr:cNvPr>
        <xdr:cNvSpPr/>
      </xdr:nvSpPr>
      <xdr:spPr>
        <a:xfrm>
          <a:off x="10119894" y="2285999"/>
          <a:ext cx="2553369" cy="895685"/>
        </a:xfrm>
        <a:prstGeom prst="wedge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50" b="1"/>
            <a:t>Food remains consistently strong across all sectors; luxury stays lowest everywhere.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10438</xdr:colOff>
      <xdr:row>18</xdr:row>
      <xdr:rowOff>269474</xdr:rowOff>
    </xdr:from>
    <xdr:to>
      <xdr:col>6</xdr:col>
      <xdr:colOff>6513</xdr:colOff>
      <xdr:row>38</xdr:row>
      <xdr:rowOff>75828</xdr:rowOff>
    </xdr:to>
    <xdr:graphicFrame macro="">
      <xdr:nvGraphicFramePr>
        <xdr:cNvPr id="4" name="Chart 3">
          <a:extLst>
            <a:ext uri="{FF2B5EF4-FFF2-40B4-BE49-F238E27FC236}">
              <a16:creationId xmlns:a16="http://schemas.microsoft.com/office/drawing/2014/main" id="{F0746CCF-D717-FD51-3CF1-618E8186E0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102358</xdr:colOff>
      <xdr:row>40</xdr:row>
      <xdr:rowOff>0</xdr:rowOff>
    </xdr:from>
    <xdr:to>
      <xdr:col>8</xdr:col>
      <xdr:colOff>1674495</xdr:colOff>
      <xdr:row>53</xdr:row>
      <xdr:rowOff>34120</xdr:rowOff>
    </xdr:to>
    <xdr:graphicFrame macro="">
      <xdr:nvGraphicFramePr>
        <xdr:cNvPr id="3" name="Chart 2">
          <a:extLst>
            <a:ext uri="{FF2B5EF4-FFF2-40B4-BE49-F238E27FC236}">
              <a16:creationId xmlns:a16="http://schemas.microsoft.com/office/drawing/2014/main" id="{F390D038-D989-4707-83B1-EA64EC20D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5301</xdr:colOff>
      <xdr:row>2</xdr:row>
      <xdr:rowOff>181886</xdr:rowOff>
    </xdr:from>
    <xdr:to>
      <xdr:col>8</xdr:col>
      <xdr:colOff>435997</xdr:colOff>
      <xdr:row>18</xdr:row>
      <xdr:rowOff>38762</xdr:rowOff>
    </xdr:to>
    <xdr:graphicFrame macro="">
      <xdr:nvGraphicFramePr>
        <xdr:cNvPr id="4" name="Chart 3">
          <a:extLst>
            <a:ext uri="{FF2B5EF4-FFF2-40B4-BE49-F238E27FC236}">
              <a16:creationId xmlns:a16="http://schemas.microsoft.com/office/drawing/2014/main" id="{C0BE1DA9-6FE2-02F4-77B8-82C2841F0D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473287</xdr:colOff>
      <xdr:row>2</xdr:row>
      <xdr:rowOff>182880</xdr:rowOff>
    </xdr:from>
    <xdr:to>
      <xdr:col>20</xdr:col>
      <xdr:colOff>206587</xdr:colOff>
      <xdr:row>22</xdr:row>
      <xdr:rowOff>8466</xdr:rowOff>
    </xdr:to>
    <xdr:graphicFrame macro="">
      <xdr:nvGraphicFramePr>
        <xdr:cNvPr id="2" name="Chart 1">
          <a:extLst>
            <a:ext uri="{FF2B5EF4-FFF2-40B4-BE49-F238E27FC236}">
              <a16:creationId xmlns:a16="http://schemas.microsoft.com/office/drawing/2014/main" id="{AB99E103-95AD-7A8C-9864-0707E4582A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53412</xdr:colOff>
      <xdr:row>22</xdr:row>
      <xdr:rowOff>177119</xdr:rowOff>
    </xdr:from>
    <xdr:to>
      <xdr:col>9</xdr:col>
      <xdr:colOff>1355766</xdr:colOff>
      <xdr:row>38</xdr:row>
      <xdr:rowOff>0</xdr:rowOff>
    </xdr:to>
    <xdr:graphicFrame macro="">
      <xdr:nvGraphicFramePr>
        <xdr:cNvPr id="6" name="Chart 5">
          <a:extLst>
            <a:ext uri="{FF2B5EF4-FFF2-40B4-BE49-F238E27FC236}">
              <a16:creationId xmlns:a16="http://schemas.microsoft.com/office/drawing/2014/main" id="{D975601A-A135-0781-AA68-235F52119F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237506</xdr:colOff>
      <xdr:row>1</xdr:row>
      <xdr:rowOff>142504</xdr:rowOff>
    </xdr:from>
    <xdr:to>
      <xdr:col>9</xdr:col>
      <xdr:colOff>29687</xdr:colOff>
      <xdr:row>16</xdr:row>
      <xdr:rowOff>118753</xdr:rowOff>
    </xdr:to>
    <xdr:graphicFrame macro="">
      <xdr:nvGraphicFramePr>
        <xdr:cNvPr id="2" name="Chart 1">
          <a:extLst>
            <a:ext uri="{FF2B5EF4-FFF2-40B4-BE49-F238E27FC236}">
              <a16:creationId xmlns:a16="http://schemas.microsoft.com/office/drawing/2014/main" id="{2353381B-964C-E9D3-FF59-317AD5164C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15</xdr:row>
      <xdr:rowOff>82439</xdr:rowOff>
    </xdr:from>
    <xdr:to>
      <xdr:col>5</xdr:col>
      <xdr:colOff>1631898</xdr:colOff>
      <xdr:row>30</xdr:row>
      <xdr:rowOff>76828</xdr:rowOff>
    </xdr:to>
    <xdr:graphicFrame macro="">
      <xdr:nvGraphicFramePr>
        <xdr:cNvPr id="5" name="Chart 4">
          <a:extLst>
            <a:ext uri="{FF2B5EF4-FFF2-40B4-BE49-F238E27FC236}">
              <a16:creationId xmlns:a16="http://schemas.microsoft.com/office/drawing/2014/main" id="{5F10C1A5-25EB-FF5C-1783-0221F5D1F7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119907</xdr:colOff>
      <xdr:row>32</xdr:row>
      <xdr:rowOff>170379</xdr:rowOff>
    </xdr:from>
    <xdr:to>
      <xdr:col>15</xdr:col>
      <xdr:colOff>476513</xdr:colOff>
      <xdr:row>53</xdr:row>
      <xdr:rowOff>1406</xdr:rowOff>
    </xdr:to>
    <xdr:graphicFrame macro="">
      <xdr:nvGraphicFramePr>
        <xdr:cNvPr id="3" name="Chart 2">
          <a:extLst>
            <a:ext uri="{FF2B5EF4-FFF2-40B4-BE49-F238E27FC236}">
              <a16:creationId xmlns:a16="http://schemas.microsoft.com/office/drawing/2014/main" id="{AD1062F0-3746-5690-91AC-AAFACC7AF3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1" xr10:uid="{D1B29ED7-5B7B-430D-AE43-E7374DD25319}" sourceName="SECTOR">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2" xr10:uid="{6B568001-D570-4A47-9E0E-EA88646CCAB7}" cache="Slicer_SECTOR1" caption="SECTOR"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FABC14-D858-41C0-B5A7-717E697749E1}" name="Table1" displayName="Table1" ref="A3:I6" totalsRowShown="0" headerRowDxfId="11" dataDxfId="10" tableBorderDxfId="9">
  <autoFilter ref="A3:I6" xr:uid="{3EFABC14-D858-41C0-B5A7-717E697749E1}"/>
  <tableColumns count="9">
    <tableColumn id="1" xr3:uid="{4F1E6BF4-9869-4503-B405-04D6F2BB1E34}" name="SECTOR" dataDxfId="8"/>
    <tableColumn id="2" xr3:uid="{409C4ECE-7F6E-4578-BA1B-4106B8D13AF1}" name="YEAR" dataDxfId="7"/>
    <tableColumn id="3" xr3:uid="{6A0B594A-62D0-4987-B54E-7778701B7509}" name="MONTH" dataDxfId="6"/>
    <tableColumn id="4" xr3:uid="{771DFC9C-BD49-4A89-BA9C-75A8AF2246F0}" name="FOOD" dataDxfId="5">
      <calculatedColumnFormula array="1">INDEX('Updated DATA SET'!AG:AG,MATCH(1,('Updated DATA SET'!$A:$A=$A4) *('Updated DATA SET'!$B:$B=$B4) *('Updated DATA SET'!$C:$C=$C4),0))</calculatedColumnFormula>
    </tableColumn>
    <tableColumn id="5" xr3:uid="{093B0DD4-6B0A-4721-877A-F7AFFAE0FB77}" name="CLOTHING" dataDxfId="4">
      <calculatedColumnFormula array="1">INDEX('Updated DATA SET'!AH:AH,MATCH(1,('Updated DATA SET'!$A:$A=$A4) *('Updated DATA SET'!$B:$B=$B4) *('Updated DATA SET'!$C:$C=$C4),0))</calculatedColumnFormula>
    </tableColumn>
    <tableColumn id="6" xr3:uid="{37F0E1C5-0960-4665-B048-89BC346A92D5}" name="ESSENTIAL" dataDxfId="3">
      <calculatedColumnFormula array="1">INDEX('Updated DATA SET'!AI:AI,MATCH(1,('Updated DATA SET'!$A:$A=$A4) *('Updated DATA SET'!$B:$B=$B4) *('Updated DATA SET'!$C:$C=$C4),0))</calculatedColumnFormula>
    </tableColumn>
    <tableColumn id="7" xr3:uid="{C1150123-8459-4808-AF13-81C533961603}" name="HEALTH" dataDxfId="2">
      <calculatedColumnFormula array="1">INDEX('Updated DATA SET'!AJ:AJ,MATCH(1,('Updated DATA SET'!$A:$A=$A4) *('Updated DATA SET'!$B:$B=$B4) *('Updated DATA SET'!$C:$C=$C4),0))</calculatedColumnFormula>
    </tableColumn>
    <tableColumn id="8" xr3:uid="{9FDCB2AE-37AE-404E-8671-966205399457}" name="ENERGY" dataDxfId="1">
      <calculatedColumnFormula array="1">INDEX('Updated DATA SET'!AK:AK,MATCH(1,('Updated DATA SET'!$A:$A=$A4) *('Updated DATA SET'!$B:$B=$B4) *('Updated DATA SET'!$C:$C=$C4),0))</calculatedColumnFormula>
    </tableColumn>
    <tableColumn id="9" xr3:uid="{DC717DD8-A68F-470B-B5D5-1790F8E99368}" name="LUXURY" dataDxfId="0">
      <calculatedColumnFormula array="1">INDEX('Updated DATA SET'!AL:AL,MATCH(1,('Updated DATA SET'!$A:$A=$A4) *('Updated DATA SET'!$B:$B=$B4) *('Updated DATA SET'!$C:$C=$C4),0))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F3B2B6D-CB36-49BE-A546-9D31D551949E}">
  <we:reference id="wa200005271" version="2.6.1.0" store="en-US" storeType="OMEX"/>
  <we:alternateReferences>
    <we:reference id="wa200005271" version="2.6.1.0" store="wa200005271"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6F15B-AB88-452A-AF03-EF7C3878CC11}">
  <dimension ref="A1:AH85"/>
  <sheetViews>
    <sheetView showGridLines="0" zoomScale="68" zoomScaleNormal="40" workbookViewId="0">
      <selection activeCell="AJ15" sqref="AJ15"/>
    </sheetView>
  </sheetViews>
  <sheetFormatPr defaultRowHeight="14.4" x14ac:dyDescent="0.3"/>
  <cols>
    <col min="34" max="34" width="8.88671875" customWidth="1"/>
  </cols>
  <sheetData>
    <row r="1" spans="1:34" ht="14.4" customHeight="1" x14ac:dyDescent="0.3">
      <c r="A1" s="128"/>
      <c r="B1" s="128"/>
      <c r="C1" s="128"/>
      <c r="D1" s="128"/>
      <c r="E1" s="128"/>
      <c r="F1" s="128"/>
      <c r="G1" s="128"/>
      <c r="H1" s="128"/>
      <c r="I1" s="128"/>
      <c r="J1" s="128"/>
      <c r="K1" s="128"/>
      <c r="L1" s="128"/>
      <c r="M1" s="128"/>
      <c r="N1" s="128"/>
      <c r="O1" s="128"/>
      <c r="P1" s="128"/>
      <c r="Q1" s="128"/>
      <c r="R1" s="128"/>
      <c r="S1" s="128"/>
      <c r="T1" s="128"/>
      <c r="U1" s="128"/>
      <c r="V1" s="128"/>
      <c r="W1" s="128"/>
      <c r="X1" s="128"/>
      <c r="Y1" s="128"/>
      <c r="Z1" s="128"/>
      <c r="AA1" s="128"/>
      <c r="AB1" s="128"/>
      <c r="AC1" s="128"/>
      <c r="AD1" s="128"/>
      <c r="AE1" s="128"/>
      <c r="AF1" s="128"/>
      <c r="AG1" s="128"/>
      <c r="AH1" s="128"/>
    </row>
    <row r="2" spans="1:34" ht="150" customHeight="1" x14ac:dyDescent="0.3">
      <c r="A2" s="128"/>
      <c r="B2" s="128"/>
      <c r="C2" s="128"/>
      <c r="D2" s="128"/>
      <c r="E2" s="128"/>
      <c r="F2" s="128"/>
      <c r="G2" s="128"/>
      <c r="H2" s="128"/>
      <c r="I2" s="128"/>
      <c r="J2" s="128"/>
      <c r="K2" s="128"/>
      <c r="L2" s="128"/>
      <c r="M2" s="128"/>
      <c r="N2" s="128"/>
      <c r="O2" s="128"/>
      <c r="P2" s="128"/>
      <c r="Q2" s="128"/>
      <c r="R2" s="128"/>
      <c r="S2" s="128"/>
      <c r="T2" s="128"/>
      <c r="U2" s="128"/>
      <c r="V2" s="128"/>
      <c r="W2" s="128"/>
      <c r="X2" s="128"/>
      <c r="Y2" s="128"/>
      <c r="Z2" s="128"/>
      <c r="AA2" s="128"/>
      <c r="AB2" s="128"/>
      <c r="AC2" s="128"/>
      <c r="AD2" s="128"/>
      <c r="AE2" s="128"/>
      <c r="AF2" s="128"/>
      <c r="AG2" s="128"/>
      <c r="AH2" s="128"/>
    </row>
    <row r="3" spans="1:34" x14ac:dyDescent="0.3">
      <c r="A3" s="23"/>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row>
    <row r="4" spans="1:34" x14ac:dyDescent="0.3">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row>
    <row r="5" spans="1:34" x14ac:dyDescent="0.3">
      <c r="A5" s="23"/>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row>
    <row r="6" spans="1:34" x14ac:dyDescent="0.3">
      <c r="A6" s="23"/>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row>
    <row r="7" spans="1:34" x14ac:dyDescent="0.3">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row>
    <row r="8" spans="1:34" x14ac:dyDescent="0.3">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row>
    <row r="9" spans="1:34" x14ac:dyDescent="0.3">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row>
    <row r="10" spans="1:34" x14ac:dyDescent="0.3">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row>
    <row r="11" spans="1:34" x14ac:dyDescent="0.3">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row>
    <row r="12" spans="1:34" x14ac:dyDescent="0.3">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row>
    <row r="13" spans="1:34" x14ac:dyDescent="0.3">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row>
    <row r="14" spans="1:34" x14ac:dyDescent="0.3">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row>
    <row r="15" spans="1:34" x14ac:dyDescent="0.3">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row>
    <row r="16" spans="1:34" x14ac:dyDescent="0.3">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row>
    <row r="17" spans="1:34" x14ac:dyDescent="0.3">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row>
    <row r="18" spans="1:34" x14ac:dyDescent="0.3">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row>
    <row r="19" spans="1:34" x14ac:dyDescent="0.3">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row>
    <row r="20" spans="1:34" x14ac:dyDescent="0.3">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row>
    <row r="21" spans="1:34" x14ac:dyDescent="0.3">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row>
    <row r="22" spans="1:34" x14ac:dyDescent="0.3">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row>
    <row r="23" spans="1:34" x14ac:dyDescent="0.3">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row>
    <row r="24" spans="1:34" x14ac:dyDescent="0.3">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x14ac:dyDescent="0.3">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row>
    <row r="26" spans="1:34" x14ac:dyDescent="0.3">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row>
    <row r="27" spans="1:34" x14ac:dyDescent="0.3">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row>
    <row r="28" spans="1:34" x14ac:dyDescent="0.3">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row>
    <row r="29" spans="1:34" x14ac:dyDescent="0.3">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row>
    <row r="30" spans="1:34" x14ac:dyDescent="0.3">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row>
    <row r="31" spans="1:34" x14ac:dyDescent="0.3">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row>
    <row r="32" spans="1:34" x14ac:dyDescent="0.3">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row>
    <row r="33" spans="1:34" x14ac:dyDescent="0.3">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row>
    <row r="34" spans="1:34" x14ac:dyDescent="0.3">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row>
    <row r="35" spans="1:34" x14ac:dyDescent="0.3">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row>
    <row r="36" spans="1:34" x14ac:dyDescent="0.3">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row>
    <row r="37" spans="1:34" x14ac:dyDescent="0.3">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row>
    <row r="38" spans="1:34" x14ac:dyDescent="0.3">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row>
    <row r="39" spans="1:34" x14ac:dyDescent="0.3">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row>
    <row r="40" spans="1:34" ht="30.6" customHeight="1" x14ac:dyDescent="0.3">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row>
    <row r="41" spans="1:34" ht="35.4" customHeight="1" x14ac:dyDescent="0.3">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row>
    <row r="42" spans="1:34" x14ac:dyDescent="0.3">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row>
    <row r="43" spans="1:34" x14ac:dyDescent="0.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row>
    <row r="44" spans="1:34" x14ac:dyDescent="0.3">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row>
    <row r="45" spans="1:34" x14ac:dyDescent="0.3">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row>
    <row r="46" spans="1:34" x14ac:dyDescent="0.3">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5.6" customHeight="1" x14ac:dyDescent="0.3">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row>
    <row r="48" spans="1:34" ht="15.6" customHeight="1" x14ac:dyDescent="0.3">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row>
    <row r="49" spans="1:34" x14ac:dyDescent="0.3">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row>
    <row r="50" spans="1:34" x14ac:dyDescent="0.3">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row>
    <row r="51" spans="1:34" x14ac:dyDescent="0.3">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row>
    <row r="52" spans="1:34" x14ac:dyDescent="0.3">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row>
    <row r="53" spans="1:34" x14ac:dyDescent="0.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row>
    <row r="54" spans="1:34" x14ac:dyDescent="0.3">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row>
    <row r="55" spans="1:34" x14ac:dyDescent="0.3">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row>
    <row r="56" spans="1:34" x14ac:dyDescent="0.3">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row>
    <row r="57" spans="1:34" x14ac:dyDescent="0.3">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row>
    <row r="58" spans="1:34" x14ac:dyDescent="0.3">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x14ac:dyDescent="0.3">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row>
    <row r="60" spans="1:34" x14ac:dyDescent="0.3">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row>
    <row r="61" spans="1:34" x14ac:dyDescent="0.3">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row>
    <row r="62" spans="1:34" x14ac:dyDescent="0.3">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row>
    <row r="63" spans="1:34" x14ac:dyDescent="0.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row>
    <row r="64" spans="1:34" x14ac:dyDescent="0.3">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row>
    <row r="65" spans="1:34" x14ac:dyDescent="0.3">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row>
    <row r="66" spans="1:34" x14ac:dyDescent="0.3">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row>
    <row r="67" spans="1:34" x14ac:dyDescent="0.3">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row>
    <row r="68" spans="1:34" x14ac:dyDescent="0.3">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row>
    <row r="69" spans="1:34" x14ac:dyDescent="0.3">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row>
    <row r="70" spans="1:34" x14ac:dyDescent="0.3">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row>
    <row r="71" spans="1:34" x14ac:dyDescent="0.3">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row>
    <row r="72" spans="1:34" x14ac:dyDescent="0.3">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row>
    <row r="73" spans="1:34" x14ac:dyDescent="0.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row>
    <row r="74" spans="1:34" x14ac:dyDescent="0.3">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row>
    <row r="75" spans="1:34" x14ac:dyDescent="0.3">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row>
    <row r="76" spans="1:34" x14ac:dyDescent="0.3">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row>
    <row r="77" spans="1:34" x14ac:dyDescent="0.3">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row>
    <row r="78" spans="1:34" x14ac:dyDescent="0.3">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row>
    <row r="79" spans="1:34" x14ac:dyDescent="0.3">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row>
    <row r="80" spans="1:34" x14ac:dyDescent="0.3">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row>
    <row r="81" spans="1:34" x14ac:dyDescent="0.3">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x14ac:dyDescent="0.3">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row>
    <row r="83" spans="1:34" x14ac:dyDescent="0.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row>
    <row r="84" spans="1:34" x14ac:dyDescent="0.3">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row>
    <row r="85" spans="1:34" x14ac:dyDescent="0.3">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row>
  </sheetData>
  <mergeCells count="1">
    <mergeCell ref="A1:AH2"/>
  </mergeCells>
  <pageMargins left="0.7" right="0.7" top="0.75" bottom="0.75" header="0.3" footer="0.3"/>
  <pageSetup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80932-A88B-4BE8-BD41-32D4E8DE6D03}">
  <dimension ref="A1:AE374"/>
  <sheetViews>
    <sheetView workbookViewId="0">
      <selection sqref="A1:XFD1048576"/>
    </sheetView>
  </sheetViews>
  <sheetFormatPr defaultRowHeight="14.4" outlineLevelCol="1" x14ac:dyDescent="0.3"/>
  <cols>
    <col min="1" max="1" width="11.5546875" bestFit="1" customWidth="1"/>
    <col min="2" max="2" width="12.5546875" customWidth="1"/>
    <col min="3" max="4" width="12.77734375" customWidth="1"/>
    <col min="5" max="5" width="19.109375" customWidth="1" outlineLevel="1"/>
    <col min="6" max="6" width="12.77734375" customWidth="1" outlineLevel="1"/>
    <col min="7" max="7" width="6" customWidth="1" outlineLevel="1"/>
    <col min="8" max="8" width="16.33203125" customWidth="1" outlineLevel="1"/>
    <col min="9" max="9" width="11.5546875" customWidth="1" outlineLevel="1"/>
    <col min="10" max="10" width="6" customWidth="1" outlineLevel="1"/>
    <col min="11" max="11" width="10.6640625" customWidth="1" outlineLevel="1"/>
    <col min="12" max="12" width="18.33203125" customWidth="1" outlineLevel="1"/>
    <col min="13" max="13" width="22.33203125" customWidth="1" outlineLevel="1"/>
    <col min="14" max="14" width="6.33203125" customWidth="1" outlineLevel="1"/>
    <col min="15" max="15" width="22.6640625" customWidth="1" outlineLevel="1"/>
    <col min="16" max="16" width="32.33203125" customWidth="1" outlineLevel="1"/>
    <col min="17" max="17" width="18.44140625" customWidth="1" outlineLevel="1"/>
    <col min="18" max="18" width="25.77734375" customWidth="1" outlineLevel="1"/>
    <col min="19" max="19" width="8.21875" customWidth="1" outlineLevel="1"/>
    <col min="20" max="20" width="9.109375" customWidth="1" outlineLevel="1"/>
    <col min="21" max="21" width="20.44140625" customWidth="1" outlineLevel="1"/>
    <col min="22" max="22" width="12.21875" customWidth="1" outlineLevel="1"/>
    <col min="23" max="23" width="14.88671875" customWidth="1" outlineLevel="1"/>
    <col min="24" max="24" width="27.33203125" customWidth="1" outlineLevel="1"/>
    <col min="25" max="25" width="11.109375" customWidth="1" outlineLevel="1"/>
    <col min="26" max="26" width="27.109375" customWidth="1" outlineLevel="1"/>
    <col min="27" max="27" width="25.109375" customWidth="1" outlineLevel="1"/>
    <col min="28" max="28" width="9.44140625" customWidth="1" outlineLevel="1"/>
    <col min="29" max="29" width="22.88671875" customWidth="1" outlineLevel="1"/>
    <col min="30" max="30" width="13.44140625" customWidth="1" outlineLevel="1"/>
    <col min="31" max="31" width="13.21875" bestFit="1" customWidth="1"/>
  </cols>
  <sheetData>
    <row r="1" spans="1:31" x14ac:dyDescent="0.3">
      <c r="A1" s="113" t="s">
        <v>0</v>
      </c>
      <c r="B1" s="113" t="s">
        <v>1</v>
      </c>
      <c r="C1" s="113" t="s">
        <v>2</v>
      </c>
      <c r="D1" s="113" t="s">
        <v>50</v>
      </c>
      <c r="E1" s="113" t="s">
        <v>3</v>
      </c>
      <c r="F1" s="113" t="s">
        <v>4</v>
      </c>
      <c r="G1" s="113" t="s">
        <v>5</v>
      </c>
      <c r="H1" s="113" t="s">
        <v>6</v>
      </c>
      <c r="I1" s="113" t="s">
        <v>7</v>
      </c>
      <c r="J1" s="113" t="s">
        <v>8</v>
      </c>
      <c r="K1" s="113" t="s">
        <v>9</v>
      </c>
      <c r="L1" s="113" t="s">
        <v>10</v>
      </c>
      <c r="M1" s="113" t="s">
        <v>11</v>
      </c>
      <c r="N1" s="113" t="s">
        <v>12</v>
      </c>
      <c r="O1" s="113" t="s">
        <v>13</v>
      </c>
      <c r="P1" s="113" t="s">
        <v>14</v>
      </c>
      <c r="Q1" s="114" t="s">
        <v>15</v>
      </c>
      <c r="R1" s="113" t="s">
        <v>16</v>
      </c>
      <c r="S1" s="113" t="s">
        <v>17</v>
      </c>
      <c r="T1" s="113" t="s">
        <v>18</v>
      </c>
      <c r="U1" s="114" t="s">
        <v>19</v>
      </c>
      <c r="V1" s="113" t="s">
        <v>20</v>
      </c>
      <c r="W1" s="113" t="s">
        <v>21</v>
      </c>
      <c r="X1" s="113" t="s">
        <v>22</v>
      </c>
      <c r="Y1" s="113" t="s">
        <v>23</v>
      </c>
      <c r="Z1" s="113" t="s">
        <v>24</v>
      </c>
      <c r="AA1" s="113" t="s">
        <v>25</v>
      </c>
      <c r="AB1" s="113" t="s">
        <v>26</v>
      </c>
      <c r="AC1" s="113" t="s">
        <v>27</v>
      </c>
      <c r="AD1" s="113" t="s">
        <v>28</v>
      </c>
      <c r="AE1" s="114" t="s">
        <v>29</v>
      </c>
    </row>
    <row r="2" spans="1:31" x14ac:dyDescent="0.3">
      <c r="A2" s="115" t="s">
        <v>30</v>
      </c>
      <c r="B2" s="115">
        <v>2013</v>
      </c>
      <c r="C2" s="115" t="s">
        <v>31</v>
      </c>
      <c r="D2" s="115" t="str">
        <f>B2&amp;" "&amp;C2</f>
        <v>2013 January</v>
      </c>
      <c r="E2" s="115">
        <v>107.5</v>
      </c>
      <c r="F2" s="115">
        <v>106.3</v>
      </c>
      <c r="G2" s="115">
        <v>108.1</v>
      </c>
      <c r="H2" s="115">
        <v>104.9</v>
      </c>
      <c r="I2" s="115">
        <v>106.1</v>
      </c>
      <c r="J2" s="115">
        <v>103.9</v>
      </c>
      <c r="K2" s="115">
        <v>101.9</v>
      </c>
      <c r="L2" s="115">
        <v>106.1</v>
      </c>
      <c r="M2" s="115">
        <v>106.8</v>
      </c>
      <c r="N2" s="115">
        <v>103.1</v>
      </c>
      <c r="O2" s="115">
        <v>104.8</v>
      </c>
      <c r="P2" s="115">
        <v>106.7</v>
      </c>
      <c r="Q2" s="115">
        <v>105.5</v>
      </c>
      <c r="R2" s="115">
        <v>105.1</v>
      </c>
      <c r="S2" s="115">
        <v>106.5</v>
      </c>
      <c r="T2" s="115">
        <v>105.8</v>
      </c>
      <c r="U2" s="115">
        <v>106.4</v>
      </c>
      <c r="V2" s="115" t="s">
        <v>32</v>
      </c>
      <c r="W2" s="115">
        <v>105.5</v>
      </c>
      <c r="X2" s="115">
        <v>104.8</v>
      </c>
      <c r="Y2" s="115">
        <v>104</v>
      </c>
      <c r="Z2" s="115">
        <v>103.3</v>
      </c>
      <c r="AA2" s="115">
        <v>103.4</v>
      </c>
      <c r="AB2" s="115">
        <v>103.8</v>
      </c>
      <c r="AC2" s="115">
        <v>104.7</v>
      </c>
      <c r="AD2" s="115">
        <v>104</v>
      </c>
      <c r="AE2" s="115">
        <v>105.1</v>
      </c>
    </row>
    <row r="3" spans="1:31" x14ac:dyDescent="0.3">
      <c r="A3" s="115" t="s">
        <v>33</v>
      </c>
      <c r="B3" s="115">
        <v>2013</v>
      </c>
      <c r="C3" s="115" t="s">
        <v>31</v>
      </c>
      <c r="D3" s="115" t="str">
        <f t="shared" ref="D3:D66" si="0">B3&amp;" "&amp;C3</f>
        <v>2013 January</v>
      </c>
      <c r="E3" s="115">
        <v>110.5</v>
      </c>
      <c r="F3" s="115">
        <v>109.1</v>
      </c>
      <c r="G3" s="115">
        <v>113</v>
      </c>
      <c r="H3" s="115">
        <v>103.6</v>
      </c>
      <c r="I3" s="115">
        <v>103.4</v>
      </c>
      <c r="J3" s="115">
        <v>102.3</v>
      </c>
      <c r="K3" s="115">
        <v>102.9</v>
      </c>
      <c r="L3" s="115">
        <v>105.8</v>
      </c>
      <c r="M3" s="115">
        <v>105.1</v>
      </c>
      <c r="N3" s="115">
        <v>101.8</v>
      </c>
      <c r="O3" s="115">
        <v>105.1</v>
      </c>
      <c r="P3" s="115">
        <v>107.9</v>
      </c>
      <c r="Q3" s="115">
        <v>105.9</v>
      </c>
      <c r="R3" s="115">
        <v>105.2</v>
      </c>
      <c r="S3" s="115">
        <v>105.9</v>
      </c>
      <c r="T3" s="115">
        <v>105</v>
      </c>
      <c r="U3" s="115">
        <v>105.8</v>
      </c>
      <c r="V3" s="115">
        <v>100.3</v>
      </c>
      <c r="W3" s="115">
        <v>105.4</v>
      </c>
      <c r="X3" s="115">
        <v>104.8</v>
      </c>
      <c r="Y3" s="115">
        <v>104.1</v>
      </c>
      <c r="Z3" s="115">
        <v>103.2</v>
      </c>
      <c r="AA3" s="115">
        <v>102.9</v>
      </c>
      <c r="AB3" s="115">
        <v>103.5</v>
      </c>
      <c r="AC3" s="115">
        <v>104.3</v>
      </c>
      <c r="AD3" s="115">
        <v>103.7</v>
      </c>
      <c r="AE3" s="115">
        <v>104</v>
      </c>
    </row>
    <row r="4" spans="1:31" x14ac:dyDescent="0.3">
      <c r="A4" s="115" t="s">
        <v>34</v>
      </c>
      <c r="B4" s="115">
        <v>2013</v>
      </c>
      <c r="C4" s="115" t="s">
        <v>31</v>
      </c>
      <c r="D4" s="115" t="str">
        <f t="shared" si="0"/>
        <v>2013 January</v>
      </c>
      <c r="E4" s="115">
        <v>108.4</v>
      </c>
      <c r="F4" s="115">
        <v>107.3</v>
      </c>
      <c r="G4" s="115">
        <v>110</v>
      </c>
      <c r="H4" s="115">
        <v>104.4</v>
      </c>
      <c r="I4" s="115">
        <v>105.1</v>
      </c>
      <c r="J4" s="115">
        <v>103.2</v>
      </c>
      <c r="K4" s="115">
        <v>102.2</v>
      </c>
      <c r="L4" s="115">
        <v>106</v>
      </c>
      <c r="M4" s="115">
        <v>106.2</v>
      </c>
      <c r="N4" s="115">
        <v>102.7</v>
      </c>
      <c r="O4" s="115">
        <v>104.9</v>
      </c>
      <c r="P4" s="115">
        <v>107.3</v>
      </c>
      <c r="Q4" s="115">
        <v>105.6</v>
      </c>
      <c r="R4" s="115">
        <v>105.1</v>
      </c>
      <c r="S4" s="115">
        <v>106.3</v>
      </c>
      <c r="T4" s="115">
        <v>105.5</v>
      </c>
      <c r="U4" s="115">
        <v>106.2</v>
      </c>
      <c r="V4" s="115">
        <v>100.3</v>
      </c>
      <c r="W4" s="115">
        <v>105.5</v>
      </c>
      <c r="X4" s="115">
        <v>104.8</v>
      </c>
      <c r="Y4" s="115">
        <v>104</v>
      </c>
      <c r="Z4" s="115">
        <v>103.2</v>
      </c>
      <c r="AA4" s="115">
        <v>103.1</v>
      </c>
      <c r="AB4" s="115">
        <v>103.6</v>
      </c>
      <c r="AC4" s="115">
        <v>104.5</v>
      </c>
      <c r="AD4" s="115">
        <v>103.9</v>
      </c>
      <c r="AE4" s="115">
        <v>104.6</v>
      </c>
    </row>
    <row r="5" spans="1:31" x14ac:dyDescent="0.3">
      <c r="A5" s="115" t="s">
        <v>30</v>
      </c>
      <c r="B5" s="115">
        <v>2013</v>
      </c>
      <c r="C5" s="115" t="s">
        <v>35</v>
      </c>
      <c r="D5" s="115" t="str">
        <f t="shared" si="0"/>
        <v>2013 February</v>
      </c>
      <c r="E5" s="115">
        <v>109.2</v>
      </c>
      <c r="F5" s="115">
        <v>108.7</v>
      </c>
      <c r="G5" s="115">
        <v>110.2</v>
      </c>
      <c r="H5" s="115">
        <v>105.4</v>
      </c>
      <c r="I5" s="115">
        <v>106.7</v>
      </c>
      <c r="J5" s="115">
        <v>104</v>
      </c>
      <c r="K5" s="115">
        <v>102.4</v>
      </c>
      <c r="L5" s="115">
        <v>105.9</v>
      </c>
      <c r="M5" s="115">
        <v>105.7</v>
      </c>
      <c r="N5" s="115">
        <v>103.1</v>
      </c>
      <c r="O5" s="115">
        <v>105.1</v>
      </c>
      <c r="P5" s="115">
        <v>107.7</v>
      </c>
      <c r="Q5" s="115">
        <v>106.3</v>
      </c>
      <c r="R5" s="115">
        <v>105.6</v>
      </c>
      <c r="S5" s="115">
        <v>107.1</v>
      </c>
      <c r="T5" s="115">
        <v>106.3</v>
      </c>
      <c r="U5" s="115">
        <v>107</v>
      </c>
      <c r="V5" s="115" t="s">
        <v>32</v>
      </c>
      <c r="W5" s="115">
        <v>106.2</v>
      </c>
      <c r="X5" s="115">
        <v>105.2</v>
      </c>
      <c r="Y5" s="115">
        <v>104.4</v>
      </c>
      <c r="Z5" s="115">
        <v>103.9</v>
      </c>
      <c r="AA5" s="115">
        <v>104</v>
      </c>
      <c r="AB5" s="115">
        <v>104.1</v>
      </c>
      <c r="AC5" s="115">
        <v>104.6</v>
      </c>
      <c r="AD5" s="115">
        <v>104.4</v>
      </c>
      <c r="AE5" s="115">
        <v>105.8</v>
      </c>
    </row>
    <row r="6" spans="1:31" x14ac:dyDescent="0.3">
      <c r="A6" s="115" t="s">
        <v>33</v>
      </c>
      <c r="B6" s="115">
        <v>2013</v>
      </c>
      <c r="C6" s="115" t="s">
        <v>35</v>
      </c>
      <c r="D6" s="115" t="str">
        <f t="shared" si="0"/>
        <v>2013 February</v>
      </c>
      <c r="E6" s="115">
        <v>112.9</v>
      </c>
      <c r="F6" s="115">
        <v>112.9</v>
      </c>
      <c r="G6" s="115">
        <v>116.9</v>
      </c>
      <c r="H6" s="115">
        <v>104</v>
      </c>
      <c r="I6" s="115">
        <v>103.5</v>
      </c>
      <c r="J6" s="115">
        <v>103.1</v>
      </c>
      <c r="K6" s="115">
        <v>104.9</v>
      </c>
      <c r="L6" s="115">
        <v>104.1</v>
      </c>
      <c r="M6" s="115">
        <v>103.8</v>
      </c>
      <c r="N6" s="115">
        <v>102.3</v>
      </c>
      <c r="O6" s="115">
        <v>106</v>
      </c>
      <c r="P6" s="115">
        <v>109</v>
      </c>
      <c r="Q6" s="115">
        <v>107.2</v>
      </c>
      <c r="R6" s="115">
        <v>106</v>
      </c>
      <c r="S6" s="115">
        <v>106.6</v>
      </c>
      <c r="T6" s="115">
        <v>105.5</v>
      </c>
      <c r="U6" s="115">
        <v>106.4</v>
      </c>
      <c r="V6" s="115">
        <v>100.4</v>
      </c>
      <c r="W6" s="115">
        <v>105.7</v>
      </c>
      <c r="X6" s="115">
        <v>105.2</v>
      </c>
      <c r="Y6" s="115">
        <v>104.7</v>
      </c>
      <c r="Z6" s="115">
        <v>104.4</v>
      </c>
      <c r="AA6" s="115">
        <v>103.3</v>
      </c>
      <c r="AB6" s="115">
        <v>103.7</v>
      </c>
      <c r="AC6" s="115">
        <v>104.3</v>
      </c>
      <c r="AD6" s="115">
        <v>104.3</v>
      </c>
      <c r="AE6" s="115">
        <v>104.7</v>
      </c>
    </row>
    <row r="7" spans="1:31" x14ac:dyDescent="0.3">
      <c r="A7" s="115" t="s">
        <v>34</v>
      </c>
      <c r="B7" s="115">
        <v>2013</v>
      </c>
      <c r="C7" s="115" t="s">
        <v>35</v>
      </c>
      <c r="D7" s="115" t="str">
        <f t="shared" si="0"/>
        <v>2013 February</v>
      </c>
      <c r="E7" s="115">
        <v>110.4</v>
      </c>
      <c r="F7" s="115">
        <v>110.2</v>
      </c>
      <c r="G7" s="115">
        <v>112.8</v>
      </c>
      <c r="H7" s="115">
        <v>104.9</v>
      </c>
      <c r="I7" s="115">
        <v>105.5</v>
      </c>
      <c r="J7" s="115">
        <v>103.6</v>
      </c>
      <c r="K7" s="115">
        <v>103.2</v>
      </c>
      <c r="L7" s="115">
        <v>105.3</v>
      </c>
      <c r="M7" s="115">
        <v>105.1</v>
      </c>
      <c r="N7" s="115">
        <v>102.8</v>
      </c>
      <c r="O7" s="115">
        <v>105.5</v>
      </c>
      <c r="P7" s="115">
        <v>108.3</v>
      </c>
      <c r="Q7" s="115">
        <v>106.6</v>
      </c>
      <c r="R7" s="115">
        <v>105.7</v>
      </c>
      <c r="S7" s="115">
        <v>106.9</v>
      </c>
      <c r="T7" s="115">
        <v>106</v>
      </c>
      <c r="U7" s="115">
        <v>106.8</v>
      </c>
      <c r="V7" s="115">
        <v>100.4</v>
      </c>
      <c r="W7" s="115">
        <v>106</v>
      </c>
      <c r="X7" s="115">
        <v>105.2</v>
      </c>
      <c r="Y7" s="115">
        <v>104.5</v>
      </c>
      <c r="Z7" s="115">
        <v>104.2</v>
      </c>
      <c r="AA7" s="115">
        <v>103.6</v>
      </c>
      <c r="AB7" s="115">
        <v>103.9</v>
      </c>
      <c r="AC7" s="115">
        <v>104.5</v>
      </c>
      <c r="AD7" s="115">
        <v>104.4</v>
      </c>
      <c r="AE7" s="115">
        <v>105.3</v>
      </c>
    </row>
    <row r="8" spans="1:31" x14ac:dyDescent="0.3">
      <c r="A8" s="115" t="s">
        <v>30</v>
      </c>
      <c r="B8" s="115">
        <v>2013</v>
      </c>
      <c r="C8" s="115" t="s">
        <v>36</v>
      </c>
      <c r="D8" s="115" t="str">
        <f t="shared" si="0"/>
        <v>2013 March</v>
      </c>
      <c r="E8" s="115">
        <v>110.2</v>
      </c>
      <c r="F8" s="115">
        <v>108.8</v>
      </c>
      <c r="G8" s="115">
        <v>109.9</v>
      </c>
      <c r="H8" s="115">
        <v>105.6</v>
      </c>
      <c r="I8" s="115">
        <v>106.2</v>
      </c>
      <c r="J8" s="115">
        <v>105.7</v>
      </c>
      <c r="K8" s="115">
        <v>101.4</v>
      </c>
      <c r="L8" s="115">
        <v>105.7</v>
      </c>
      <c r="M8" s="115">
        <v>105</v>
      </c>
      <c r="N8" s="115">
        <v>103.3</v>
      </c>
      <c r="O8" s="115">
        <v>105.6</v>
      </c>
      <c r="P8" s="115">
        <v>108.2</v>
      </c>
      <c r="Q8" s="115">
        <v>106.6</v>
      </c>
      <c r="R8" s="115">
        <v>106.5</v>
      </c>
      <c r="S8" s="115">
        <v>107.6</v>
      </c>
      <c r="T8" s="115">
        <v>106.8</v>
      </c>
      <c r="U8" s="115">
        <v>107.5</v>
      </c>
      <c r="V8" s="115" t="s">
        <v>32</v>
      </c>
      <c r="W8" s="115">
        <v>106.1</v>
      </c>
      <c r="X8" s="115">
        <v>105.6</v>
      </c>
      <c r="Y8" s="115">
        <v>104.7</v>
      </c>
      <c r="Z8" s="115">
        <v>104.6</v>
      </c>
      <c r="AA8" s="115">
        <v>104</v>
      </c>
      <c r="AB8" s="115">
        <v>104.3</v>
      </c>
      <c r="AC8" s="115">
        <v>104.3</v>
      </c>
      <c r="AD8" s="115">
        <v>104.6</v>
      </c>
      <c r="AE8" s="115">
        <v>106</v>
      </c>
    </row>
    <row r="9" spans="1:31" x14ac:dyDescent="0.3">
      <c r="A9" s="115" t="s">
        <v>33</v>
      </c>
      <c r="B9" s="115">
        <v>2013</v>
      </c>
      <c r="C9" s="115" t="s">
        <v>36</v>
      </c>
      <c r="D9" s="115" t="str">
        <f t="shared" si="0"/>
        <v>2013 March</v>
      </c>
      <c r="E9" s="115">
        <v>113.9</v>
      </c>
      <c r="F9" s="115">
        <v>111.4</v>
      </c>
      <c r="G9" s="115">
        <v>113.2</v>
      </c>
      <c r="H9" s="115">
        <v>104.3</v>
      </c>
      <c r="I9" s="115">
        <v>102.7</v>
      </c>
      <c r="J9" s="115">
        <v>104.9</v>
      </c>
      <c r="K9" s="115">
        <v>103.8</v>
      </c>
      <c r="L9" s="115">
        <v>103.5</v>
      </c>
      <c r="M9" s="115">
        <v>102.6</v>
      </c>
      <c r="N9" s="115">
        <v>102.4</v>
      </c>
      <c r="O9" s="115">
        <v>107</v>
      </c>
      <c r="P9" s="115">
        <v>109.8</v>
      </c>
      <c r="Q9" s="115">
        <v>107.3</v>
      </c>
      <c r="R9" s="115">
        <v>106.8</v>
      </c>
      <c r="S9" s="115">
        <v>107.2</v>
      </c>
      <c r="T9" s="115">
        <v>106</v>
      </c>
      <c r="U9" s="115">
        <v>107</v>
      </c>
      <c r="V9" s="115">
        <v>100.4</v>
      </c>
      <c r="W9" s="115">
        <v>106</v>
      </c>
      <c r="X9" s="115">
        <v>105.7</v>
      </c>
      <c r="Y9" s="115">
        <v>105.2</v>
      </c>
      <c r="Z9" s="115">
        <v>105.5</v>
      </c>
      <c r="AA9" s="115">
        <v>103.5</v>
      </c>
      <c r="AB9" s="115">
        <v>103.8</v>
      </c>
      <c r="AC9" s="115">
        <v>104.2</v>
      </c>
      <c r="AD9" s="115">
        <v>104.9</v>
      </c>
      <c r="AE9" s="115">
        <v>105</v>
      </c>
    </row>
    <row r="10" spans="1:31" x14ac:dyDescent="0.3">
      <c r="A10" s="115" t="s">
        <v>34</v>
      </c>
      <c r="B10" s="115">
        <v>2013</v>
      </c>
      <c r="C10" s="115" t="s">
        <v>36</v>
      </c>
      <c r="D10" s="115" t="str">
        <f t="shared" si="0"/>
        <v>2013 March</v>
      </c>
      <c r="E10" s="115">
        <v>111.4</v>
      </c>
      <c r="F10" s="115">
        <v>109.7</v>
      </c>
      <c r="G10" s="115">
        <v>111.2</v>
      </c>
      <c r="H10" s="115">
        <v>105.1</v>
      </c>
      <c r="I10" s="115">
        <v>104.9</v>
      </c>
      <c r="J10" s="115">
        <v>105.3</v>
      </c>
      <c r="K10" s="115">
        <v>102.2</v>
      </c>
      <c r="L10" s="115">
        <v>105</v>
      </c>
      <c r="M10" s="115">
        <v>104.2</v>
      </c>
      <c r="N10" s="115">
        <v>103</v>
      </c>
      <c r="O10" s="115">
        <v>106.2</v>
      </c>
      <c r="P10" s="115">
        <v>108.9</v>
      </c>
      <c r="Q10" s="115">
        <v>106.9</v>
      </c>
      <c r="R10" s="115">
        <v>106.6</v>
      </c>
      <c r="S10" s="115">
        <v>107.4</v>
      </c>
      <c r="T10" s="115">
        <v>106.5</v>
      </c>
      <c r="U10" s="115">
        <v>107.3</v>
      </c>
      <c r="V10" s="115">
        <v>100.4</v>
      </c>
      <c r="W10" s="115">
        <v>106.1</v>
      </c>
      <c r="X10" s="115">
        <v>105.6</v>
      </c>
      <c r="Y10" s="115">
        <v>104.9</v>
      </c>
      <c r="Z10" s="115">
        <v>105.1</v>
      </c>
      <c r="AA10" s="115">
        <v>103.7</v>
      </c>
      <c r="AB10" s="115">
        <v>104</v>
      </c>
      <c r="AC10" s="115">
        <v>104.3</v>
      </c>
      <c r="AD10" s="115">
        <v>104.7</v>
      </c>
      <c r="AE10" s="115">
        <v>105.5</v>
      </c>
    </row>
    <row r="11" spans="1:31" x14ac:dyDescent="0.3">
      <c r="A11" s="115" t="s">
        <v>30</v>
      </c>
      <c r="B11" s="115">
        <v>2013</v>
      </c>
      <c r="C11" s="115" t="s">
        <v>37</v>
      </c>
      <c r="D11" s="115" t="str">
        <f t="shared" si="0"/>
        <v>2013 April</v>
      </c>
      <c r="E11" s="115">
        <v>110.2</v>
      </c>
      <c r="F11" s="115">
        <v>109.5</v>
      </c>
      <c r="G11" s="115">
        <v>106.9</v>
      </c>
      <c r="H11" s="115">
        <v>106.3</v>
      </c>
      <c r="I11" s="115">
        <v>105.7</v>
      </c>
      <c r="J11" s="115">
        <v>108.3</v>
      </c>
      <c r="K11" s="115">
        <v>103.4</v>
      </c>
      <c r="L11" s="115">
        <v>105.7</v>
      </c>
      <c r="M11" s="115">
        <v>104.2</v>
      </c>
      <c r="N11" s="115">
        <v>103.2</v>
      </c>
      <c r="O11" s="115">
        <v>106.5</v>
      </c>
      <c r="P11" s="115">
        <v>108.8</v>
      </c>
      <c r="Q11" s="115">
        <v>107.1</v>
      </c>
      <c r="R11" s="115">
        <v>107.1</v>
      </c>
      <c r="S11" s="115">
        <v>108.1</v>
      </c>
      <c r="T11" s="115">
        <v>107.4</v>
      </c>
      <c r="U11" s="115">
        <v>108</v>
      </c>
      <c r="V11" s="115" t="s">
        <v>32</v>
      </c>
      <c r="W11" s="115">
        <v>106.5</v>
      </c>
      <c r="X11" s="115">
        <v>106.1</v>
      </c>
      <c r="Y11" s="115">
        <v>105.1</v>
      </c>
      <c r="Z11" s="115">
        <v>104.4</v>
      </c>
      <c r="AA11" s="115">
        <v>104.5</v>
      </c>
      <c r="AB11" s="115">
        <v>104.8</v>
      </c>
      <c r="AC11" s="115">
        <v>102.7</v>
      </c>
      <c r="AD11" s="115">
        <v>104.6</v>
      </c>
      <c r="AE11" s="115">
        <v>106.4</v>
      </c>
    </row>
    <row r="12" spans="1:31" x14ac:dyDescent="0.3">
      <c r="A12" s="115" t="s">
        <v>33</v>
      </c>
      <c r="B12" s="115">
        <v>2013</v>
      </c>
      <c r="C12" s="115" t="s">
        <v>37</v>
      </c>
      <c r="D12" s="115" t="str">
        <f t="shared" si="0"/>
        <v>2013 April</v>
      </c>
      <c r="E12" s="115">
        <v>114.6</v>
      </c>
      <c r="F12" s="115">
        <v>113.4</v>
      </c>
      <c r="G12" s="115">
        <v>106</v>
      </c>
      <c r="H12" s="115">
        <v>104.7</v>
      </c>
      <c r="I12" s="115">
        <v>102.1</v>
      </c>
      <c r="J12" s="115">
        <v>109.5</v>
      </c>
      <c r="K12" s="115">
        <v>109.7</v>
      </c>
      <c r="L12" s="115">
        <v>104.6</v>
      </c>
      <c r="M12" s="115">
        <v>102</v>
      </c>
      <c r="N12" s="115">
        <v>103.5</v>
      </c>
      <c r="O12" s="115">
        <v>108.2</v>
      </c>
      <c r="P12" s="115">
        <v>110.6</v>
      </c>
      <c r="Q12" s="115">
        <v>108.8</v>
      </c>
      <c r="R12" s="115">
        <v>108.5</v>
      </c>
      <c r="S12" s="115">
        <v>107.9</v>
      </c>
      <c r="T12" s="115">
        <v>106.4</v>
      </c>
      <c r="U12" s="115">
        <v>107.7</v>
      </c>
      <c r="V12" s="115">
        <v>100.5</v>
      </c>
      <c r="W12" s="115">
        <v>106.4</v>
      </c>
      <c r="X12" s="115">
        <v>106.5</v>
      </c>
      <c r="Y12" s="115">
        <v>105.7</v>
      </c>
      <c r="Z12" s="115">
        <v>105</v>
      </c>
      <c r="AA12" s="115">
        <v>104</v>
      </c>
      <c r="AB12" s="115">
        <v>105.2</v>
      </c>
      <c r="AC12" s="115">
        <v>103.2</v>
      </c>
      <c r="AD12" s="115">
        <v>105.1</v>
      </c>
      <c r="AE12" s="115">
        <v>105.7</v>
      </c>
    </row>
    <row r="13" spans="1:31" x14ac:dyDescent="0.3">
      <c r="A13" s="115" t="s">
        <v>34</v>
      </c>
      <c r="B13" s="115">
        <v>2013</v>
      </c>
      <c r="C13" s="115" t="s">
        <v>37</v>
      </c>
      <c r="D13" s="115" t="str">
        <f t="shared" si="0"/>
        <v>2013 April</v>
      </c>
      <c r="E13" s="115">
        <v>111.6</v>
      </c>
      <c r="F13" s="115">
        <v>110.9</v>
      </c>
      <c r="G13" s="115">
        <v>106.6</v>
      </c>
      <c r="H13" s="115">
        <v>105.7</v>
      </c>
      <c r="I13" s="115">
        <v>104.4</v>
      </c>
      <c r="J13" s="115">
        <v>108.9</v>
      </c>
      <c r="K13" s="115">
        <v>105.5</v>
      </c>
      <c r="L13" s="115">
        <v>105.3</v>
      </c>
      <c r="M13" s="115">
        <v>103.5</v>
      </c>
      <c r="N13" s="115">
        <v>103.3</v>
      </c>
      <c r="O13" s="115">
        <v>107.2</v>
      </c>
      <c r="P13" s="115">
        <v>109.6</v>
      </c>
      <c r="Q13" s="115">
        <v>107.7</v>
      </c>
      <c r="R13" s="115">
        <v>107.5</v>
      </c>
      <c r="S13" s="115">
        <v>108</v>
      </c>
      <c r="T13" s="115">
        <v>107</v>
      </c>
      <c r="U13" s="115">
        <v>107.9</v>
      </c>
      <c r="V13" s="115">
        <v>100.5</v>
      </c>
      <c r="W13" s="115">
        <v>106.5</v>
      </c>
      <c r="X13" s="115">
        <v>106.3</v>
      </c>
      <c r="Y13" s="115">
        <v>105.3</v>
      </c>
      <c r="Z13" s="115">
        <v>104.7</v>
      </c>
      <c r="AA13" s="115">
        <v>104.2</v>
      </c>
      <c r="AB13" s="115">
        <v>105</v>
      </c>
      <c r="AC13" s="115">
        <v>102.9</v>
      </c>
      <c r="AD13" s="115">
        <v>104.8</v>
      </c>
      <c r="AE13" s="115">
        <v>106.1</v>
      </c>
    </row>
    <row r="14" spans="1:31" x14ac:dyDescent="0.3">
      <c r="A14" s="115" t="s">
        <v>30</v>
      </c>
      <c r="B14" s="115">
        <v>2013</v>
      </c>
      <c r="C14" s="115" t="s">
        <v>38</v>
      </c>
      <c r="D14" s="115" t="str">
        <f t="shared" si="0"/>
        <v>2013 May</v>
      </c>
      <c r="E14" s="115">
        <v>110.9</v>
      </c>
      <c r="F14" s="115">
        <v>109.8</v>
      </c>
      <c r="G14" s="115">
        <v>105.9</v>
      </c>
      <c r="H14" s="115">
        <v>107.5</v>
      </c>
      <c r="I14" s="115">
        <v>105.3</v>
      </c>
      <c r="J14" s="115">
        <v>108.1</v>
      </c>
      <c r="K14" s="115">
        <v>107.3</v>
      </c>
      <c r="L14" s="115">
        <v>106.1</v>
      </c>
      <c r="M14" s="115">
        <v>103.7</v>
      </c>
      <c r="N14" s="115">
        <v>104</v>
      </c>
      <c r="O14" s="115">
        <v>107.4</v>
      </c>
      <c r="P14" s="115">
        <v>109.9</v>
      </c>
      <c r="Q14" s="115">
        <v>108.1</v>
      </c>
      <c r="R14" s="115">
        <v>108.1</v>
      </c>
      <c r="S14" s="115">
        <v>108.8</v>
      </c>
      <c r="T14" s="115">
        <v>107.9</v>
      </c>
      <c r="U14" s="115">
        <v>108.6</v>
      </c>
      <c r="V14" s="115" t="s">
        <v>32</v>
      </c>
      <c r="W14" s="115">
        <v>107.5</v>
      </c>
      <c r="X14" s="115">
        <v>106.8</v>
      </c>
      <c r="Y14" s="115">
        <v>105.7</v>
      </c>
      <c r="Z14" s="115">
        <v>104.1</v>
      </c>
      <c r="AA14" s="115">
        <v>105</v>
      </c>
      <c r="AB14" s="115">
        <v>105.5</v>
      </c>
      <c r="AC14" s="115">
        <v>102.1</v>
      </c>
      <c r="AD14" s="115">
        <v>104.8</v>
      </c>
      <c r="AE14" s="115">
        <v>107.2</v>
      </c>
    </row>
    <row r="15" spans="1:31" x14ac:dyDescent="0.3">
      <c r="A15" s="115" t="s">
        <v>33</v>
      </c>
      <c r="B15" s="115">
        <v>2013</v>
      </c>
      <c r="C15" s="115" t="s">
        <v>38</v>
      </c>
      <c r="D15" s="115" t="str">
        <f t="shared" si="0"/>
        <v>2013 May</v>
      </c>
      <c r="E15" s="115">
        <v>115.4</v>
      </c>
      <c r="F15" s="115">
        <v>114.2</v>
      </c>
      <c r="G15" s="115">
        <v>102.7</v>
      </c>
      <c r="H15" s="115">
        <v>105.5</v>
      </c>
      <c r="I15" s="115">
        <v>101.5</v>
      </c>
      <c r="J15" s="115">
        <v>110.6</v>
      </c>
      <c r="K15" s="115">
        <v>123.7</v>
      </c>
      <c r="L15" s="115">
        <v>105.2</v>
      </c>
      <c r="M15" s="115">
        <v>101.9</v>
      </c>
      <c r="N15" s="115">
        <v>105</v>
      </c>
      <c r="O15" s="115">
        <v>109.1</v>
      </c>
      <c r="P15" s="115">
        <v>111.3</v>
      </c>
      <c r="Q15" s="115">
        <v>111.1</v>
      </c>
      <c r="R15" s="115">
        <v>109.8</v>
      </c>
      <c r="S15" s="115">
        <v>108.5</v>
      </c>
      <c r="T15" s="115">
        <v>106.7</v>
      </c>
      <c r="U15" s="115">
        <v>108.3</v>
      </c>
      <c r="V15" s="115">
        <v>100.5</v>
      </c>
      <c r="W15" s="115">
        <v>107.2</v>
      </c>
      <c r="X15" s="115">
        <v>107.1</v>
      </c>
      <c r="Y15" s="115">
        <v>106.2</v>
      </c>
      <c r="Z15" s="115">
        <v>103.9</v>
      </c>
      <c r="AA15" s="115">
        <v>104.6</v>
      </c>
      <c r="AB15" s="115">
        <v>105.7</v>
      </c>
      <c r="AC15" s="115">
        <v>102.6</v>
      </c>
      <c r="AD15" s="115">
        <v>104.9</v>
      </c>
      <c r="AE15" s="115">
        <v>106.6</v>
      </c>
    </row>
    <row r="16" spans="1:31" x14ac:dyDescent="0.3">
      <c r="A16" s="115" t="s">
        <v>34</v>
      </c>
      <c r="B16" s="115">
        <v>2013</v>
      </c>
      <c r="C16" s="115" t="s">
        <v>38</v>
      </c>
      <c r="D16" s="115" t="str">
        <f t="shared" si="0"/>
        <v>2013 May</v>
      </c>
      <c r="E16" s="115">
        <v>112.3</v>
      </c>
      <c r="F16" s="115">
        <v>111.3</v>
      </c>
      <c r="G16" s="115">
        <v>104.7</v>
      </c>
      <c r="H16" s="115">
        <v>106.8</v>
      </c>
      <c r="I16" s="115">
        <v>103.9</v>
      </c>
      <c r="J16" s="115">
        <v>109.3</v>
      </c>
      <c r="K16" s="115">
        <v>112.9</v>
      </c>
      <c r="L16" s="115">
        <v>105.8</v>
      </c>
      <c r="M16" s="115">
        <v>103.1</v>
      </c>
      <c r="N16" s="115">
        <v>104.3</v>
      </c>
      <c r="O16" s="115">
        <v>108.1</v>
      </c>
      <c r="P16" s="115">
        <v>110.5</v>
      </c>
      <c r="Q16" s="115">
        <v>109.2</v>
      </c>
      <c r="R16" s="115">
        <v>108.6</v>
      </c>
      <c r="S16" s="115">
        <v>108.7</v>
      </c>
      <c r="T16" s="115">
        <v>107.4</v>
      </c>
      <c r="U16" s="115">
        <v>108.5</v>
      </c>
      <c r="V16" s="115">
        <v>100.5</v>
      </c>
      <c r="W16" s="115">
        <v>107.4</v>
      </c>
      <c r="X16" s="115">
        <v>106.9</v>
      </c>
      <c r="Y16" s="115">
        <v>105.9</v>
      </c>
      <c r="Z16" s="115">
        <v>104</v>
      </c>
      <c r="AA16" s="115">
        <v>104.8</v>
      </c>
      <c r="AB16" s="115">
        <v>105.6</v>
      </c>
      <c r="AC16" s="115">
        <v>102.3</v>
      </c>
      <c r="AD16" s="115">
        <v>104.8</v>
      </c>
      <c r="AE16" s="115">
        <v>106.9</v>
      </c>
    </row>
    <row r="17" spans="1:31" x14ac:dyDescent="0.3">
      <c r="A17" s="115" t="s">
        <v>30</v>
      </c>
      <c r="B17" s="115">
        <v>2013</v>
      </c>
      <c r="C17" s="115" t="s">
        <v>39</v>
      </c>
      <c r="D17" s="115" t="str">
        <f t="shared" si="0"/>
        <v>2013 June</v>
      </c>
      <c r="E17" s="115">
        <v>112.3</v>
      </c>
      <c r="F17" s="115">
        <v>112.1</v>
      </c>
      <c r="G17" s="115">
        <v>108.1</v>
      </c>
      <c r="H17" s="115">
        <v>108.3</v>
      </c>
      <c r="I17" s="115">
        <v>105.9</v>
      </c>
      <c r="J17" s="115">
        <v>109.2</v>
      </c>
      <c r="K17" s="115">
        <v>118</v>
      </c>
      <c r="L17" s="115">
        <v>106.8</v>
      </c>
      <c r="M17" s="115">
        <v>104.1</v>
      </c>
      <c r="N17" s="115">
        <v>105.4</v>
      </c>
      <c r="O17" s="115">
        <v>108.2</v>
      </c>
      <c r="P17" s="115">
        <v>111</v>
      </c>
      <c r="Q17" s="115">
        <v>110.6</v>
      </c>
      <c r="R17" s="115">
        <v>109</v>
      </c>
      <c r="S17" s="115">
        <v>109.7</v>
      </c>
      <c r="T17" s="115">
        <v>108.8</v>
      </c>
      <c r="U17" s="115">
        <v>109.5</v>
      </c>
      <c r="V17" s="115" t="s">
        <v>32</v>
      </c>
      <c r="W17" s="115">
        <v>108.5</v>
      </c>
      <c r="X17" s="115">
        <v>107.5</v>
      </c>
      <c r="Y17" s="115">
        <v>106.3</v>
      </c>
      <c r="Z17" s="115">
        <v>105</v>
      </c>
      <c r="AA17" s="115">
        <v>105.6</v>
      </c>
      <c r="AB17" s="115">
        <v>106.5</v>
      </c>
      <c r="AC17" s="115">
        <v>102.5</v>
      </c>
      <c r="AD17" s="115">
        <v>105.5</v>
      </c>
      <c r="AE17" s="115">
        <v>108.9</v>
      </c>
    </row>
    <row r="18" spans="1:31" x14ac:dyDescent="0.3">
      <c r="A18" s="115" t="s">
        <v>33</v>
      </c>
      <c r="B18" s="115">
        <v>2013</v>
      </c>
      <c r="C18" s="115" t="s">
        <v>39</v>
      </c>
      <c r="D18" s="115" t="str">
        <f t="shared" si="0"/>
        <v>2013 June</v>
      </c>
      <c r="E18" s="115">
        <v>117</v>
      </c>
      <c r="F18" s="115">
        <v>120.1</v>
      </c>
      <c r="G18" s="115">
        <v>112.5</v>
      </c>
      <c r="H18" s="115">
        <v>107.3</v>
      </c>
      <c r="I18" s="115">
        <v>101.3</v>
      </c>
      <c r="J18" s="115">
        <v>112.4</v>
      </c>
      <c r="K18" s="115">
        <v>143.6</v>
      </c>
      <c r="L18" s="115">
        <v>105.4</v>
      </c>
      <c r="M18" s="115">
        <v>101.4</v>
      </c>
      <c r="N18" s="115">
        <v>106.4</v>
      </c>
      <c r="O18" s="115">
        <v>110</v>
      </c>
      <c r="P18" s="115">
        <v>112.2</v>
      </c>
      <c r="Q18" s="115">
        <v>115</v>
      </c>
      <c r="R18" s="115">
        <v>110.9</v>
      </c>
      <c r="S18" s="115">
        <v>109.2</v>
      </c>
      <c r="T18" s="115">
        <v>107.2</v>
      </c>
      <c r="U18" s="115">
        <v>108.9</v>
      </c>
      <c r="V18" s="115">
        <v>106.6</v>
      </c>
      <c r="W18" s="115">
        <v>108</v>
      </c>
      <c r="X18" s="115">
        <v>107.7</v>
      </c>
      <c r="Y18" s="115">
        <v>106.5</v>
      </c>
      <c r="Z18" s="115">
        <v>105.2</v>
      </c>
      <c r="AA18" s="115">
        <v>105.2</v>
      </c>
      <c r="AB18" s="115">
        <v>108.1</v>
      </c>
      <c r="AC18" s="115">
        <v>103.3</v>
      </c>
      <c r="AD18" s="115">
        <v>106.1</v>
      </c>
      <c r="AE18" s="115">
        <v>109.7</v>
      </c>
    </row>
    <row r="19" spans="1:31" x14ac:dyDescent="0.3">
      <c r="A19" s="115" t="s">
        <v>34</v>
      </c>
      <c r="B19" s="115">
        <v>2013</v>
      </c>
      <c r="C19" s="115" t="s">
        <v>39</v>
      </c>
      <c r="D19" s="115" t="str">
        <f t="shared" si="0"/>
        <v>2013 June</v>
      </c>
      <c r="E19" s="115">
        <v>113.8</v>
      </c>
      <c r="F19" s="115">
        <v>114.9</v>
      </c>
      <c r="G19" s="115">
        <v>109.8</v>
      </c>
      <c r="H19" s="115">
        <v>107.9</v>
      </c>
      <c r="I19" s="115">
        <v>104.2</v>
      </c>
      <c r="J19" s="115">
        <v>110.7</v>
      </c>
      <c r="K19" s="115">
        <v>126.7</v>
      </c>
      <c r="L19" s="115">
        <v>106.3</v>
      </c>
      <c r="M19" s="115">
        <v>103.2</v>
      </c>
      <c r="N19" s="115">
        <v>105.7</v>
      </c>
      <c r="O19" s="115">
        <v>109</v>
      </c>
      <c r="P19" s="115">
        <v>111.6</v>
      </c>
      <c r="Q19" s="115">
        <v>112.2</v>
      </c>
      <c r="R19" s="115">
        <v>109.5</v>
      </c>
      <c r="S19" s="115">
        <v>109.5</v>
      </c>
      <c r="T19" s="115">
        <v>108.1</v>
      </c>
      <c r="U19" s="115">
        <v>109.3</v>
      </c>
      <c r="V19" s="115">
        <v>106.6</v>
      </c>
      <c r="W19" s="115">
        <v>108.3</v>
      </c>
      <c r="X19" s="115">
        <v>107.6</v>
      </c>
      <c r="Y19" s="115">
        <v>106.4</v>
      </c>
      <c r="Z19" s="115">
        <v>105.1</v>
      </c>
      <c r="AA19" s="115">
        <v>105.4</v>
      </c>
      <c r="AB19" s="115">
        <v>107.4</v>
      </c>
      <c r="AC19" s="115">
        <v>102.8</v>
      </c>
      <c r="AD19" s="115">
        <v>105.8</v>
      </c>
      <c r="AE19" s="115">
        <v>109.3</v>
      </c>
    </row>
    <row r="20" spans="1:31" x14ac:dyDescent="0.3">
      <c r="A20" s="115" t="s">
        <v>30</v>
      </c>
      <c r="B20" s="115">
        <v>2013</v>
      </c>
      <c r="C20" s="115" t="s">
        <v>40</v>
      </c>
      <c r="D20" s="115" t="str">
        <f t="shared" si="0"/>
        <v>2013 July</v>
      </c>
      <c r="E20" s="115">
        <v>113.4</v>
      </c>
      <c r="F20" s="115">
        <v>114.9</v>
      </c>
      <c r="G20" s="115">
        <v>110.5</v>
      </c>
      <c r="H20" s="115">
        <v>109.3</v>
      </c>
      <c r="I20" s="115">
        <v>106.2</v>
      </c>
      <c r="J20" s="115">
        <v>110.3</v>
      </c>
      <c r="K20" s="115">
        <v>129.19999999999999</v>
      </c>
      <c r="L20" s="115">
        <v>107.1</v>
      </c>
      <c r="M20" s="115">
        <v>104.3</v>
      </c>
      <c r="N20" s="115">
        <v>106.4</v>
      </c>
      <c r="O20" s="115">
        <v>109.1</v>
      </c>
      <c r="P20" s="115">
        <v>112.1</v>
      </c>
      <c r="Q20" s="115">
        <v>113.1</v>
      </c>
      <c r="R20" s="115">
        <v>109.8</v>
      </c>
      <c r="S20" s="115">
        <v>110.5</v>
      </c>
      <c r="T20" s="115">
        <v>109.5</v>
      </c>
      <c r="U20" s="115">
        <v>110.3</v>
      </c>
      <c r="V20" s="115" t="s">
        <v>32</v>
      </c>
      <c r="W20" s="115">
        <v>109.5</v>
      </c>
      <c r="X20" s="115">
        <v>108.3</v>
      </c>
      <c r="Y20" s="115">
        <v>106.9</v>
      </c>
      <c r="Z20" s="115">
        <v>106.8</v>
      </c>
      <c r="AA20" s="115">
        <v>106.4</v>
      </c>
      <c r="AB20" s="115">
        <v>107.8</v>
      </c>
      <c r="AC20" s="115">
        <v>102.5</v>
      </c>
      <c r="AD20" s="115">
        <v>106.5</v>
      </c>
      <c r="AE20" s="115">
        <v>110.7</v>
      </c>
    </row>
    <row r="21" spans="1:31" x14ac:dyDescent="0.3">
      <c r="A21" s="115" t="s">
        <v>33</v>
      </c>
      <c r="B21" s="115">
        <v>2013</v>
      </c>
      <c r="C21" s="115" t="s">
        <v>40</v>
      </c>
      <c r="D21" s="115" t="str">
        <f t="shared" si="0"/>
        <v>2013 July</v>
      </c>
      <c r="E21" s="115">
        <v>117.8</v>
      </c>
      <c r="F21" s="115">
        <v>119.2</v>
      </c>
      <c r="G21" s="115">
        <v>114</v>
      </c>
      <c r="H21" s="115">
        <v>108.3</v>
      </c>
      <c r="I21" s="115">
        <v>101.1</v>
      </c>
      <c r="J21" s="115">
        <v>113.2</v>
      </c>
      <c r="K21" s="115">
        <v>160.9</v>
      </c>
      <c r="L21" s="115">
        <v>105.1</v>
      </c>
      <c r="M21" s="115">
        <v>101.3</v>
      </c>
      <c r="N21" s="115">
        <v>107.5</v>
      </c>
      <c r="O21" s="115">
        <v>110.4</v>
      </c>
      <c r="P21" s="115">
        <v>113.1</v>
      </c>
      <c r="Q21" s="115">
        <v>117.5</v>
      </c>
      <c r="R21" s="115">
        <v>111.7</v>
      </c>
      <c r="S21" s="115">
        <v>109.8</v>
      </c>
      <c r="T21" s="115">
        <v>107.8</v>
      </c>
      <c r="U21" s="115">
        <v>109.5</v>
      </c>
      <c r="V21" s="115">
        <v>107.7</v>
      </c>
      <c r="W21" s="115">
        <v>108.6</v>
      </c>
      <c r="X21" s="115">
        <v>108.1</v>
      </c>
      <c r="Y21" s="115">
        <v>107.1</v>
      </c>
      <c r="Z21" s="115">
        <v>107.3</v>
      </c>
      <c r="AA21" s="115">
        <v>105.9</v>
      </c>
      <c r="AB21" s="115">
        <v>110.1</v>
      </c>
      <c r="AC21" s="115">
        <v>103.2</v>
      </c>
      <c r="AD21" s="115">
        <v>107.3</v>
      </c>
      <c r="AE21" s="115">
        <v>111.4</v>
      </c>
    </row>
    <row r="22" spans="1:31" x14ac:dyDescent="0.3">
      <c r="A22" s="115" t="s">
        <v>34</v>
      </c>
      <c r="B22" s="115">
        <v>2013</v>
      </c>
      <c r="C22" s="115" t="s">
        <v>40</v>
      </c>
      <c r="D22" s="115" t="str">
        <f t="shared" si="0"/>
        <v>2013 July</v>
      </c>
      <c r="E22" s="115">
        <v>114.8</v>
      </c>
      <c r="F22" s="115">
        <v>116.4</v>
      </c>
      <c r="G22" s="115">
        <v>111.9</v>
      </c>
      <c r="H22" s="115">
        <v>108.9</v>
      </c>
      <c r="I22" s="115">
        <v>104.3</v>
      </c>
      <c r="J22" s="115">
        <v>111.7</v>
      </c>
      <c r="K22" s="115">
        <v>140</v>
      </c>
      <c r="L22" s="115">
        <v>106.4</v>
      </c>
      <c r="M22" s="115">
        <v>103.3</v>
      </c>
      <c r="N22" s="115">
        <v>106.8</v>
      </c>
      <c r="O22" s="115">
        <v>109.6</v>
      </c>
      <c r="P22" s="115">
        <v>112.6</v>
      </c>
      <c r="Q22" s="115">
        <v>114.7</v>
      </c>
      <c r="R22" s="115">
        <v>110.3</v>
      </c>
      <c r="S22" s="115">
        <v>110.2</v>
      </c>
      <c r="T22" s="115">
        <v>108.8</v>
      </c>
      <c r="U22" s="115">
        <v>110</v>
      </c>
      <c r="V22" s="115">
        <v>107.7</v>
      </c>
      <c r="W22" s="115">
        <v>109.2</v>
      </c>
      <c r="X22" s="115">
        <v>108.2</v>
      </c>
      <c r="Y22" s="115">
        <v>107</v>
      </c>
      <c r="Z22" s="115">
        <v>107.1</v>
      </c>
      <c r="AA22" s="115">
        <v>106.1</v>
      </c>
      <c r="AB22" s="115">
        <v>109.1</v>
      </c>
      <c r="AC22" s="115">
        <v>102.8</v>
      </c>
      <c r="AD22" s="115">
        <v>106.9</v>
      </c>
      <c r="AE22" s="115">
        <v>111</v>
      </c>
    </row>
    <row r="23" spans="1:31" x14ac:dyDescent="0.3">
      <c r="A23" s="115" t="s">
        <v>30</v>
      </c>
      <c r="B23" s="115">
        <v>2013</v>
      </c>
      <c r="C23" s="115" t="s">
        <v>41</v>
      </c>
      <c r="D23" s="115" t="str">
        <f t="shared" si="0"/>
        <v>2013 August</v>
      </c>
      <c r="E23" s="115">
        <v>114.3</v>
      </c>
      <c r="F23" s="115">
        <v>115.4</v>
      </c>
      <c r="G23" s="115">
        <v>111.1</v>
      </c>
      <c r="H23" s="115">
        <v>110</v>
      </c>
      <c r="I23" s="115">
        <v>106.4</v>
      </c>
      <c r="J23" s="115">
        <v>110.8</v>
      </c>
      <c r="K23" s="115">
        <v>138.9</v>
      </c>
      <c r="L23" s="115">
        <v>107.4</v>
      </c>
      <c r="M23" s="115">
        <v>104.1</v>
      </c>
      <c r="N23" s="115">
        <v>106.9</v>
      </c>
      <c r="O23" s="115">
        <v>109.7</v>
      </c>
      <c r="P23" s="115">
        <v>112.6</v>
      </c>
      <c r="Q23" s="115">
        <v>114.9</v>
      </c>
      <c r="R23" s="115">
        <v>110.7</v>
      </c>
      <c r="S23" s="115">
        <v>111.3</v>
      </c>
      <c r="T23" s="115">
        <v>110.2</v>
      </c>
      <c r="U23" s="115">
        <v>111.1</v>
      </c>
      <c r="V23" s="115" t="s">
        <v>32</v>
      </c>
      <c r="W23" s="115">
        <v>109.9</v>
      </c>
      <c r="X23" s="115">
        <v>108.7</v>
      </c>
      <c r="Y23" s="115">
        <v>107.5</v>
      </c>
      <c r="Z23" s="115">
        <v>107.8</v>
      </c>
      <c r="AA23" s="115">
        <v>106.8</v>
      </c>
      <c r="AB23" s="115">
        <v>108.7</v>
      </c>
      <c r="AC23" s="115">
        <v>105</v>
      </c>
      <c r="AD23" s="115">
        <v>107.5</v>
      </c>
      <c r="AE23" s="115">
        <v>112.1</v>
      </c>
    </row>
    <row r="24" spans="1:31" x14ac:dyDescent="0.3">
      <c r="A24" s="115" t="s">
        <v>33</v>
      </c>
      <c r="B24" s="115">
        <v>2013</v>
      </c>
      <c r="C24" s="115" t="s">
        <v>41</v>
      </c>
      <c r="D24" s="115" t="str">
        <f t="shared" si="0"/>
        <v>2013 August</v>
      </c>
      <c r="E24" s="115">
        <v>118.3</v>
      </c>
      <c r="F24" s="115">
        <v>120.4</v>
      </c>
      <c r="G24" s="115">
        <v>112.7</v>
      </c>
      <c r="H24" s="115">
        <v>108.9</v>
      </c>
      <c r="I24" s="115">
        <v>101.1</v>
      </c>
      <c r="J24" s="115">
        <v>108.7</v>
      </c>
      <c r="K24" s="115">
        <v>177</v>
      </c>
      <c r="L24" s="115">
        <v>104.7</v>
      </c>
      <c r="M24" s="115">
        <v>101</v>
      </c>
      <c r="N24" s="115">
        <v>108.5</v>
      </c>
      <c r="O24" s="115">
        <v>110.9</v>
      </c>
      <c r="P24" s="115">
        <v>114.3</v>
      </c>
      <c r="Q24" s="115">
        <v>119.6</v>
      </c>
      <c r="R24" s="115">
        <v>112.4</v>
      </c>
      <c r="S24" s="115">
        <v>110.6</v>
      </c>
      <c r="T24" s="115">
        <v>108.3</v>
      </c>
      <c r="U24" s="115">
        <v>110.2</v>
      </c>
      <c r="V24" s="115">
        <v>108.9</v>
      </c>
      <c r="W24" s="115">
        <v>109.3</v>
      </c>
      <c r="X24" s="115">
        <v>108.7</v>
      </c>
      <c r="Y24" s="115">
        <v>107.6</v>
      </c>
      <c r="Z24" s="115">
        <v>108.1</v>
      </c>
      <c r="AA24" s="115">
        <v>106.5</v>
      </c>
      <c r="AB24" s="115">
        <v>110.8</v>
      </c>
      <c r="AC24" s="115">
        <v>106</v>
      </c>
      <c r="AD24" s="115">
        <v>108.3</v>
      </c>
      <c r="AE24" s="115">
        <v>112.7</v>
      </c>
    </row>
    <row r="25" spans="1:31" x14ac:dyDescent="0.3">
      <c r="A25" s="115" t="s">
        <v>34</v>
      </c>
      <c r="B25" s="115">
        <v>2013</v>
      </c>
      <c r="C25" s="115" t="s">
        <v>41</v>
      </c>
      <c r="D25" s="115" t="str">
        <f t="shared" si="0"/>
        <v>2013 August</v>
      </c>
      <c r="E25" s="115">
        <v>115.6</v>
      </c>
      <c r="F25" s="115">
        <v>117.2</v>
      </c>
      <c r="G25" s="115">
        <v>111.7</v>
      </c>
      <c r="H25" s="115">
        <v>109.6</v>
      </c>
      <c r="I25" s="115">
        <v>104.5</v>
      </c>
      <c r="J25" s="115">
        <v>109.8</v>
      </c>
      <c r="K25" s="115">
        <v>151.80000000000001</v>
      </c>
      <c r="L25" s="115">
        <v>106.5</v>
      </c>
      <c r="M25" s="115">
        <v>103.1</v>
      </c>
      <c r="N25" s="115">
        <v>107.4</v>
      </c>
      <c r="O25" s="115">
        <v>110.2</v>
      </c>
      <c r="P25" s="115">
        <v>113.4</v>
      </c>
      <c r="Q25" s="115">
        <v>116.6</v>
      </c>
      <c r="R25" s="115">
        <v>111.2</v>
      </c>
      <c r="S25" s="115">
        <v>111</v>
      </c>
      <c r="T25" s="115">
        <v>109.4</v>
      </c>
      <c r="U25" s="115">
        <v>110.7</v>
      </c>
      <c r="V25" s="115">
        <v>108.9</v>
      </c>
      <c r="W25" s="115">
        <v>109.7</v>
      </c>
      <c r="X25" s="115">
        <v>108.7</v>
      </c>
      <c r="Y25" s="115">
        <v>107.5</v>
      </c>
      <c r="Z25" s="115">
        <v>108</v>
      </c>
      <c r="AA25" s="115">
        <v>106.6</v>
      </c>
      <c r="AB25" s="115">
        <v>109.9</v>
      </c>
      <c r="AC25" s="115">
        <v>105.4</v>
      </c>
      <c r="AD25" s="115">
        <v>107.9</v>
      </c>
      <c r="AE25" s="115">
        <v>112.4</v>
      </c>
    </row>
    <row r="26" spans="1:31" x14ac:dyDescent="0.3">
      <c r="A26" s="115" t="s">
        <v>30</v>
      </c>
      <c r="B26" s="115">
        <v>2013</v>
      </c>
      <c r="C26" s="115" t="s">
        <v>42</v>
      </c>
      <c r="D26" s="115" t="str">
        <f t="shared" si="0"/>
        <v>2013 September</v>
      </c>
      <c r="E26" s="115">
        <v>115.4</v>
      </c>
      <c r="F26" s="115">
        <v>115.7</v>
      </c>
      <c r="G26" s="115">
        <v>111.7</v>
      </c>
      <c r="H26" s="115">
        <v>111</v>
      </c>
      <c r="I26" s="115">
        <v>107.4</v>
      </c>
      <c r="J26" s="115">
        <v>110.9</v>
      </c>
      <c r="K26" s="115">
        <v>154</v>
      </c>
      <c r="L26" s="115">
        <v>108.1</v>
      </c>
      <c r="M26" s="115">
        <v>104.2</v>
      </c>
      <c r="N26" s="115">
        <v>107.9</v>
      </c>
      <c r="O26" s="115">
        <v>110.4</v>
      </c>
      <c r="P26" s="115">
        <v>114</v>
      </c>
      <c r="Q26" s="115">
        <v>117.8</v>
      </c>
      <c r="R26" s="115">
        <v>111.7</v>
      </c>
      <c r="S26" s="115">
        <v>112.7</v>
      </c>
      <c r="T26" s="115">
        <v>111.4</v>
      </c>
      <c r="U26" s="115">
        <v>112.5</v>
      </c>
      <c r="V26" s="115" t="s">
        <v>32</v>
      </c>
      <c r="W26" s="115">
        <v>111.1</v>
      </c>
      <c r="X26" s="115">
        <v>109.6</v>
      </c>
      <c r="Y26" s="115">
        <v>108.3</v>
      </c>
      <c r="Z26" s="115">
        <v>109.3</v>
      </c>
      <c r="AA26" s="115">
        <v>107.7</v>
      </c>
      <c r="AB26" s="115">
        <v>109.8</v>
      </c>
      <c r="AC26" s="115">
        <v>106.7</v>
      </c>
      <c r="AD26" s="115">
        <v>108.7</v>
      </c>
      <c r="AE26" s="115">
        <v>114.2</v>
      </c>
    </row>
    <row r="27" spans="1:31" x14ac:dyDescent="0.3">
      <c r="A27" s="115" t="s">
        <v>33</v>
      </c>
      <c r="B27" s="115">
        <v>2013</v>
      </c>
      <c r="C27" s="115" t="s">
        <v>42</v>
      </c>
      <c r="D27" s="115" t="str">
        <f t="shared" si="0"/>
        <v>2013 September</v>
      </c>
      <c r="E27" s="115">
        <v>118.6</v>
      </c>
      <c r="F27" s="115">
        <v>119.1</v>
      </c>
      <c r="G27" s="115">
        <v>113.2</v>
      </c>
      <c r="H27" s="115">
        <v>109.6</v>
      </c>
      <c r="I27" s="115">
        <v>101.7</v>
      </c>
      <c r="J27" s="115">
        <v>103.2</v>
      </c>
      <c r="K27" s="115">
        <v>174.3</v>
      </c>
      <c r="L27" s="115">
        <v>105.1</v>
      </c>
      <c r="M27" s="115">
        <v>100.8</v>
      </c>
      <c r="N27" s="115">
        <v>109.1</v>
      </c>
      <c r="O27" s="115">
        <v>111.1</v>
      </c>
      <c r="P27" s="115">
        <v>115.4</v>
      </c>
      <c r="Q27" s="115">
        <v>119.2</v>
      </c>
      <c r="R27" s="115">
        <v>112.9</v>
      </c>
      <c r="S27" s="115">
        <v>111.4</v>
      </c>
      <c r="T27" s="115">
        <v>109</v>
      </c>
      <c r="U27" s="115">
        <v>111.1</v>
      </c>
      <c r="V27" s="115">
        <v>109.7</v>
      </c>
      <c r="W27" s="115">
        <v>109.5</v>
      </c>
      <c r="X27" s="115">
        <v>109.6</v>
      </c>
      <c r="Y27" s="115">
        <v>107.9</v>
      </c>
      <c r="Z27" s="115">
        <v>110.4</v>
      </c>
      <c r="AA27" s="115">
        <v>107.4</v>
      </c>
      <c r="AB27" s="115">
        <v>111.2</v>
      </c>
      <c r="AC27" s="115">
        <v>106.9</v>
      </c>
      <c r="AD27" s="115">
        <v>109.4</v>
      </c>
      <c r="AE27" s="115">
        <v>113.2</v>
      </c>
    </row>
    <row r="28" spans="1:31" x14ac:dyDescent="0.3">
      <c r="A28" s="115" t="s">
        <v>34</v>
      </c>
      <c r="B28" s="115">
        <v>2013</v>
      </c>
      <c r="C28" s="115" t="s">
        <v>42</v>
      </c>
      <c r="D28" s="115" t="str">
        <f t="shared" si="0"/>
        <v>2013 September</v>
      </c>
      <c r="E28" s="115">
        <v>116.4</v>
      </c>
      <c r="F28" s="115">
        <v>116.9</v>
      </c>
      <c r="G28" s="115">
        <v>112.3</v>
      </c>
      <c r="H28" s="115">
        <v>110.5</v>
      </c>
      <c r="I28" s="115">
        <v>105.3</v>
      </c>
      <c r="J28" s="115">
        <v>107.3</v>
      </c>
      <c r="K28" s="115">
        <v>160.9</v>
      </c>
      <c r="L28" s="115">
        <v>107.1</v>
      </c>
      <c r="M28" s="115">
        <v>103.1</v>
      </c>
      <c r="N28" s="115">
        <v>108.3</v>
      </c>
      <c r="O28" s="115">
        <v>110.7</v>
      </c>
      <c r="P28" s="115">
        <v>114.6</v>
      </c>
      <c r="Q28" s="115">
        <v>118.3</v>
      </c>
      <c r="R28" s="115">
        <v>112</v>
      </c>
      <c r="S28" s="115">
        <v>112.2</v>
      </c>
      <c r="T28" s="115">
        <v>110.4</v>
      </c>
      <c r="U28" s="115">
        <v>111.9</v>
      </c>
      <c r="V28" s="115">
        <v>109.7</v>
      </c>
      <c r="W28" s="115">
        <v>110.5</v>
      </c>
      <c r="X28" s="115">
        <v>109.6</v>
      </c>
      <c r="Y28" s="115">
        <v>108.1</v>
      </c>
      <c r="Z28" s="115">
        <v>109.9</v>
      </c>
      <c r="AA28" s="115">
        <v>107.5</v>
      </c>
      <c r="AB28" s="115">
        <v>110.6</v>
      </c>
      <c r="AC28" s="115">
        <v>106.8</v>
      </c>
      <c r="AD28" s="115">
        <v>109</v>
      </c>
      <c r="AE28" s="115">
        <v>113.7</v>
      </c>
    </row>
    <row r="29" spans="1:31" x14ac:dyDescent="0.3">
      <c r="A29" s="115" t="s">
        <v>30</v>
      </c>
      <c r="B29" s="115">
        <v>2013</v>
      </c>
      <c r="C29" s="115" t="s">
        <v>43</v>
      </c>
      <c r="D29" s="115" t="str">
        <f t="shared" si="0"/>
        <v>2013 October</v>
      </c>
      <c r="E29" s="115">
        <v>116.3</v>
      </c>
      <c r="F29" s="115">
        <v>115.4</v>
      </c>
      <c r="G29" s="115">
        <v>112.6</v>
      </c>
      <c r="H29" s="115">
        <v>111.7</v>
      </c>
      <c r="I29" s="115">
        <v>107.7</v>
      </c>
      <c r="J29" s="115">
        <v>113.2</v>
      </c>
      <c r="K29" s="115">
        <v>164.9</v>
      </c>
      <c r="L29" s="115">
        <v>108.3</v>
      </c>
      <c r="M29" s="115">
        <v>103.9</v>
      </c>
      <c r="N29" s="115">
        <v>108.2</v>
      </c>
      <c r="O29" s="115">
        <v>111.1</v>
      </c>
      <c r="P29" s="115">
        <v>114.9</v>
      </c>
      <c r="Q29" s="115">
        <v>119.8</v>
      </c>
      <c r="R29" s="115">
        <v>112.2</v>
      </c>
      <c r="S29" s="115">
        <v>113.6</v>
      </c>
      <c r="T29" s="115">
        <v>112.3</v>
      </c>
      <c r="U29" s="115">
        <v>113.4</v>
      </c>
      <c r="V29" s="115" t="s">
        <v>32</v>
      </c>
      <c r="W29" s="115">
        <v>111.6</v>
      </c>
      <c r="X29" s="115">
        <v>110.4</v>
      </c>
      <c r="Y29" s="115">
        <v>108.9</v>
      </c>
      <c r="Z29" s="115">
        <v>109.3</v>
      </c>
      <c r="AA29" s="115">
        <v>108.3</v>
      </c>
      <c r="AB29" s="115">
        <v>110.2</v>
      </c>
      <c r="AC29" s="115">
        <v>107.5</v>
      </c>
      <c r="AD29" s="115">
        <v>109.1</v>
      </c>
      <c r="AE29" s="115">
        <v>115.5</v>
      </c>
    </row>
    <row r="30" spans="1:31" x14ac:dyDescent="0.3">
      <c r="A30" s="115" t="s">
        <v>33</v>
      </c>
      <c r="B30" s="115">
        <v>2013</v>
      </c>
      <c r="C30" s="115" t="s">
        <v>43</v>
      </c>
      <c r="D30" s="115" t="str">
        <f t="shared" si="0"/>
        <v>2013 October</v>
      </c>
      <c r="E30" s="115">
        <v>118.9</v>
      </c>
      <c r="F30" s="115">
        <v>118.1</v>
      </c>
      <c r="G30" s="115">
        <v>114.5</v>
      </c>
      <c r="H30" s="115">
        <v>110.4</v>
      </c>
      <c r="I30" s="115">
        <v>102.3</v>
      </c>
      <c r="J30" s="115">
        <v>106.2</v>
      </c>
      <c r="K30" s="115">
        <v>183.5</v>
      </c>
      <c r="L30" s="115">
        <v>105.3</v>
      </c>
      <c r="M30" s="115">
        <v>100.2</v>
      </c>
      <c r="N30" s="115">
        <v>109.6</v>
      </c>
      <c r="O30" s="115">
        <v>111.4</v>
      </c>
      <c r="P30" s="115">
        <v>116</v>
      </c>
      <c r="Q30" s="115">
        <v>120.8</v>
      </c>
      <c r="R30" s="115">
        <v>113.5</v>
      </c>
      <c r="S30" s="115">
        <v>112.5</v>
      </c>
      <c r="T30" s="115">
        <v>109.7</v>
      </c>
      <c r="U30" s="115">
        <v>112</v>
      </c>
      <c r="V30" s="115">
        <v>110.5</v>
      </c>
      <c r="W30" s="115">
        <v>109.7</v>
      </c>
      <c r="X30" s="115">
        <v>110.2</v>
      </c>
      <c r="Y30" s="115">
        <v>108.2</v>
      </c>
      <c r="Z30" s="115">
        <v>109.7</v>
      </c>
      <c r="AA30" s="115">
        <v>108</v>
      </c>
      <c r="AB30" s="115">
        <v>111.3</v>
      </c>
      <c r="AC30" s="115">
        <v>107.3</v>
      </c>
      <c r="AD30" s="115">
        <v>109.4</v>
      </c>
      <c r="AE30" s="115">
        <v>114</v>
      </c>
    </row>
    <row r="31" spans="1:31" x14ac:dyDescent="0.3">
      <c r="A31" s="115" t="s">
        <v>34</v>
      </c>
      <c r="B31" s="115">
        <v>2013</v>
      </c>
      <c r="C31" s="115" t="s">
        <v>43</v>
      </c>
      <c r="D31" s="115" t="str">
        <f t="shared" si="0"/>
        <v>2013 October</v>
      </c>
      <c r="E31" s="115">
        <v>117.1</v>
      </c>
      <c r="F31" s="115">
        <v>116.3</v>
      </c>
      <c r="G31" s="115">
        <v>113.3</v>
      </c>
      <c r="H31" s="115">
        <v>111.2</v>
      </c>
      <c r="I31" s="115">
        <v>105.7</v>
      </c>
      <c r="J31" s="115">
        <v>109.9</v>
      </c>
      <c r="K31" s="115">
        <v>171.2</v>
      </c>
      <c r="L31" s="115">
        <v>107.3</v>
      </c>
      <c r="M31" s="115">
        <v>102.7</v>
      </c>
      <c r="N31" s="115">
        <v>108.7</v>
      </c>
      <c r="O31" s="115">
        <v>111.2</v>
      </c>
      <c r="P31" s="115">
        <v>115.4</v>
      </c>
      <c r="Q31" s="115">
        <v>120.2</v>
      </c>
      <c r="R31" s="115">
        <v>112.5</v>
      </c>
      <c r="S31" s="115">
        <v>113.2</v>
      </c>
      <c r="T31" s="115">
        <v>111.2</v>
      </c>
      <c r="U31" s="115">
        <v>112.8</v>
      </c>
      <c r="V31" s="115">
        <v>110.5</v>
      </c>
      <c r="W31" s="115">
        <v>110.9</v>
      </c>
      <c r="X31" s="115">
        <v>110.3</v>
      </c>
      <c r="Y31" s="115">
        <v>108.6</v>
      </c>
      <c r="Z31" s="115">
        <v>109.5</v>
      </c>
      <c r="AA31" s="115">
        <v>108.1</v>
      </c>
      <c r="AB31" s="115">
        <v>110.8</v>
      </c>
      <c r="AC31" s="115">
        <v>107.4</v>
      </c>
      <c r="AD31" s="115">
        <v>109.2</v>
      </c>
      <c r="AE31" s="115">
        <v>114.8</v>
      </c>
    </row>
    <row r="32" spans="1:31" x14ac:dyDescent="0.3">
      <c r="A32" s="115" t="s">
        <v>30</v>
      </c>
      <c r="B32" s="115">
        <v>2013</v>
      </c>
      <c r="C32" s="115" t="s">
        <v>44</v>
      </c>
      <c r="D32" s="115" t="str">
        <f t="shared" si="0"/>
        <v xml:space="preserve">2013 November </v>
      </c>
      <c r="E32" s="115">
        <v>117.3</v>
      </c>
      <c r="F32" s="115">
        <v>114.9</v>
      </c>
      <c r="G32" s="115">
        <v>116.2</v>
      </c>
      <c r="H32" s="115">
        <v>112.8</v>
      </c>
      <c r="I32" s="115">
        <v>108.9</v>
      </c>
      <c r="J32" s="115">
        <v>116.6</v>
      </c>
      <c r="K32" s="115">
        <v>178.1</v>
      </c>
      <c r="L32" s="115">
        <v>109.1</v>
      </c>
      <c r="M32" s="115">
        <v>103.6</v>
      </c>
      <c r="N32" s="115">
        <v>109</v>
      </c>
      <c r="O32" s="115">
        <v>111.8</v>
      </c>
      <c r="P32" s="115">
        <v>116</v>
      </c>
      <c r="Q32" s="115">
        <v>122.5</v>
      </c>
      <c r="R32" s="115">
        <v>112.8</v>
      </c>
      <c r="S32" s="115">
        <v>114.6</v>
      </c>
      <c r="T32" s="115">
        <v>113.1</v>
      </c>
      <c r="U32" s="115">
        <v>114.4</v>
      </c>
      <c r="V32" s="115" t="s">
        <v>32</v>
      </c>
      <c r="W32" s="115">
        <v>112.6</v>
      </c>
      <c r="X32" s="115">
        <v>111.3</v>
      </c>
      <c r="Y32" s="115">
        <v>109.7</v>
      </c>
      <c r="Z32" s="115">
        <v>109.6</v>
      </c>
      <c r="AA32" s="115">
        <v>108.7</v>
      </c>
      <c r="AB32" s="115">
        <v>111</v>
      </c>
      <c r="AC32" s="115">
        <v>108.2</v>
      </c>
      <c r="AD32" s="115">
        <v>109.8</v>
      </c>
      <c r="AE32" s="115">
        <v>117.4</v>
      </c>
    </row>
    <row r="33" spans="1:31" x14ac:dyDescent="0.3">
      <c r="A33" s="115" t="s">
        <v>33</v>
      </c>
      <c r="B33" s="115">
        <v>2013</v>
      </c>
      <c r="C33" s="115" t="s">
        <v>45</v>
      </c>
      <c r="D33" s="115" t="str">
        <f t="shared" si="0"/>
        <v>2013 November</v>
      </c>
      <c r="E33" s="115">
        <v>119.8</v>
      </c>
      <c r="F33" s="115">
        <v>116.3</v>
      </c>
      <c r="G33" s="115">
        <v>122.6</v>
      </c>
      <c r="H33" s="115">
        <v>112</v>
      </c>
      <c r="I33" s="115">
        <v>103.2</v>
      </c>
      <c r="J33" s="115">
        <v>110</v>
      </c>
      <c r="K33" s="115">
        <v>192.8</v>
      </c>
      <c r="L33" s="115">
        <v>106.3</v>
      </c>
      <c r="M33" s="115">
        <v>99.5</v>
      </c>
      <c r="N33" s="115">
        <v>110.3</v>
      </c>
      <c r="O33" s="115">
        <v>111.8</v>
      </c>
      <c r="P33" s="115">
        <v>117.1</v>
      </c>
      <c r="Q33" s="115">
        <v>122.9</v>
      </c>
      <c r="R33" s="115">
        <v>114.1</v>
      </c>
      <c r="S33" s="115">
        <v>113.5</v>
      </c>
      <c r="T33" s="115">
        <v>110.3</v>
      </c>
      <c r="U33" s="115">
        <v>113</v>
      </c>
      <c r="V33" s="115">
        <v>111.1</v>
      </c>
      <c r="W33" s="115">
        <v>110</v>
      </c>
      <c r="X33" s="115">
        <v>110.9</v>
      </c>
      <c r="Y33" s="115">
        <v>108.6</v>
      </c>
      <c r="Z33" s="115">
        <v>109.5</v>
      </c>
      <c r="AA33" s="115">
        <v>108.5</v>
      </c>
      <c r="AB33" s="115">
        <v>111.3</v>
      </c>
      <c r="AC33" s="115">
        <v>107.9</v>
      </c>
      <c r="AD33" s="115">
        <v>109.6</v>
      </c>
      <c r="AE33" s="115">
        <v>115</v>
      </c>
    </row>
    <row r="34" spans="1:31" x14ac:dyDescent="0.3">
      <c r="A34" s="115" t="s">
        <v>34</v>
      </c>
      <c r="B34" s="115">
        <v>2013</v>
      </c>
      <c r="C34" s="115" t="s">
        <v>45</v>
      </c>
      <c r="D34" s="115" t="str">
        <f t="shared" si="0"/>
        <v>2013 November</v>
      </c>
      <c r="E34" s="115">
        <v>118.1</v>
      </c>
      <c r="F34" s="115">
        <v>115.4</v>
      </c>
      <c r="G34" s="115">
        <v>118.7</v>
      </c>
      <c r="H34" s="115">
        <v>112.5</v>
      </c>
      <c r="I34" s="115">
        <v>106.8</v>
      </c>
      <c r="J34" s="115">
        <v>113.5</v>
      </c>
      <c r="K34" s="115">
        <v>183.1</v>
      </c>
      <c r="L34" s="115">
        <v>108.2</v>
      </c>
      <c r="M34" s="115">
        <v>102.2</v>
      </c>
      <c r="N34" s="115">
        <v>109.4</v>
      </c>
      <c r="O34" s="115">
        <v>111.8</v>
      </c>
      <c r="P34" s="115">
        <v>116.5</v>
      </c>
      <c r="Q34" s="115">
        <v>122.6</v>
      </c>
      <c r="R34" s="115">
        <v>113.1</v>
      </c>
      <c r="S34" s="115">
        <v>114.2</v>
      </c>
      <c r="T34" s="115">
        <v>111.9</v>
      </c>
      <c r="U34" s="115">
        <v>113.8</v>
      </c>
      <c r="V34" s="115">
        <v>111.1</v>
      </c>
      <c r="W34" s="115">
        <v>111.6</v>
      </c>
      <c r="X34" s="115">
        <v>111.1</v>
      </c>
      <c r="Y34" s="115">
        <v>109.3</v>
      </c>
      <c r="Z34" s="115">
        <v>109.5</v>
      </c>
      <c r="AA34" s="115">
        <v>108.6</v>
      </c>
      <c r="AB34" s="115">
        <v>111.2</v>
      </c>
      <c r="AC34" s="115">
        <v>108.1</v>
      </c>
      <c r="AD34" s="115">
        <v>109.7</v>
      </c>
      <c r="AE34" s="115">
        <v>116.3</v>
      </c>
    </row>
    <row r="35" spans="1:31" x14ac:dyDescent="0.3">
      <c r="A35" s="115" t="s">
        <v>30</v>
      </c>
      <c r="B35" s="115">
        <v>2013</v>
      </c>
      <c r="C35" s="115" t="s">
        <v>46</v>
      </c>
      <c r="D35" s="115" t="str">
        <f t="shared" si="0"/>
        <v>2013 December</v>
      </c>
      <c r="E35" s="115">
        <v>118.4</v>
      </c>
      <c r="F35" s="115">
        <v>115.9</v>
      </c>
      <c r="G35" s="115">
        <v>120.4</v>
      </c>
      <c r="H35" s="115">
        <v>113.8</v>
      </c>
      <c r="I35" s="115">
        <v>109.5</v>
      </c>
      <c r="J35" s="115">
        <v>115.5</v>
      </c>
      <c r="K35" s="115">
        <v>145.69999999999999</v>
      </c>
      <c r="L35" s="115">
        <v>109.5</v>
      </c>
      <c r="M35" s="115">
        <v>102.9</v>
      </c>
      <c r="N35" s="115">
        <v>109.8</v>
      </c>
      <c r="O35" s="115">
        <v>112.1</v>
      </c>
      <c r="P35" s="115">
        <v>116.8</v>
      </c>
      <c r="Q35" s="115">
        <v>118.7</v>
      </c>
      <c r="R35" s="115">
        <v>113.6</v>
      </c>
      <c r="S35" s="115">
        <v>115.8</v>
      </c>
      <c r="T35" s="115">
        <v>114</v>
      </c>
      <c r="U35" s="115">
        <v>115.5</v>
      </c>
      <c r="V35" s="115" t="s">
        <v>32</v>
      </c>
      <c r="W35" s="115">
        <v>112.8</v>
      </c>
      <c r="X35" s="115">
        <v>112.1</v>
      </c>
      <c r="Y35" s="115">
        <v>110.1</v>
      </c>
      <c r="Z35" s="115">
        <v>109.9</v>
      </c>
      <c r="AA35" s="115">
        <v>109.2</v>
      </c>
      <c r="AB35" s="115">
        <v>111.6</v>
      </c>
      <c r="AC35" s="115">
        <v>108.1</v>
      </c>
      <c r="AD35" s="115">
        <v>110.1</v>
      </c>
      <c r="AE35" s="115">
        <v>115.5</v>
      </c>
    </row>
    <row r="36" spans="1:31" x14ac:dyDescent="0.3">
      <c r="A36" s="115" t="s">
        <v>33</v>
      </c>
      <c r="B36" s="115">
        <v>2013</v>
      </c>
      <c r="C36" s="115" t="s">
        <v>46</v>
      </c>
      <c r="D36" s="115" t="str">
        <f t="shared" si="0"/>
        <v>2013 December</v>
      </c>
      <c r="E36" s="115">
        <v>120.5</v>
      </c>
      <c r="F36" s="115">
        <v>118.1</v>
      </c>
      <c r="G36" s="115">
        <v>128.5</v>
      </c>
      <c r="H36" s="115">
        <v>112.8</v>
      </c>
      <c r="I36" s="115">
        <v>103.4</v>
      </c>
      <c r="J36" s="115">
        <v>110.7</v>
      </c>
      <c r="K36" s="115">
        <v>144.80000000000001</v>
      </c>
      <c r="L36" s="115">
        <v>107.1</v>
      </c>
      <c r="M36" s="115">
        <v>98.6</v>
      </c>
      <c r="N36" s="115">
        <v>111.9</v>
      </c>
      <c r="O36" s="115">
        <v>112.1</v>
      </c>
      <c r="P36" s="115">
        <v>118.1</v>
      </c>
      <c r="Q36" s="115">
        <v>117.8</v>
      </c>
      <c r="R36" s="115">
        <v>115</v>
      </c>
      <c r="S36" s="115">
        <v>114.2</v>
      </c>
      <c r="T36" s="115">
        <v>110.9</v>
      </c>
      <c r="U36" s="115">
        <v>113.7</v>
      </c>
      <c r="V36" s="115">
        <v>110.7</v>
      </c>
      <c r="W36" s="115">
        <v>110.4</v>
      </c>
      <c r="X36" s="115">
        <v>111.3</v>
      </c>
      <c r="Y36" s="115">
        <v>109</v>
      </c>
      <c r="Z36" s="115">
        <v>109.7</v>
      </c>
      <c r="AA36" s="115">
        <v>108.9</v>
      </c>
      <c r="AB36" s="115">
        <v>111.4</v>
      </c>
      <c r="AC36" s="115">
        <v>107.7</v>
      </c>
      <c r="AD36" s="115">
        <v>109.8</v>
      </c>
      <c r="AE36" s="115">
        <v>113.3</v>
      </c>
    </row>
    <row r="37" spans="1:31" x14ac:dyDescent="0.3">
      <c r="A37" s="115" t="s">
        <v>34</v>
      </c>
      <c r="B37" s="115">
        <v>2013</v>
      </c>
      <c r="C37" s="115" t="s">
        <v>46</v>
      </c>
      <c r="D37" s="115" t="str">
        <f t="shared" si="0"/>
        <v>2013 December</v>
      </c>
      <c r="E37" s="115">
        <v>119.1</v>
      </c>
      <c r="F37" s="115">
        <v>116.7</v>
      </c>
      <c r="G37" s="115">
        <v>123.5</v>
      </c>
      <c r="H37" s="115">
        <v>113.4</v>
      </c>
      <c r="I37" s="115">
        <v>107.3</v>
      </c>
      <c r="J37" s="115">
        <v>113.3</v>
      </c>
      <c r="K37" s="115">
        <v>145.4</v>
      </c>
      <c r="L37" s="115">
        <v>108.7</v>
      </c>
      <c r="M37" s="115">
        <v>101.5</v>
      </c>
      <c r="N37" s="115">
        <v>110.5</v>
      </c>
      <c r="O37" s="115">
        <v>112.1</v>
      </c>
      <c r="P37" s="115">
        <v>117.4</v>
      </c>
      <c r="Q37" s="115">
        <v>118.4</v>
      </c>
      <c r="R37" s="115">
        <v>114</v>
      </c>
      <c r="S37" s="115">
        <v>115.2</v>
      </c>
      <c r="T37" s="115">
        <v>112.7</v>
      </c>
      <c r="U37" s="115">
        <v>114.8</v>
      </c>
      <c r="V37" s="115">
        <v>110.7</v>
      </c>
      <c r="W37" s="115">
        <v>111.9</v>
      </c>
      <c r="X37" s="115">
        <v>111.7</v>
      </c>
      <c r="Y37" s="115">
        <v>109.7</v>
      </c>
      <c r="Z37" s="115">
        <v>109.8</v>
      </c>
      <c r="AA37" s="115">
        <v>109</v>
      </c>
      <c r="AB37" s="115">
        <v>111.5</v>
      </c>
      <c r="AC37" s="115">
        <v>107.9</v>
      </c>
      <c r="AD37" s="115">
        <v>110</v>
      </c>
      <c r="AE37" s="115">
        <v>114.5</v>
      </c>
    </row>
    <row r="38" spans="1:31" x14ac:dyDescent="0.3">
      <c r="A38" s="115" t="s">
        <v>30</v>
      </c>
      <c r="B38" s="115">
        <v>2014</v>
      </c>
      <c r="C38" s="115" t="s">
        <v>31</v>
      </c>
      <c r="D38" s="115" t="str">
        <f t="shared" si="0"/>
        <v>2014 January</v>
      </c>
      <c r="E38" s="115">
        <v>118.9</v>
      </c>
      <c r="F38" s="115">
        <v>117.1</v>
      </c>
      <c r="G38" s="115">
        <v>120.5</v>
      </c>
      <c r="H38" s="115">
        <v>114.4</v>
      </c>
      <c r="I38" s="115">
        <v>109</v>
      </c>
      <c r="J38" s="115">
        <v>115.5</v>
      </c>
      <c r="K38" s="115">
        <v>123.9</v>
      </c>
      <c r="L38" s="115">
        <v>109.6</v>
      </c>
      <c r="M38" s="115">
        <v>101.8</v>
      </c>
      <c r="N38" s="115">
        <v>110.2</v>
      </c>
      <c r="O38" s="115">
        <v>112.4</v>
      </c>
      <c r="P38" s="115">
        <v>117.3</v>
      </c>
      <c r="Q38" s="115">
        <v>116</v>
      </c>
      <c r="R38" s="115">
        <v>114</v>
      </c>
      <c r="S38" s="115">
        <v>116.5</v>
      </c>
      <c r="T38" s="115">
        <v>114.5</v>
      </c>
      <c r="U38" s="115">
        <v>116.2</v>
      </c>
      <c r="V38" s="115" t="s">
        <v>32</v>
      </c>
      <c r="W38" s="115">
        <v>113</v>
      </c>
      <c r="X38" s="115">
        <v>112.6</v>
      </c>
      <c r="Y38" s="115">
        <v>110.6</v>
      </c>
      <c r="Z38" s="115">
        <v>110.5</v>
      </c>
      <c r="AA38" s="115">
        <v>109.6</v>
      </c>
      <c r="AB38" s="115">
        <v>111.8</v>
      </c>
      <c r="AC38" s="115">
        <v>108.3</v>
      </c>
      <c r="AD38" s="115">
        <v>110.6</v>
      </c>
      <c r="AE38" s="115">
        <v>114.2</v>
      </c>
    </row>
    <row r="39" spans="1:31" x14ac:dyDescent="0.3">
      <c r="A39" s="115" t="s">
        <v>33</v>
      </c>
      <c r="B39" s="115">
        <v>2014</v>
      </c>
      <c r="C39" s="115" t="s">
        <v>31</v>
      </c>
      <c r="D39" s="115" t="str">
        <f t="shared" si="0"/>
        <v>2014 January</v>
      </c>
      <c r="E39" s="115">
        <v>121.2</v>
      </c>
      <c r="F39" s="115">
        <v>122</v>
      </c>
      <c r="G39" s="115">
        <v>129.9</v>
      </c>
      <c r="H39" s="115">
        <v>113.6</v>
      </c>
      <c r="I39" s="115">
        <v>102.9</v>
      </c>
      <c r="J39" s="115">
        <v>112.1</v>
      </c>
      <c r="K39" s="115">
        <v>118.9</v>
      </c>
      <c r="L39" s="115">
        <v>107.5</v>
      </c>
      <c r="M39" s="115">
        <v>96.9</v>
      </c>
      <c r="N39" s="115">
        <v>112.7</v>
      </c>
      <c r="O39" s="115">
        <v>112.1</v>
      </c>
      <c r="P39" s="115">
        <v>119</v>
      </c>
      <c r="Q39" s="115">
        <v>115.5</v>
      </c>
      <c r="R39" s="115">
        <v>115.7</v>
      </c>
      <c r="S39" s="115">
        <v>114.8</v>
      </c>
      <c r="T39" s="115">
        <v>111.3</v>
      </c>
      <c r="U39" s="115">
        <v>114.3</v>
      </c>
      <c r="V39" s="115">
        <v>111.6</v>
      </c>
      <c r="W39" s="115">
        <v>111</v>
      </c>
      <c r="X39" s="115">
        <v>111.9</v>
      </c>
      <c r="Y39" s="115">
        <v>109.7</v>
      </c>
      <c r="Z39" s="115">
        <v>110.8</v>
      </c>
      <c r="AA39" s="115">
        <v>109.8</v>
      </c>
      <c r="AB39" s="115">
        <v>111.5</v>
      </c>
      <c r="AC39" s="115">
        <v>108</v>
      </c>
      <c r="AD39" s="115">
        <v>110.5</v>
      </c>
      <c r="AE39" s="115">
        <v>112.9</v>
      </c>
    </row>
    <row r="40" spans="1:31" x14ac:dyDescent="0.3">
      <c r="A40" s="115" t="s">
        <v>34</v>
      </c>
      <c r="B40" s="115">
        <v>2014</v>
      </c>
      <c r="C40" s="115" t="s">
        <v>31</v>
      </c>
      <c r="D40" s="115" t="str">
        <f t="shared" si="0"/>
        <v>2014 January</v>
      </c>
      <c r="E40" s="115">
        <v>119.6</v>
      </c>
      <c r="F40" s="115">
        <v>118.8</v>
      </c>
      <c r="G40" s="115">
        <v>124.1</v>
      </c>
      <c r="H40" s="115">
        <v>114.1</v>
      </c>
      <c r="I40" s="115">
        <v>106.8</v>
      </c>
      <c r="J40" s="115">
        <v>113.9</v>
      </c>
      <c r="K40" s="115">
        <v>122.2</v>
      </c>
      <c r="L40" s="115">
        <v>108.9</v>
      </c>
      <c r="M40" s="115">
        <v>100.2</v>
      </c>
      <c r="N40" s="115">
        <v>111</v>
      </c>
      <c r="O40" s="115">
        <v>112.3</v>
      </c>
      <c r="P40" s="115">
        <v>118.1</v>
      </c>
      <c r="Q40" s="115">
        <v>115.8</v>
      </c>
      <c r="R40" s="115">
        <v>114.5</v>
      </c>
      <c r="S40" s="115">
        <v>115.8</v>
      </c>
      <c r="T40" s="115">
        <v>113.2</v>
      </c>
      <c r="U40" s="115">
        <v>115.4</v>
      </c>
      <c r="V40" s="115">
        <v>111.6</v>
      </c>
      <c r="W40" s="115">
        <v>112.2</v>
      </c>
      <c r="X40" s="115">
        <v>112.3</v>
      </c>
      <c r="Y40" s="115">
        <v>110.3</v>
      </c>
      <c r="Z40" s="115">
        <v>110.7</v>
      </c>
      <c r="AA40" s="115">
        <v>109.7</v>
      </c>
      <c r="AB40" s="115">
        <v>111.6</v>
      </c>
      <c r="AC40" s="115">
        <v>108.2</v>
      </c>
      <c r="AD40" s="115">
        <v>110.6</v>
      </c>
      <c r="AE40" s="115">
        <v>113.6</v>
      </c>
    </row>
    <row r="41" spans="1:31" x14ac:dyDescent="0.3">
      <c r="A41" s="115" t="s">
        <v>30</v>
      </c>
      <c r="B41" s="115">
        <v>2014</v>
      </c>
      <c r="C41" s="115" t="s">
        <v>35</v>
      </c>
      <c r="D41" s="115" t="str">
        <f t="shared" si="0"/>
        <v>2014 February</v>
      </c>
      <c r="E41" s="115">
        <v>119.4</v>
      </c>
      <c r="F41" s="115">
        <v>117.7</v>
      </c>
      <c r="G41" s="115">
        <v>121.2</v>
      </c>
      <c r="H41" s="115">
        <v>115</v>
      </c>
      <c r="I41" s="115">
        <v>109</v>
      </c>
      <c r="J41" s="115">
        <v>116.6</v>
      </c>
      <c r="K41" s="115">
        <v>116</v>
      </c>
      <c r="L41" s="115">
        <v>109.8</v>
      </c>
      <c r="M41" s="115">
        <v>101.1</v>
      </c>
      <c r="N41" s="115">
        <v>110.4</v>
      </c>
      <c r="O41" s="115">
        <v>112.9</v>
      </c>
      <c r="P41" s="115">
        <v>117.8</v>
      </c>
      <c r="Q41" s="115">
        <v>115.3</v>
      </c>
      <c r="R41" s="115">
        <v>114.2</v>
      </c>
      <c r="S41" s="115">
        <v>117.1</v>
      </c>
      <c r="T41" s="115">
        <v>114.5</v>
      </c>
      <c r="U41" s="115">
        <v>116.7</v>
      </c>
      <c r="V41" s="115" t="s">
        <v>32</v>
      </c>
      <c r="W41" s="115">
        <v>113.2</v>
      </c>
      <c r="X41" s="115">
        <v>112.9</v>
      </c>
      <c r="Y41" s="115">
        <v>110.9</v>
      </c>
      <c r="Z41" s="115">
        <v>110.8</v>
      </c>
      <c r="AA41" s="115">
        <v>109.9</v>
      </c>
      <c r="AB41" s="115">
        <v>112</v>
      </c>
      <c r="AC41" s="115">
        <v>108.7</v>
      </c>
      <c r="AD41" s="115">
        <v>110.9</v>
      </c>
      <c r="AE41" s="115">
        <v>114</v>
      </c>
    </row>
    <row r="42" spans="1:31" x14ac:dyDescent="0.3">
      <c r="A42" s="115" t="s">
        <v>33</v>
      </c>
      <c r="B42" s="115">
        <v>2014</v>
      </c>
      <c r="C42" s="115" t="s">
        <v>35</v>
      </c>
      <c r="D42" s="115" t="str">
        <f t="shared" si="0"/>
        <v>2014 February</v>
      </c>
      <c r="E42" s="115">
        <v>121.9</v>
      </c>
      <c r="F42" s="115">
        <v>122</v>
      </c>
      <c r="G42" s="115">
        <v>124.5</v>
      </c>
      <c r="H42" s="115">
        <v>115.2</v>
      </c>
      <c r="I42" s="115">
        <v>102.5</v>
      </c>
      <c r="J42" s="115">
        <v>114.1</v>
      </c>
      <c r="K42" s="115">
        <v>111.5</v>
      </c>
      <c r="L42" s="115">
        <v>108.2</v>
      </c>
      <c r="M42" s="115">
        <v>95.4</v>
      </c>
      <c r="N42" s="115">
        <v>113.5</v>
      </c>
      <c r="O42" s="115">
        <v>112.1</v>
      </c>
      <c r="P42" s="115">
        <v>119.9</v>
      </c>
      <c r="Q42" s="115">
        <v>115.2</v>
      </c>
      <c r="R42" s="115">
        <v>116.2</v>
      </c>
      <c r="S42" s="115">
        <v>115.3</v>
      </c>
      <c r="T42" s="115">
        <v>111.7</v>
      </c>
      <c r="U42" s="115">
        <v>114.7</v>
      </c>
      <c r="V42" s="115">
        <v>112.5</v>
      </c>
      <c r="W42" s="115">
        <v>111.1</v>
      </c>
      <c r="X42" s="115">
        <v>112.6</v>
      </c>
      <c r="Y42" s="115">
        <v>110.4</v>
      </c>
      <c r="Z42" s="115">
        <v>111.3</v>
      </c>
      <c r="AA42" s="115">
        <v>110.3</v>
      </c>
      <c r="AB42" s="115">
        <v>111.6</v>
      </c>
      <c r="AC42" s="115">
        <v>108.7</v>
      </c>
      <c r="AD42" s="115">
        <v>111</v>
      </c>
      <c r="AE42" s="115">
        <v>113.1</v>
      </c>
    </row>
    <row r="43" spans="1:31" x14ac:dyDescent="0.3">
      <c r="A43" s="115" t="s">
        <v>34</v>
      </c>
      <c r="B43" s="115">
        <v>2014</v>
      </c>
      <c r="C43" s="115" t="s">
        <v>35</v>
      </c>
      <c r="D43" s="115" t="str">
        <f t="shared" si="0"/>
        <v>2014 February</v>
      </c>
      <c r="E43" s="115">
        <v>120.2</v>
      </c>
      <c r="F43" s="115">
        <v>119.2</v>
      </c>
      <c r="G43" s="115">
        <v>122.5</v>
      </c>
      <c r="H43" s="115">
        <v>115.1</v>
      </c>
      <c r="I43" s="115">
        <v>106.6</v>
      </c>
      <c r="J43" s="115">
        <v>115.4</v>
      </c>
      <c r="K43" s="115">
        <v>114.5</v>
      </c>
      <c r="L43" s="115">
        <v>109.3</v>
      </c>
      <c r="M43" s="115">
        <v>99.2</v>
      </c>
      <c r="N43" s="115">
        <v>111.4</v>
      </c>
      <c r="O43" s="115">
        <v>112.6</v>
      </c>
      <c r="P43" s="115">
        <v>118.8</v>
      </c>
      <c r="Q43" s="115">
        <v>115.3</v>
      </c>
      <c r="R43" s="115">
        <v>114.7</v>
      </c>
      <c r="S43" s="115">
        <v>116.4</v>
      </c>
      <c r="T43" s="115">
        <v>113.3</v>
      </c>
      <c r="U43" s="115">
        <v>115.9</v>
      </c>
      <c r="V43" s="115">
        <v>112.5</v>
      </c>
      <c r="W43" s="115">
        <v>112.4</v>
      </c>
      <c r="X43" s="115">
        <v>112.8</v>
      </c>
      <c r="Y43" s="115">
        <v>110.7</v>
      </c>
      <c r="Z43" s="115">
        <v>111.1</v>
      </c>
      <c r="AA43" s="115">
        <v>110.1</v>
      </c>
      <c r="AB43" s="115">
        <v>111.8</v>
      </c>
      <c r="AC43" s="115">
        <v>108.7</v>
      </c>
      <c r="AD43" s="115">
        <v>110.9</v>
      </c>
      <c r="AE43" s="115">
        <v>113.6</v>
      </c>
    </row>
    <row r="44" spans="1:31" x14ac:dyDescent="0.3">
      <c r="A44" s="115" t="s">
        <v>30</v>
      </c>
      <c r="B44" s="115">
        <v>2014</v>
      </c>
      <c r="C44" s="115" t="s">
        <v>36</v>
      </c>
      <c r="D44" s="115" t="str">
        <f t="shared" si="0"/>
        <v>2014 March</v>
      </c>
      <c r="E44" s="115">
        <v>120.1</v>
      </c>
      <c r="F44" s="115">
        <v>118.1</v>
      </c>
      <c r="G44" s="115">
        <v>120.7</v>
      </c>
      <c r="H44" s="115">
        <v>116.1</v>
      </c>
      <c r="I44" s="115">
        <v>109.3</v>
      </c>
      <c r="J44" s="115">
        <v>119.6</v>
      </c>
      <c r="K44" s="115">
        <v>117.9</v>
      </c>
      <c r="L44" s="115">
        <v>110.2</v>
      </c>
      <c r="M44" s="115">
        <v>101.2</v>
      </c>
      <c r="N44" s="115">
        <v>110.7</v>
      </c>
      <c r="O44" s="115">
        <v>113</v>
      </c>
      <c r="P44" s="115">
        <v>118.3</v>
      </c>
      <c r="Q44" s="115">
        <v>116.2</v>
      </c>
      <c r="R44" s="115">
        <v>114.6</v>
      </c>
      <c r="S44" s="115">
        <v>117.5</v>
      </c>
      <c r="T44" s="115">
        <v>114.9</v>
      </c>
      <c r="U44" s="115">
        <v>117.2</v>
      </c>
      <c r="V44" s="115" t="s">
        <v>32</v>
      </c>
      <c r="W44" s="115">
        <v>113.4</v>
      </c>
      <c r="X44" s="115">
        <v>113.4</v>
      </c>
      <c r="Y44" s="115">
        <v>111.4</v>
      </c>
      <c r="Z44" s="115">
        <v>111.2</v>
      </c>
      <c r="AA44" s="115">
        <v>110.2</v>
      </c>
      <c r="AB44" s="115">
        <v>112.4</v>
      </c>
      <c r="AC44" s="115">
        <v>108.9</v>
      </c>
      <c r="AD44" s="115">
        <v>111.3</v>
      </c>
      <c r="AE44" s="115">
        <v>114.6</v>
      </c>
    </row>
    <row r="45" spans="1:31" x14ac:dyDescent="0.3">
      <c r="A45" s="115" t="s">
        <v>33</v>
      </c>
      <c r="B45" s="115">
        <v>2014</v>
      </c>
      <c r="C45" s="115" t="s">
        <v>36</v>
      </c>
      <c r="D45" s="115" t="str">
        <f t="shared" si="0"/>
        <v>2014 March</v>
      </c>
      <c r="E45" s="115">
        <v>122.1</v>
      </c>
      <c r="F45" s="115">
        <v>121.4</v>
      </c>
      <c r="G45" s="115">
        <v>121.5</v>
      </c>
      <c r="H45" s="115">
        <v>116.2</v>
      </c>
      <c r="I45" s="115">
        <v>102.8</v>
      </c>
      <c r="J45" s="115">
        <v>117.7</v>
      </c>
      <c r="K45" s="115">
        <v>113.3</v>
      </c>
      <c r="L45" s="115">
        <v>108.9</v>
      </c>
      <c r="M45" s="115">
        <v>96.3</v>
      </c>
      <c r="N45" s="115">
        <v>114.1</v>
      </c>
      <c r="O45" s="115">
        <v>112.2</v>
      </c>
      <c r="P45" s="115">
        <v>120.5</v>
      </c>
      <c r="Q45" s="115">
        <v>116</v>
      </c>
      <c r="R45" s="115">
        <v>116.7</v>
      </c>
      <c r="S45" s="115">
        <v>115.8</v>
      </c>
      <c r="T45" s="115">
        <v>112.1</v>
      </c>
      <c r="U45" s="115">
        <v>115.2</v>
      </c>
      <c r="V45" s="115">
        <v>113.2</v>
      </c>
      <c r="W45" s="115">
        <v>110.9</v>
      </c>
      <c r="X45" s="115">
        <v>113</v>
      </c>
      <c r="Y45" s="115">
        <v>110.8</v>
      </c>
      <c r="Z45" s="115">
        <v>111.6</v>
      </c>
      <c r="AA45" s="115">
        <v>110.9</v>
      </c>
      <c r="AB45" s="115">
        <v>111.8</v>
      </c>
      <c r="AC45" s="115">
        <v>109.2</v>
      </c>
      <c r="AD45" s="115">
        <v>111.4</v>
      </c>
      <c r="AE45" s="115">
        <v>113.7</v>
      </c>
    </row>
    <row r="46" spans="1:31" x14ac:dyDescent="0.3">
      <c r="A46" s="115" t="s">
        <v>34</v>
      </c>
      <c r="B46" s="115">
        <v>2014</v>
      </c>
      <c r="C46" s="115" t="s">
        <v>47</v>
      </c>
      <c r="D46" s="115" t="str">
        <f t="shared" si="0"/>
        <v>2014 Marcrh</v>
      </c>
      <c r="E46" s="115">
        <v>120.7</v>
      </c>
      <c r="F46" s="115">
        <v>119.3</v>
      </c>
      <c r="G46" s="115">
        <v>121</v>
      </c>
      <c r="H46" s="115">
        <v>116.1</v>
      </c>
      <c r="I46" s="115">
        <v>106.9</v>
      </c>
      <c r="J46" s="115">
        <v>118.7</v>
      </c>
      <c r="K46" s="115">
        <v>116.3</v>
      </c>
      <c r="L46" s="115">
        <v>109.8</v>
      </c>
      <c r="M46" s="115">
        <v>99.6</v>
      </c>
      <c r="N46" s="115">
        <v>111.8</v>
      </c>
      <c r="O46" s="115">
        <v>112.7</v>
      </c>
      <c r="P46" s="115">
        <v>119.3</v>
      </c>
      <c r="Q46" s="115">
        <v>116.1</v>
      </c>
      <c r="R46" s="115">
        <v>115.2</v>
      </c>
      <c r="S46" s="115">
        <v>116.8</v>
      </c>
      <c r="T46" s="115">
        <v>113.7</v>
      </c>
      <c r="U46" s="115">
        <v>116.4</v>
      </c>
      <c r="V46" s="115">
        <v>113.2</v>
      </c>
      <c r="W46" s="115">
        <v>112.5</v>
      </c>
      <c r="X46" s="115">
        <v>113.2</v>
      </c>
      <c r="Y46" s="115">
        <v>111.2</v>
      </c>
      <c r="Z46" s="115">
        <v>111.4</v>
      </c>
      <c r="AA46" s="115">
        <v>110.6</v>
      </c>
      <c r="AB46" s="115">
        <v>112</v>
      </c>
      <c r="AC46" s="115">
        <v>109</v>
      </c>
      <c r="AD46" s="115">
        <v>111.3</v>
      </c>
      <c r="AE46" s="115">
        <v>114.2</v>
      </c>
    </row>
    <row r="47" spans="1:31" x14ac:dyDescent="0.3">
      <c r="A47" s="115" t="s">
        <v>30</v>
      </c>
      <c r="B47" s="115">
        <v>2014</v>
      </c>
      <c r="C47" s="115" t="s">
        <v>37</v>
      </c>
      <c r="D47" s="115" t="str">
        <f t="shared" si="0"/>
        <v>2014 April</v>
      </c>
      <c r="E47" s="115">
        <v>120.2</v>
      </c>
      <c r="F47" s="115">
        <v>118.9</v>
      </c>
      <c r="G47" s="115">
        <v>118.1</v>
      </c>
      <c r="H47" s="115">
        <v>117</v>
      </c>
      <c r="I47" s="115">
        <v>109.7</v>
      </c>
      <c r="J47" s="115">
        <v>125.5</v>
      </c>
      <c r="K47" s="115">
        <v>120.5</v>
      </c>
      <c r="L47" s="115">
        <v>111</v>
      </c>
      <c r="M47" s="115">
        <v>102.6</v>
      </c>
      <c r="N47" s="115">
        <v>111.2</v>
      </c>
      <c r="O47" s="115">
        <v>113.5</v>
      </c>
      <c r="P47" s="115">
        <v>118.7</v>
      </c>
      <c r="Q47" s="115">
        <v>117.2</v>
      </c>
      <c r="R47" s="115">
        <v>115.4</v>
      </c>
      <c r="S47" s="115">
        <v>118.1</v>
      </c>
      <c r="T47" s="115">
        <v>116.1</v>
      </c>
      <c r="U47" s="115">
        <v>117.8</v>
      </c>
      <c r="V47" s="115" t="s">
        <v>32</v>
      </c>
      <c r="W47" s="115">
        <v>113.4</v>
      </c>
      <c r="X47" s="115">
        <v>113.7</v>
      </c>
      <c r="Y47" s="115">
        <v>111.8</v>
      </c>
      <c r="Z47" s="115">
        <v>111.2</v>
      </c>
      <c r="AA47" s="115">
        <v>110.5</v>
      </c>
      <c r="AB47" s="115">
        <v>113</v>
      </c>
      <c r="AC47" s="115">
        <v>108.9</v>
      </c>
      <c r="AD47" s="115">
        <v>111.5</v>
      </c>
      <c r="AE47" s="115">
        <v>115.4</v>
      </c>
    </row>
    <row r="48" spans="1:31" x14ac:dyDescent="0.3">
      <c r="A48" s="115" t="s">
        <v>33</v>
      </c>
      <c r="B48" s="115">
        <v>2014</v>
      </c>
      <c r="C48" s="115" t="s">
        <v>37</v>
      </c>
      <c r="D48" s="115" t="str">
        <f t="shared" si="0"/>
        <v>2014 April</v>
      </c>
      <c r="E48" s="115">
        <v>122.5</v>
      </c>
      <c r="F48" s="115">
        <v>121.7</v>
      </c>
      <c r="G48" s="115">
        <v>113.3</v>
      </c>
      <c r="H48" s="115">
        <v>117</v>
      </c>
      <c r="I48" s="115">
        <v>103.1</v>
      </c>
      <c r="J48" s="115">
        <v>126.7</v>
      </c>
      <c r="K48" s="115">
        <v>121.2</v>
      </c>
      <c r="L48" s="115">
        <v>111</v>
      </c>
      <c r="M48" s="115">
        <v>100.3</v>
      </c>
      <c r="N48" s="115">
        <v>115.3</v>
      </c>
      <c r="O48" s="115">
        <v>112.7</v>
      </c>
      <c r="P48" s="115">
        <v>121</v>
      </c>
      <c r="Q48" s="115">
        <v>118.2</v>
      </c>
      <c r="R48" s="115">
        <v>117.6</v>
      </c>
      <c r="S48" s="115">
        <v>116.3</v>
      </c>
      <c r="T48" s="115">
        <v>112.5</v>
      </c>
      <c r="U48" s="115">
        <v>115.7</v>
      </c>
      <c r="V48" s="115">
        <v>113.9</v>
      </c>
      <c r="W48" s="115">
        <v>110.9</v>
      </c>
      <c r="X48" s="115">
        <v>113.4</v>
      </c>
      <c r="Y48" s="115">
        <v>111</v>
      </c>
      <c r="Z48" s="115">
        <v>111.2</v>
      </c>
      <c r="AA48" s="115">
        <v>111.2</v>
      </c>
      <c r="AB48" s="115">
        <v>112.5</v>
      </c>
      <c r="AC48" s="115">
        <v>109.1</v>
      </c>
      <c r="AD48" s="115">
        <v>111.4</v>
      </c>
      <c r="AE48" s="115">
        <v>114.7</v>
      </c>
    </row>
    <row r="49" spans="1:31" x14ac:dyDescent="0.3">
      <c r="A49" s="115" t="s">
        <v>34</v>
      </c>
      <c r="B49" s="115">
        <v>2014</v>
      </c>
      <c r="C49" s="115" t="s">
        <v>37</v>
      </c>
      <c r="D49" s="115" t="str">
        <f t="shared" si="0"/>
        <v>2014 April</v>
      </c>
      <c r="E49" s="115">
        <v>120.9</v>
      </c>
      <c r="F49" s="115">
        <v>119.9</v>
      </c>
      <c r="G49" s="115">
        <v>116.2</v>
      </c>
      <c r="H49" s="115">
        <v>117</v>
      </c>
      <c r="I49" s="115">
        <v>107.3</v>
      </c>
      <c r="J49" s="115">
        <v>126.1</v>
      </c>
      <c r="K49" s="115">
        <v>120.7</v>
      </c>
      <c r="L49" s="115">
        <v>111</v>
      </c>
      <c r="M49" s="115">
        <v>101.8</v>
      </c>
      <c r="N49" s="115">
        <v>112.6</v>
      </c>
      <c r="O49" s="115">
        <v>113.2</v>
      </c>
      <c r="P49" s="115">
        <v>119.8</v>
      </c>
      <c r="Q49" s="115">
        <v>117.6</v>
      </c>
      <c r="R49" s="115">
        <v>116</v>
      </c>
      <c r="S49" s="115">
        <v>117.4</v>
      </c>
      <c r="T49" s="115">
        <v>114.6</v>
      </c>
      <c r="U49" s="115">
        <v>117</v>
      </c>
      <c r="V49" s="115">
        <v>113.9</v>
      </c>
      <c r="W49" s="115">
        <v>112.5</v>
      </c>
      <c r="X49" s="115">
        <v>113.6</v>
      </c>
      <c r="Y49" s="115">
        <v>111.5</v>
      </c>
      <c r="Z49" s="115">
        <v>111.2</v>
      </c>
      <c r="AA49" s="115">
        <v>110.9</v>
      </c>
      <c r="AB49" s="115">
        <v>112.7</v>
      </c>
      <c r="AC49" s="115">
        <v>109</v>
      </c>
      <c r="AD49" s="115">
        <v>111.5</v>
      </c>
      <c r="AE49" s="115">
        <v>115.1</v>
      </c>
    </row>
    <row r="50" spans="1:31" x14ac:dyDescent="0.3">
      <c r="A50" s="115" t="s">
        <v>30</v>
      </c>
      <c r="B50" s="115">
        <v>2014</v>
      </c>
      <c r="C50" s="115" t="s">
        <v>38</v>
      </c>
      <c r="D50" s="115" t="str">
        <f t="shared" si="0"/>
        <v>2014 May</v>
      </c>
      <c r="E50" s="115">
        <v>120.3</v>
      </c>
      <c r="F50" s="115">
        <v>120.2</v>
      </c>
      <c r="G50" s="115">
        <v>116.9</v>
      </c>
      <c r="H50" s="115">
        <v>118</v>
      </c>
      <c r="I50" s="115">
        <v>110.1</v>
      </c>
      <c r="J50" s="115">
        <v>126.3</v>
      </c>
      <c r="K50" s="115">
        <v>123.9</v>
      </c>
      <c r="L50" s="115">
        <v>111.5</v>
      </c>
      <c r="M50" s="115">
        <v>103.5</v>
      </c>
      <c r="N50" s="115">
        <v>111.6</v>
      </c>
      <c r="O50" s="115">
        <v>114.2</v>
      </c>
      <c r="P50" s="115">
        <v>119.2</v>
      </c>
      <c r="Q50" s="115">
        <v>118.2</v>
      </c>
      <c r="R50" s="115">
        <v>116.3</v>
      </c>
      <c r="S50" s="115">
        <v>118.7</v>
      </c>
      <c r="T50" s="115">
        <v>116.8</v>
      </c>
      <c r="U50" s="115">
        <v>118.5</v>
      </c>
      <c r="V50" s="115" t="s">
        <v>32</v>
      </c>
      <c r="W50" s="115">
        <v>113.4</v>
      </c>
      <c r="X50" s="115">
        <v>114.1</v>
      </c>
      <c r="Y50" s="115">
        <v>112.1</v>
      </c>
      <c r="Z50" s="115">
        <v>111.4</v>
      </c>
      <c r="AA50" s="115">
        <v>110.9</v>
      </c>
      <c r="AB50" s="115">
        <v>113.1</v>
      </c>
      <c r="AC50" s="115">
        <v>108.9</v>
      </c>
      <c r="AD50" s="115">
        <v>111.8</v>
      </c>
      <c r="AE50" s="115">
        <v>116</v>
      </c>
    </row>
    <row r="51" spans="1:31" x14ac:dyDescent="0.3">
      <c r="A51" s="115" t="s">
        <v>33</v>
      </c>
      <c r="B51" s="115">
        <v>2014</v>
      </c>
      <c r="C51" s="115" t="s">
        <v>38</v>
      </c>
      <c r="D51" s="115" t="str">
        <f t="shared" si="0"/>
        <v>2014 May</v>
      </c>
      <c r="E51" s="115">
        <v>122.7</v>
      </c>
      <c r="F51" s="115">
        <v>124.1</v>
      </c>
      <c r="G51" s="115">
        <v>114.2</v>
      </c>
      <c r="H51" s="115">
        <v>119.1</v>
      </c>
      <c r="I51" s="115">
        <v>103.5</v>
      </c>
      <c r="J51" s="115">
        <v>129.19999999999999</v>
      </c>
      <c r="K51" s="115">
        <v>127</v>
      </c>
      <c r="L51" s="115">
        <v>112.6</v>
      </c>
      <c r="M51" s="115">
        <v>101.3</v>
      </c>
      <c r="N51" s="115">
        <v>117</v>
      </c>
      <c r="O51" s="115">
        <v>112.9</v>
      </c>
      <c r="P51" s="115">
        <v>121.7</v>
      </c>
      <c r="Q51" s="115">
        <v>120</v>
      </c>
      <c r="R51" s="115">
        <v>118.3</v>
      </c>
      <c r="S51" s="115">
        <v>116.8</v>
      </c>
      <c r="T51" s="115">
        <v>112.9</v>
      </c>
      <c r="U51" s="115">
        <v>116.2</v>
      </c>
      <c r="V51" s="115">
        <v>114.3</v>
      </c>
      <c r="W51" s="115">
        <v>111.1</v>
      </c>
      <c r="X51" s="115">
        <v>114.1</v>
      </c>
      <c r="Y51" s="115">
        <v>111.2</v>
      </c>
      <c r="Z51" s="115">
        <v>111.3</v>
      </c>
      <c r="AA51" s="115">
        <v>111.5</v>
      </c>
      <c r="AB51" s="115">
        <v>112.9</v>
      </c>
      <c r="AC51" s="115">
        <v>109.3</v>
      </c>
      <c r="AD51" s="115">
        <v>111.7</v>
      </c>
      <c r="AE51" s="115">
        <v>115.6</v>
      </c>
    </row>
    <row r="52" spans="1:31" x14ac:dyDescent="0.3">
      <c r="A52" s="115" t="s">
        <v>34</v>
      </c>
      <c r="B52" s="115">
        <v>2014</v>
      </c>
      <c r="C52" s="115" t="s">
        <v>38</v>
      </c>
      <c r="D52" s="115" t="str">
        <f t="shared" si="0"/>
        <v>2014 May</v>
      </c>
      <c r="E52" s="115">
        <v>121.1</v>
      </c>
      <c r="F52" s="115">
        <v>121.6</v>
      </c>
      <c r="G52" s="115">
        <v>115.9</v>
      </c>
      <c r="H52" s="115">
        <v>118.4</v>
      </c>
      <c r="I52" s="115">
        <v>107.7</v>
      </c>
      <c r="J52" s="115">
        <v>127.7</v>
      </c>
      <c r="K52" s="115">
        <v>125</v>
      </c>
      <c r="L52" s="115">
        <v>111.9</v>
      </c>
      <c r="M52" s="115">
        <v>102.8</v>
      </c>
      <c r="N52" s="115">
        <v>113.4</v>
      </c>
      <c r="O52" s="115">
        <v>113.7</v>
      </c>
      <c r="P52" s="115">
        <v>120.4</v>
      </c>
      <c r="Q52" s="115">
        <v>118.9</v>
      </c>
      <c r="R52" s="115">
        <v>116.8</v>
      </c>
      <c r="S52" s="115">
        <v>118</v>
      </c>
      <c r="T52" s="115">
        <v>115.2</v>
      </c>
      <c r="U52" s="115">
        <v>117.6</v>
      </c>
      <c r="V52" s="115">
        <v>114.3</v>
      </c>
      <c r="W52" s="115">
        <v>112.5</v>
      </c>
      <c r="X52" s="115">
        <v>114.1</v>
      </c>
      <c r="Y52" s="115">
        <v>111.8</v>
      </c>
      <c r="Z52" s="115">
        <v>111.3</v>
      </c>
      <c r="AA52" s="115">
        <v>111.2</v>
      </c>
      <c r="AB52" s="115">
        <v>113</v>
      </c>
      <c r="AC52" s="115">
        <v>109.1</v>
      </c>
      <c r="AD52" s="115">
        <v>111.8</v>
      </c>
      <c r="AE52" s="115">
        <v>115.8</v>
      </c>
    </row>
    <row r="53" spans="1:31" x14ac:dyDescent="0.3">
      <c r="A53" s="115" t="s">
        <v>30</v>
      </c>
      <c r="B53" s="115">
        <v>2014</v>
      </c>
      <c r="C53" s="115" t="s">
        <v>39</v>
      </c>
      <c r="D53" s="115" t="str">
        <f t="shared" si="0"/>
        <v>2014 June</v>
      </c>
      <c r="E53" s="115">
        <v>120.7</v>
      </c>
      <c r="F53" s="115">
        <v>121.6</v>
      </c>
      <c r="G53" s="115">
        <v>116.1</v>
      </c>
      <c r="H53" s="115">
        <v>119.3</v>
      </c>
      <c r="I53" s="115">
        <v>110.3</v>
      </c>
      <c r="J53" s="115">
        <v>125.8</v>
      </c>
      <c r="K53" s="115">
        <v>129.30000000000001</v>
      </c>
      <c r="L53" s="115">
        <v>112.2</v>
      </c>
      <c r="M53" s="115">
        <v>103.6</v>
      </c>
      <c r="N53" s="115">
        <v>112.3</v>
      </c>
      <c r="O53" s="115">
        <v>114.9</v>
      </c>
      <c r="P53" s="115">
        <v>120.1</v>
      </c>
      <c r="Q53" s="115">
        <v>119.5</v>
      </c>
      <c r="R53" s="115">
        <v>117.3</v>
      </c>
      <c r="S53" s="115">
        <v>119.7</v>
      </c>
      <c r="T53" s="115">
        <v>117.3</v>
      </c>
      <c r="U53" s="115">
        <v>119.3</v>
      </c>
      <c r="V53" s="115" t="s">
        <v>32</v>
      </c>
      <c r="W53" s="115">
        <v>114.4</v>
      </c>
      <c r="X53" s="115">
        <v>114.9</v>
      </c>
      <c r="Y53" s="115">
        <v>112.8</v>
      </c>
      <c r="Z53" s="115">
        <v>112.2</v>
      </c>
      <c r="AA53" s="115">
        <v>111.4</v>
      </c>
      <c r="AB53" s="115">
        <v>114.3</v>
      </c>
      <c r="AC53" s="115">
        <v>108</v>
      </c>
      <c r="AD53" s="115">
        <v>112.3</v>
      </c>
      <c r="AE53" s="115">
        <v>117</v>
      </c>
    </row>
    <row r="54" spans="1:31" x14ac:dyDescent="0.3">
      <c r="A54" s="115" t="s">
        <v>33</v>
      </c>
      <c r="B54" s="115">
        <v>2014</v>
      </c>
      <c r="C54" s="115" t="s">
        <v>39</v>
      </c>
      <c r="D54" s="115" t="str">
        <f t="shared" si="0"/>
        <v>2014 June</v>
      </c>
      <c r="E54" s="115">
        <v>123.1</v>
      </c>
      <c r="F54" s="115">
        <v>125.9</v>
      </c>
      <c r="G54" s="115">
        <v>115.4</v>
      </c>
      <c r="H54" s="115">
        <v>120.4</v>
      </c>
      <c r="I54" s="115">
        <v>103.4</v>
      </c>
      <c r="J54" s="115">
        <v>131.19999999999999</v>
      </c>
      <c r="K54" s="115">
        <v>137.5</v>
      </c>
      <c r="L54" s="115">
        <v>112.8</v>
      </c>
      <c r="M54" s="115">
        <v>101.4</v>
      </c>
      <c r="N54" s="115">
        <v>118.3</v>
      </c>
      <c r="O54" s="115">
        <v>113.2</v>
      </c>
      <c r="P54" s="115">
        <v>122.4</v>
      </c>
      <c r="Q54" s="115">
        <v>122</v>
      </c>
      <c r="R54" s="115">
        <v>119</v>
      </c>
      <c r="S54" s="115">
        <v>117.4</v>
      </c>
      <c r="T54" s="115">
        <v>113.2</v>
      </c>
      <c r="U54" s="115">
        <v>116.7</v>
      </c>
      <c r="V54" s="115">
        <v>113.9</v>
      </c>
      <c r="W54" s="115">
        <v>111.2</v>
      </c>
      <c r="X54" s="115">
        <v>114.3</v>
      </c>
      <c r="Y54" s="115">
        <v>111.4</v>
      </c>
      <c r="Z54" s="115">
        <v>111.5</v>
      </c>
      <c r="AA54" s="115">
        <v>111.8</v>
      </c>
      <c r="AB54" s="115">
        <v>115.1</v>
      </c>
      <c r="AC54" s="115">
        <v>108.7</v>
      </c>
      <c r="AD54" s="115">
        <v>112.2</v>
      </c>
      <c r="AE54" s="115">
        <v>116.4</v>
      </c>
    </row>
    <row r="55" spans="1:31" x14ac:dyDescent="0.3">
      <c r="A55" s="115" t="s">
        <v>34</v>
      </c>
      <c r="B55" s="115">
        <v>2014</v>
      </c>
      <c r="C55" s="115" t="s">
        <v>39</v>
      </c>
      <c r="D55" s="115" t="str">
        <f t="shared" si="0"/>
        <v>2014 June</v>
      </c>
      <c r="E55" s="115">
        <v>121.5</v>
      </c>
      <c r="F55" s="115">
        <v>123.1</v>
      </c>
      <c r="G55" s="115">
        <v>115.8</v>
      </c>
      <c r="H55" s="115">
        <v>119.7</v>
      </c>
      <c r="I55" s="115">
        <v>107.8</v>
      </c>
      <c r="J55" s="115">
        <v>128.30000000000001</v>
      </c>
      <c r="K55" s="115">
        <v>132.1</v>
      </c>
      <c r="L55" s="115">
        <v>112.4</v>
      </c>
      <c r="M55" s="115">
        <v>102.9</v>
      </c>
      <c r="N55" s="115">
        <v>114.3</v>
      </c>
      <c r="O55" s="115">
        <v>114.2</v>
      </c>
      <c r="P55" s="115">
        <v>121.2</v>
      </c>
      <c r="Q55" s="115">
        <v>120.4</v>
      </c>
      <c r="R55" s="115">
        <v>117.8</v>
      </c>
      <c r="S55" s="115">
        <v>118.8</v>
      </c>
      <c r="T55" s="115">
        <v>115.6</v>
      </c>
      <c r="U55" s="115">
        <v>118.3</v>
      </c>
      <c r="V55" s="115">
        <v>113.9</v>
      </c>
      <c r="W55" s="115">
        <v>113.2</v>
      </c>
      <c r="X55" s="115">
        <v>114.6</v>
      </c>
      <c r="Y55" s="115">
        <v>112.3</v>
      </c>
      <c r="Z55" s="115">
        <v>111.8</v>
      </c>
      <c r="AA55" s="115">
        <v>111.6</v>
      </c>
      <c r="AB55" s="115">
        <v>114.8</v>
      </c>
      <c r="AC55" s="115">
        <v>108.3</v>
      </c>
      <c r="AD55" s="115">
        <v>112.3</v>
      </c>
      <c r="AE55" s="115">
        <v>116.7</v>
      </c>
    </row>
    <row r="56" spans="1:31" x14ac:dyDescent="0.3">
      <c r="A56" s="115" t="s">
        <v>30</v>
      </c>
      <c r="B56" s="115">
        <v>2014</v>
      </c>
      <c r="C56" s="115" t="s">
        <v>40</v>
      </c>
      <c r="D56" s="115" t="str">
        <f t="shared" si="0"/>
        <v>2014 July</v>
      </c>
      <c r="E56" s="115">
        <v>121.7</v>
      </c>
      <c r="F56" s="115">
        <v>122.5</v>
      </c>
      <c r="G56" s="115">
        <v>117.7</v>
      </c>
      <c r="H56" s="115">
        <v>120.6</v>
      </c>
      <c r="I56" s="115">
        <v>110.4</v>
      </c>
      <c r="J56" s="115">
        <v>129.1</v>
      </c>
      <c r="K56" s="115">
        <v>150.1</v>
      </c>
      <c r="L56" s="115">
        <v>113.2</v>
      </c>
      <c r="M56" s="115">
        <v>104.8</v>
      </c>
      <c r="N56" s="115">
        <v>113.3</v>
      </c>
      <c r="O56" s="115">
        <v>115.6</v>
      </c>
      <c r="P56" s="115">
        <v>120.9</v>
      </c>
      <c r="Q56" s="115">
        <v>123.3</v>
      </c>
      <c r="R56" s="115">
        <v>118</v>
      </c>
      <c r="S56" s="115">
        <v>120.7</v>
      </c>
      <c r="T56" s="115">
        <v>118.3</v>
      </c>
      <c r="U56" s="115">
        <v>120.3</v>
      </c>
      <c r="V56" s="115" t="s">
        <v>32</v>
      </c>
      <c r="W56" s="115">
        <v>115.3</v>
      </c>
      <c r="X56" s="115">
        <v>115.4</v>
      </c>
      <c r="Y56" s="115">
        <v>113.4</v>
      </c>
      <c r="Z56" s="115">
        <v>113.2</v>
      </c>
      <c r="AA56" s="115">
        <v>111.8</v>
      </c>
      <c r="AB56" s="115">
        <v>115.5</v>
      </c>
      <c r="AC56" s="115">
        <v>108.8</v>
      </c>
      <c r="AD56" s="115">
        <v>113.1</v>
      </c>
      <c r="AE56" s="115">
        <v>119.5</v>
      </c>
    </row>
    <row r="57" spans="1:31" x14ac:dyDescent="0.3">
      <c r="A57" s="115" t="s">
        <v>33</v>
      </c>
      <c r="B57" s="115">
        <v>2014</v>
      </c>
      <c r="C57" s="115" t="s">
        <v>40</v>
      </c>
      <c r="D57" s="115" t="str">
        <f t="shared" si="0"/>
        <v>2014 July</v>
      </c>
      <c r="E57" s="115">
        <v>123.8</v>
      </c>
      <c r="F57" s="115">
        <v>126.4</v>
      </c>
      <c r="G57" s="115">
        <v>118</v>
      </c>
      <c r="H57" s="115">
        <v>121.6</v>
      </c>
      <c r="I57" s="115">
        <v>103.5</v>
      </c>
      <c r="J57" s="115">
        <v>133.69999999999999</v>
      </c>
      <c r="K57" s="115">
        <v>172.4</v>
      </c>
      <c r="L57" s="115">
        <v>113.1</v>
      </c>
      <c r="M57" s="115">
        <v>102.7</v>
      </c>
      <c r="N57" s="115">
        <v>120</v>
      </c>
      <c r="O57" s="115">
        <v>113.8</v>
      </c>
      <c r="P57" s="115">
        <v>123.4</v>
      </c>
      <c r="Q57" s="115">
        <v>127.1</v>
      </c>
      <c r="R57" s="115">
        <v>121</v>
      </c>
      <c r="S57" s="115">
        <v>118</v>
      </c>
      <c r="T57" s="115">
        <v>113.6</v>
      </c>
      <c r="U57" s="115">
        <v>117.4</v>
      </c>
      <c r="V57" s="115">
        <v>114.8</v>
      </c>
      <c r="W57" s="115">
        <v>111.6</v>
      </c>
      <c r="X57" s="115">
        <v>114.9</v>
      </c>
      <c r="Y57" s="115">
        <v>111.5</v>
      </c>
      <c r="Z57" s="115">
        <v>113</v>
      </c>
      <c r="AA57" s="115">
        <v>112.4</v>
      </c>
      <c r="AB57" s="115">
        <v>117.8</v>
      </c>
      <c r="AC57" s="115">
        <v>109.7</v>
      </c>
      <c r="AD57" s="115">
        <v>113.5</v>
      </c>
      <c r="AE57" s="115">
        <v>118.9</v>
      </c>
    </row>
    <row r="58" spans="1:31" x14ac:dyDescent="0.3">
      <c r="A58" s="115" t="s">
        <v>34</v>
      </c>
      <c r="B58" s="115">
        <v>2014</v>
      </c>
      <c r="C58" s="115" t="s">
        <v>40</v>
      </c>
      <c r="D58" s="115" t="str">
        <f t="shared" si="0"/>
        <v>2014 July</v>
      </c>
      <c r="E58" s="115">
        <v>122.4</v>
      </c>
      <c r="F58" s="115">
        <v>123.9</v>
      </c>
      <c r="G58" s="115">
        <v>117.8</v>
      </c>
      <c r="H58" s="115">
        <v>121</v>
      </c>
      <c r="I58" s="115">
        <v>107.9</v>
      </c>
      <c r="J58" s="115">
        <v>131.19999999999999</v>
      </c>
      <c r="K58" s="115">
        <v>157.69999999999999</v>
      </c>
      <c r="L58" s="115">
        <v>113.2</v>
      </c>
      <c r="M58" s="115">
        <v>104.1</v>
      </c>
      <c r="N58" s="115">
        <v>115.5</v>
      </c>
      <c r="O58" s="115">
        <v>114.8</v>
      </c>
      <c r="P58" s="115">
        <v>122.1</v>
      </c>
      <c r="Q58" s="115">
        <v>124.7</v>
      </c>
      <c r="R58" s="115">
        <v>118.8</v>
      </c>
      <c r="S58" s="115">
        <v>119.6</v>
      </c>
      <c r="T58" s="115">
        <v>116.3</v>
      </c>
      <c r="U58" s="115">
        <v>119.1</v>
      </c>
      <c r="V58" s="115">
        <v>114.8</v>
      </c>
      <c r="W58" s="115">
        <v>113.9</v>
      </c>
      <c r="X58" s="115">
        <v>115.2</v>
      </c>
      <c r="Y58" s="115">
        <v>112.7</v>
      </c>
      <c r="Z58" s="115">
        <v>113.1</v>
      </c>
      <c r="AA58" s="115">
        <v>112.1</v>
      </c>
      <c r="AB58" s="115">
        <v>116.8</v>
      </c>
      <c r="AC58" s="115">
        <v>109.2</v>
      </c>
      <c r="AD58" s="115">
        <v>113.3</v>
      </c>
      <c r="AE58" s="115">
        <v>119.2</v>
      </c>
    </row>
    <row r="59" spans="1:31" x14ac:dyDescent="0.3">
      <c r="A59" s="115" t="s">
        <v>30</v>
      </c>
      <c r="B59" s="115">
        <v>2014</v>
      </c>
      <c r="C59" s="115" t="s">
        <v>41</v>
      </c>
      <c r="D59" s="115" t="str">
        <f t="shared" si="0"/>
        <v>2014 August</v>
      </c>
      <c r="E59" s="115">
        <v>121.8</v>
      </c>
      <c r="F59" s="115">
        <v>122.8</v>
      </c>
      <c r="G59" s="115">
        <v>117.8</v>
      </c>
      <c r="H59" s="115">
        <v>121.9</v>
      </c>
      <c r="I59" s="115">
        <v>110.6</v>
      </c>
      <c r="J59" s="115">
        <v>129.69999999999999</v>
      </c>
      <c r="K59" s="115">
        <v>161.1</v>
      </c>
      <c r="L59" s="115">
        <v>114.1</v>
      </c>
      <c r="M59" s="115">
        <v>105.1</v>
      </c>
      <c r="N59" s="115">
        <v>114.6</v>
      </c>
      <c r="O59" s="115">
        <v>115.8</v>
      </c>
      <c r="P59" s="115">
        <v>121.7</v>
      </c>
      <c r="Q59" s="115">
        <v>125.3</v>
      </c>
      <c r="R59" s="115">
        <v>118.8</v>
      </c>
      <c r="S59" s="115">
        <v>120.9</v>
      </c>
      <c r="T59" s="115">
        <v>118.8</v>
      </c>
      <c r="U59" s="115">
        <v>120.7</v>
      </c>
      <c r="V59" s="115" t="s">
        <v>32</v>
      </c>
      <c r="W59" s="115">
        <v>115.4</v>
      </c>
      <c r="X59" s="115">
        <v>115.9</v>
      </c>
      <c r="Y59" s="115">
        <v>114</v>
      </c>
      <c r="Z59" s="115">
        <v>113.2</v>
      </c>
      <c r="AA59" s="115">
        <v>112.2</v>
      </c>
      <c r="AB59" s="115">
        <v>116.2</v>
      </c>
      <c r="AC59" s="115">
        <v>109.4</v>
      </c>
      <c r="AD59" s="115">
        <v>113.5</v>
      </c>
      <c r="AE59" s="115">
        <v>120.7</v>
      </c>
    </row>
    <row r="60" spans="1:31" x14ac:dyDescent="0.3">
      <c r="A60" s="115" t="s">
        <v>33</v>
      </c>
      <c r="B60" s="115">
        <v>2014</v>
      </c>
      <c r="C60" s="115" t="s">
        <v>41</v>
      </c>
      <c r="D60" s="115" t="str">
        <f t="shared" si="0"/>
        <v>2014 August</v>
      </c>
      <c r="E60" s="115">
        <v>124.8</v>
      </c>
      <c r="F60" s="115">
        <v>127.3</v>
      </c>
      <c r="G60" s="115">
        <v>116.5</v>
      </c>
      <c r="H60" s="115">
        <v>122.2</v>
      </c>
      <c r="I60" s="115">
        <v>103.6</v>
      </c>
      <c r="J60" s="115">
        <v>132.69999999999999</v>
      </c>
      <c r="K60" s="115">
        <v>181.9</v>
      </c>
      <c r="L60" s="115">
        <v>115.2</v>
      </c>
      <c r="M60" s="115">
        <v>102.7</v>
      </c>
      <c r="N60" s="115">
        <v>122.1</v>
      </c>
      <c r="O60" s="115">
        <v>114.4</v>
      </c>
      <c r="P60" s="115">
        <v>124.7</v>
      </c>
      <c r="Q60" s="115">
        <v>128.9</v>
      </c>
      <c r="R60" s="115">
        <v>123</v>
      </c>
      <c r="S60" s="115">
        <v>118.6</v>
      </c>
      <c r="T60" s="115">
        <v>114.1</v>
      </c>
      <c r="U60" s="115">
        <v>117.9</v>
      </c>
      <c r="V60" s="115">
        <v>115.5</v>
      </c>
      <c r="W60" s="115">
        <v>111.8</v>
      </c>
      <c r="X60" s="115">
        <v>115.3</v>
      </c>
      <c r="Y60" s="115">
        <v>112.2</v>
      </c>
      <c r="Z60" s="115">
        <v>112.5</v>
      </c>
      <c r="AA60" s="115">
        <v>112.9</v>
      </c>
      <c r="AB60" s="115">
        <v>119.2</v>
      </c>
      <c r="AC60" s="115">
        <v>110.5</v>
      </c>
      <c r="AD60" s="115">
        <v>113.9</v>
      </c>
      <c r="AE60" s="115">
        <v>119.9</v>
      </c>
    </row>
    <row r="61" spans="1:31" x14ac:dyDescent="0.3">
      <c r="A61" s="115" t="s">
        <v>34</v>
      </c>
      <c r="B61" s="115">
        <v>2014</v>
      </c>
      <c r="C61" s="115" t="s">
        <v>41</v>
      </c>
      <c r="D61" s="115" t="str">
        <f t="shared" si="0"/>
        <v>2014 August</v>
      </c>
      <c r="E61" s="115">
        <v>122.7</v>
      </c>
      <c r="F61" s="115">
        <v>124.4</v>
      </c>
      <c r="G61" s="115">
        <v>117.3</v>
      </c>
      <c r="H61" s="115">
        <v>122</v>
      </c>
      <c r="I61" s="115">
        <v>108</v>
      </c>
      <c r="J61" s="115">
        <v>131.1</v>
      </c>
      <c r="K61" s="115">
        <v>168.2</v>
      </c>
      <c r="L61" s="115">
        <v>114.5</v>
      </c>
      <c r="M61" s="115">
        <v>104.3</v>
      </c>
      <c r="N61" s="115">
        <v>117.1</v>
      </c>
      <c r="O61" s="115">
        <v>115.2</v>
      </c>
      <c r="P61" s="115">
        <v>123.1</v>
      </c>
      <c r="Q61" s="115">
        <v>126.6</v>
      </c>
      <c r="R61" s="115">
        <v>119.9</v>
      </c>
      <c r="S61" s="115">
        <v>120</v>
      </c>
      <c r="T61" s="115">
        <v>116.8</v>
      </c>
      <c r="U61" s="115">
        <v>119.6</v>
      </c>
      <c r="V61" s="115">
        <v>115.5</v>
      </c>
      <c r="W61" s="115">
        <v>114</v>
      </c>
      <c r="X61" s="115">
        <v>115.6</v>
      </c>
      <c r="Y61" s="115">
        <v>113.3</v>
      </c>
      <c r="Z61" s="115">
        <v>112.8</v>
      </c>
      <c r="AA61" s="115">
        <v>112.6</v>
      </c>
      <c r="AB61" s="115">
        <v>118</v>
      </c>
      <c r="AC61" s="115">
        <v>109.9</v>
      </c>
      <c r="AD61" s="115">
        <v>113.7</v>
      </c>
      <c r="AE61" s="115">
        <v>120.3</v>
      </c>
    </row>
    <row r="62" spans="1:31" x14ac:dyDescent="0.3">
      <c r="A62" s="115" t="s">
        <v>30</v>
      </c>
      <c r="B62" s="115">
        <v>2014</v>
      </c>
      <c r="C62" s="115" t="s">
        <v>42</v>
      </c>
      <c r="D62" s="115" t="str">
        <f t="shared" si="0"/>
        <v>2014 September</v>
      </c>
      <c r="E62" s="115">
        <v>122.3</v>
      </c>
      <c r="F62" s="115">
        <v>122.4</v>
      </c>
      <c r="G62" s="115">
        <v>117.8</v>
      </c>
      <c r="H62" s="115">
        <v>122.7</v>
      </c>
      <c r="I62" s="115">
        <v>110.4</v>
      </c>
      <c r="J62" s="115">
        <v>129.80000000000001</v>
      </c>
      <c r="K62" s="115">
        <v>158.80000000000001</v>
      </c>
      <c r="L62" s="115">
        <v>115</v>
      </c>
      <c r="M62" s="115">
        <v>104.7</v>
      </c>
      <c r="N62" s="115">
        <v>114.9</v>
      </c>
      <c r="O62" s="115">
        <v>116.5</v>
      </c>
      <c r="P62" s="115">
        <v>122.6</v>
      </c>
      <c r="Q62" s="115">
        <v>125.3</v>
      </c>
      <c r="R62" s="115">
        <v>119.5</v>
      </c>
      <c r="S62" s="115">
        <v>121.7</v>
      </c>
      <c r="T62" s="115">
        <v>119.2</v>
      </c>
      <c r="U62" s="115">
        <v>121.3</v>
      </c>
      <c r="V62" s="115" t="s">
        <v>32</v>
      </c>
      <c r="W62" s="115">
        <v>115.8</v>
      </c>
      <c r="X62" s="115">
        <v>116.7</v>
      </c>
      <c r="Y62" s="115">
        <v>114.5</v>
      </c>
      <c r="Z62" s="115">
        <v>112.8</v>
      </c>
      <c r="AA62" s="115">
        <v>112.6</v>
      </c>
      <c r="AB62" s="115">
        <v>116.6</v>
      </c>
      <c r="AC62" s="115">
        <v>109.1</v>
      </c>
      <c r="AD62" s="115">
        <v>113.7</v>
      </c>
      <c r="AE62" s="115">
        <v>120.9</v>
      </c>
    </row>
    <row r="63" spans="1:31" x14ac:dyDescent="0.3">
      <c r="A63" s="115" t="s">
        <v>33</v>
      </c>
      <c r="B63" s="115">
        <v>2014</v>
      </c>
      <c r="C63" s="115" t="s">
        <v>42</v>
      </c>
      <c r="D63" s="115" t="str">
        <f t="shared" si="0"/>
        <v>2014 September</v>
      </c>
      <c r="E63" s="115">
        <v>124.2</v>
      </c>
      <c r="F63" s="115">
        <v>125.4</v>
      </c>
      <c r="G63" s="115">
        <v>116.4</v>
      </c>
      <c r="H63" s="115">
        <v>122.7</v>
      </c>
      <c r="I63" s="115">
        <v>103.5</v>
      </c>
      <c r="J63" s="115">
        <v>124.5</v>
      </c>
      <c r="K63" s="115">
        <v>168.6</v>
      </c>
      <c r="L63" s="115">
        <v>116.9</v>
      </c>
      <c r="M63" s="115">
        <v>101.9</v>
      </c>
      <c r="N63" s="115">
        <v>122.9</v>
      </c>
      <c r="O63" s="115">
        <v>114.8</v>
      </c>
      <c r="P63" s="115">
        <v>125.2</v>
      </c>
      <c r="Q63" s="115">
        <v>126.7</v>
      </c>
      <c r="R63" s="115">
        <v>124.3</v>
      </c>
      <c r="S63" s="115">
        <v>119.2</v>
      </c>
      <c r="T63" s="115">
        <v>114.5</v>
      </c>
      <c r="U63" s="115">
        <v>118.4</v>
      </c>
      <c r="V63" s="115">
        <v>116.1</v>
      </c>
      <c r="W63" s="115">
        <v>111.8</v>
      </c>
      <c r="X63" s="115">
        <v>115.5</v>
      </c>
      <c r="Y63" s="115">
        <v>112.3</v>
      </c>
      <c r="Z63" s="115">
        <v>111.2</v>
      </c>
      <c r="AA63" s="115">
        <v>113.4</v>
      </c>
      <c r="AB63" s="115">
        <v>120</v>
      </c>
      <c r="AC63" s="115">
        <v>110</v>
      </c>
      <c r="AD63" s="115">
        <v>113.6</v>
      </c>
      <c r="AE63" s="115">
        <v>119.2</v>
      </c>
    </row>
    <row r="64" spans="1:31" x14ac:dyDescent="0.3">
      <c r="A64" s="115" t="s">
        <v>34</v>
      </c>
      <c r="B64" s="115">
        <v>2014</v>
      </c>
      <c r="C64" s="115" t="s">
        <v>42</v>
      </c>
      <c r="D64" s="115" t="str">
        <f t="shared" si="0"/>
        <v>2014 September</v>
      </c>
      <c r="E64" s="115">
        <v>122.9</v>
      </c>
      <c r="F64" s="115">
        <v>123.5</v>
      </c>
      <c r="G64" s="115">
        <v>117.3</v>
      </c>
      <c r="H64" s="115">
        <v>122.7</v>
      </c>
      <c r="I64" s="115">
        <v>107.9</v>
      </c>
      <c r="J64" s="115">
        <v>127.3</v>
      </c>
      <c r="K64" s="115">
        <v>162.1</v>
      </c>
      <c r="L64" s="115">
        <v>115.6</v>
      </c>
      <c r="M64" s="115">
        <v>103.8</v>
      </c>
      <c r="N64" s="115">
        <v>117.6</v>
      </c>
      <c r="O64" s="115">
        <v>115.8</v>
      </c>
      <c r="P64" s="115">
        <v>123.8</v>
      </c>
      <c r="Q64" s="115">
        <v>125.8</v>
      </c>
      <c r="R64" s="115">
        <v>120.8</v>
      </c>
      <c r="S64" s="115">
        <v>120.7</v>
      </c>
      <c r="T64" s="115">
        <v>117.2</v>
      </c>
      <c r="U64" s="115">
        <v>120.1</v>
      </c>
      <c r="V64" s="115">
        <v>116.1</v>
      </c>
      <c r="W64" s="115">
        <v>114.3</v>
      </c>
      <c r="X64" s="115">
        <v>116.1</v>
      </c>
      <c r="Y64" s="115">
        <v>113.7</v>
      </c>
      <c r="Z64" s="115">
        <v>112</v>
      </c>
      <c r="AA64" s="115">
        <v>113.1</v>
      </c>
      <c r="AB64" s="115">
        <v>118.6</v>
      </c>
      <c r="AC64" s="115">
        <v>109.5</v>
      </c>
      <c r="AD64" s="115">
        <v>113.7</v>
      </c>
      <c r="AE64" s="115">
        <v>120.1</v>
      </c>
    </row>
    <row r="65" spans="1:31" x14ac:dyDescent="0.3">
      <c r="A65" s="115" t="s">
        <v>30</v>
      </c>
      <c r="B65" s="115">
        <v>2014</v>
      </c>
      <c r="C65" s="115" t="s">
        <v>43</v>
      </c>
      <c r="D65" s="115" t="str">
        <f t="shared" si="0"/>
        <v>2014 October</v>
      </c>
      <c r="E65" s="115">
        <v>122.6</v>
      </c>
      <c r="F65" s="115">
        <v>122.5</v>
      </c>
      <c r="G65" s="115">
        <v>118.3</v>
      </c>
      <c r="H65" s="115">
        <v>123.2</v>
      </c>
      <c r="I65" s="115">
        <v>110.5</v>
      </c>
      <c r="J65" s="115">
        <v>128.9</v>
      </c>
      <c r="K65" s="115">
        <v>155.30000000000001</v>
      </c>
      <c r="L65" s="115">
        <v>115.5</v>
      </c>
      <c r="M65" s="115">
        <v>104</v>
      </c>
      <c r="N65" s="115">
        <v>115.3</v>
      </c>
      <c r="O65" s="115">
        <v>116.8</v>
      </c>
      <c r="P65" s="115">
        <v>123.2</v>
      </c>
      <c r="Q65" s="115">
        <v>125.1</v>
      </c>
      <c r="R65" s="115">
        <v>120</v>
      </c>
      <c r="S65" s="115">
        <v>122.7</v>
      </c>
      <c r="T65" s="115">
        <v>120.3</v>
      </c>
      <c r="U65" s="115">
        <v>122.3</v>
      </c>
      <c r="V65" s="115" t="s">
        <v>32</v>
      </c>
      <c r="W65" s="115">
        <v>116.4</v>
      </c>
      <c r="X65" s="115">
        <v>117.5</v>
      </c>
      <c r="Y65" s="115">
        <v>115.3</v>
      </c>
      <c r="Z65" s="115">
        <v>112.6</v>
      </c>
      <c r="AA65" s="115">
        <v>113</v>
      </c>
      <c r="AB65" s="115">
        <v>116.9</v>
      </c>
      <c r="AC65" s="115">
        <v>109.3</v>
      </c>
      <c r="AD65" s="115">
        <v>114</v>
      </c>
      <c r="AE65" s="115">
        <v>121</v>
      </c>
    </row>
    <row r="66" spans="1:31" x14ac:dyDescent="0.3">
      <c r="A66" s="115" t="s">
        <v>33</v>
      </c>
      <c r="B66" s="115">
        <v>2014</v>
      </c>
      <c r="C66" s="115" t="s">
        <v>43</v>
      </c>
      <c r="D66" s="115" t="str">
        <f t="shared" si="0"/>
        <v>2014 October</v>
      </c>
      <c r="E66" s="115">
        <v>124.6</v>
      </c>
      <c r="F66" s="115">
        <v>126.1</v>
      </c>
      <c r="G66" s="115">
        <v>117.8</v>
      </c>
      <c r="H66" s="115">
        <v>123.1</v>
      </c>
      <c r="I66" s="115">
        <v>103.5</v>
      </c>
      <c r="J66" s="115">
        <v>123.5</v>
      </c>
      <c r="K66" s="115">
        <v>159.6</v>
      </c>
      <c r="L66" s="115">
        <v>117.4</v>
      </c>
      <c r="M66" s="115">
        <v>101.2</v>
      </c>
      <c r="N66" s="115">
        <v>123.8</v>
      </c>
      <c r="O66" s="115">
        <v>115.2</v>
      </c>
      <c r="P66" s="115">
        <v>125.9</v>
      </c>
      <c r="Q66" s="115">
        <v>125.8</v>
      </c>
      <c r="R66" s="115">
        <v>124.3</v>
      </c>
      <c r="S66" s="115">
        <v>119.6</v>
      </c>
      <c r="T66" s="115">
        <v>114.9</v>
      </c>
      <c r="U66" s="115">
        <v>118.9</v>
      </c>
      <c r="V66" s="115">
        <v>116.7</v>
      </c>
      <c r="W66" s="115">
        <v>112</v>
      </c>
      <c r="X66" s="115">
        <v>115.8</v>
      </c>
      <c r="Y66" s="115">
        <v>112.6</v>
      </c>
      <c r="Z66" s="115">
        <v>111</v>
      </c>
      <c r="AA66" s="115">
        <v>113.6</v>
      </c>
      <c r="AB66" s="115">
        <v>120.2</v>
      </c>
      <c r="AC66" s="115">
        <v>110.1</v>
      </c>
      <c r="AD66" s="115">
        <v>113.7</v>
      </c>
      <c r="AE66" s="115">
        <v>119.1</v>
      </c>
    </row>
    <row r="67" spans="1:31" x14ac:dyDescent="0.3">
      <c r="A67" s="115" t="s">
        <v>34</v>
      </c>
      <c r="B67" s="115">
        <v>2014</v>
      </c>
      <c r="C67" s="115" t="s">
        <v>43</v>
      </c>
      <c r="D67" s="115" t="str">
        <f t="shared" ref="D67:D130" si="1">B67&amp;" "&amp;C67</f>
        <v>2014 October</v>
      </c>
      <c r="E67" s="115">
        <v>123.2</v>
      </c>
      <c r="F67" s="115">
        <v>123.8</v>
      </c>
      <c r="G67" s="115">
        <v>118.1</v>
      </c>
      <c r="H67" s="115">
        <v>123.2</v>
      </c>
      <c r="I67" s="115">
        <v>107.9</v>
      </c>
      <c r="J67" s="115">
        <v>126.4</v>
      </c>
      <c r="K67" s="115">
        <v>156.80000000000001</v>
      </c>
      <c r="L67" s="115">
        <v>116.1</v>
      </c>
      <c r="M67" s="115">
        <v>103.1</v>
      </c>
      <c r="N67" s="115">
        <v>118.1</v>
      </c>
      <c r="O67" s="115">
        <v>116.1</v>
      </c>
      <c r="P67" s="115">
        <v>124.5</v>
      </c>
      <c r="Q67" s="115">
        <v>125.4</v>
      </c>
      <c r="R67" s="115">
        <v>121.1</v>
      </c>
      <c r="S67" s="115">
        <v>121.5</v>
      </c>
      <c r="T67" s="115">
        <v>118.1</v>
      </c>
      <c r="U67" s="115">
        <v>121</v>
      </c>
      <c r="V67" s="115">
        <v>116.7</v>
      </c>
      <c r="W67" s="115">
        <v>114.7</v>
      </c>
      <c r="X67" s="115">
        <v>116.7</v>
      </c>
      <c r="Y67" s="115">
        <v>114.3</v>
      </c>
      <c r="Z67" s="115">
        <v>111.8</v>
      </c>
      <c r="AA67" s="115">
        <v>113.3</v>
      </c>
      <c r="AB67" s="115">
        <v>118.8</v>
      </c>
      <c r="AC67" s="115">
        <v>109.6</v>
      </c>
      <c r="AD67" s="115">
        <v>113.9</v>
      </c>
      <c r="AE67" s="115">
        <v>120.1</v>
      </c>
    </row>
    <row r="68" spans="1:31" x14ac:dyDescent="0.3">
      <c r="A68" s="115" t="s">
        <v>30</v>
      </c>
      <c r="B68" s="115">
        <v>2014</v>
      </c>
      <c r="C68" s="115" t="s">
        <v>45</v>
      </c>
      <c r="D68" s="115" t="str">
        <f t="shared" si="1"/>
        <v>2014 November</v>
      </c>
      <c r="E68" s="115">
        <v>122.7</v>
      </c>
      <c r="F68" s="115">
        <v>122.6</v>
      </c>
      <c r="G68" s="115">
        <v>119.9</v>
      </c>
      <c r="H68" s="115">
        <v>124</v>
      </c>
      <c r="I68" s="115">
        <v>110.5</v>
      </c>
      <c r="J68" s="115">
        <v>128.80000000000001</v>
      </c>
      <c r="K68" s="115">
        <v>152</v>
      </c>
      <c r="L68" s="115">
        <v>116.2</v>
      </c>
      <c r="M68" s="115">
        <v>103.3</v>
      </c>
      <c r="N68" s="115">
        <v>115.8</v>
      </c>
      <c r="O68" s="115">
        <v>116.8</v>
      </c>
      <c r="P68" s="115">
        <v>124.5</v>
      </c>
      <c r="Q68" s="115">
        <v>124.9</v>
      </c>
      <c r="R68" s="115">
        <v>120.8</v>
      </c>
      <c r="S68" s="115">
        <v>123.3</v>
      </c>
      <c r="T68" s="115">
        <v>120.5</v>
      </c>
      <c r="U68" s="115">
        <v>122.9</v>
      </c>
      <c r="V68" s="115" t="s">
        <v>32</v>
      </c>
      <c r="W68" s="115">
        <v>117.3</v>
      </c>
      <c r="X68" s="115">
        <v>118.1</v>
      </c>
      <c r="Y68" s="115">
        <v>115.9</v>
      </c>
      <c r="Z68" s="115">
        <v>112</v>
      </c>
      <c r="AA68" s="115">
        <v>113.3</v>
      </c>
      <c r="AB68" s="115">
        <v>117.2</v>
      </c>
      <c r="AC68" s="115">
        <v>108.8</v>
      </c>
      <c r="AD68" s="115">
        <v>114.1</v>
      </c>
      <c r="AE68" s="115">
        <v>121.1</v>
      </c>
    </row>
    <row r="69" spans="1:31" x14ac:dyDescent="0.3">
      <c r="A69" s="115" t="s">
        <v>33</v>
      </c>
      <c r="B69" s="115">
        <v>2014</v>
      </c>
      <c r="C69" s="115" t="s">
        <v>45</v>
      </c>
      <c r="D69" s="115" t="str">
        <f t="shared" si="1"/>
        <v>2014 November</v>
      </c>
      <c r="E69" s="115">
        <v>124.5</v>
      </c>
      <c r="F69" s="115">
        <v>125.6</v>
      </c>
      <c r="G69" s="115">
        <v>122.7</v>
      </c>
      <c r="H69" s="115">
        <v>124.6</v>
      </c>
      <c r="I69" s="115">
        <v>103.2</v>
      </c>
      <c r="J69" s="115">
        <v>122.2</v>
      </c>
      <c r="K69" s="115">
        <v>153.19999999999999</v>
      </c>
      <c r="L69" s="115">
        <v>119.3</v>
      </c>
      <c r="M69" s="115">
        <v>99.8</v>
      </c>
      <c r="N69" s="115">
        <v>124.6</v>
      </c>
      <c r="O69" s="115">
        <v>115.8</v>
      </c>
      <c r="P69" s="115">
        <v>126.9</v>
      </c>
      <c r="Q69" s="115">
        <v>125.4</v>
      </c>
      <c r="R69" s="115">
        <v>125.8</v>
      </c>
      <c r="S69" s="115">
        <v>120.3</v>
      </c>
      <c r="T69" s="115">
        <v>115.4</v>
      </c>
      <c r="U69" s="115">
        <v>119.5</v>
      </c>
      <c r="V69" s="115">
        <v>117.1</v>
      </c>
      <c r="W69" s="115">
        <v>112.6</v>
      </c>
      <c r="X69" s="115">
        <v>116.4</v>
      </c>
      <c r="Y69" s="115">
        <v>113</v>
      </c>
      <c r="Z69" s="115">
        <v>109.7</v>
      </c>
      <c r="AA69" s="115">
        <v>114</v>
      </c>
      <c r="AB69" s="115">
        <v>120.3</v>
      </c>
      <c r="AC69" s="115">
        <v>109.6</v>
      </c>
      <c r="AD69" s="115">
        <v>113.4</v>
      </c>
      <c r="AE69" s="115">
        <v>119</v>
      </c>
    </row>
    <row r="70" spans="1:31" x14ac:dyDescent="0.3">
      <c r="A70" s="115" t="s">
        <v>34</v>
      </c>
      <c r="B70" s="115">
        <v>2014</v>
      </c>
      <c r="C70" s="115" t="s">
        <v>45</v>
      </c>
      <c r="D70" s="115" t="str">
        <f t="shared" si="1"/>
        <v>2014 November</v>
      </c>
      <c r="E70" s="115">
        <v>123.3</v>
      </c>
      <c r="F70" s="115">
        <v>123.7</v>
      </c>
      <c r="G70" s="115">
        <v>121</v>
      </c>
      <c r="H70" s="115">
        <v>124.2</v>
      </c>
      <c r="I70" s="115">
        <v>107.8</v>
      </c>
      <c r="J70" s="115">
        <v>125.7</v>
      </c>
      <c r="K70" s="115">
        <v>152.4</v>
      </c>
      <c r="L70" s="115">
        <v>117.2</v>
      </c>
      <c r="M70" s="115">
        <v>102.1</v>
      </c>
      <c r="N70" s="115">
        <v>118.7</v>
      </c>
      <c r="O70" s="115">
        <v>116.4</v>
      </c>
      <c r="P70" s="115">
        <v>125.6</v>
      </c>
      <c r="Q70" s="115">
        <v>125.1</v>
      </c>
      <c r="R70" s="115">
        <v>122.1</v>
      </c>
      <c r="S70" s="115">
        <v>122.1</v>
      </c>
      <c r="T70" s="115">
        <v>118.4</v>
      </c>
      <c r="U70" s="115">
        <v>121.6</v>
      </c>
      <c r="V70" s="115">
        <v>117.1</v>
      </c>
      <c r="W70" s="115">
        <v>115.5</v>
      </c>
      <c r="X70" s="115">
        <v>117.3</v>
      </c>
      <c r="Y70" s="115">
        <v>114.8</v>
      </c>
      <c r="Z70" s="115">
        <v>110.8</v>
      </c>
      <c r="AA70" s="115">
        <v>113.7</v>
      </c>
      <c r="AB70" s="115">
        <v>119</v>
      </c>
      <c r="AC70" s="115">
        <v>109.1</v>
      </c>
      <c r="AD70" s="115">
        <v>113.8</v>
      </c>
      <c r="AE70" s="115">
        <v>120.1</v>
      </c>
    </row>
    <row r="71" spans="1:31" x14ac:dyDescent="0.3">
      <c r="A71" s="115" t="s">
        <v>30</v>
      </c>
      <c r="B71" s="115">
        <v>2014</v>
      </c>
      <c r="C71" s="115" t="s">
        <v>46</v>
      </c>
      <c r="D71" s="115" t="str">
        <f t="shared" si="1"/>
        <v>2014 December</v>
      </c>
      <c r="E71" s="115">
        <v>122.4</v>
      </c>
      <c r="F71" s="115">
        <v>122.4</v>
      </c>
      <c r="G71" s="115">
        <v>121.8</v>
      </c>
      <c r="H71" s="115">
        <v>124.2</v>
      </c>
      <c r="I71" s="115">
        <v>110.2</v>
      </c>
      <c r="J71" s="115">
        <v>128.6</v>
      </c>
      <c r="K71" s="115">
        <v>140.30000000000001</v>
      </c>
      <c r="L71" s="115">
        <v>116.3</v>
      </c>
      <c r="M71" s="115">
        <v>102</v>
      </c>
      <c r="N71" s="115">
        <v>116</v>
      </c>
      <c r="O71" s="115">
        <v>117.3</v>
      </c>
      <c r="P71" s="115">
        <v>124.8</v>
      </c>
      <c r="Q71" s="115">
        <v>123.3</v>
      </c>
      <c r="R71" s="115">
        <v>121.7</v>
      </c>
      <c r="S71" s="115">
        <v>123.8</v>
      </c>
      <c r="T71" s="115">
        <v>120.6</v>
      </c>
      <c r="U71" s="115">
        <v>123.3</v>
      </c>
      <c r="V71" s="115" t="s">
        <v>32</v>
      </c>
      <c r="W71" s="115">
        <v>117.4</v>
      </c>
      <c r="X71" s="115">
        <v>118.2</v>
      </c>
      <c r="Y71" s="115">
        <v>116.2</v>
      </c>
      <c r="Z71" s="115">
        <v>111.5</v>
      </c>
      <c r="AA71" s="115">
        <v>113.3</v>
      </c>
      <c r="AB71" s="115">
        <v>117.7</v>
      </c>
      <c r="AC71" s="115">
        <v>109.4</v>
      </c>
      <c r="AD71" s="115">
        <v>114.2</v>
      </c>
      <c r="AE71" s="115">
        <v>120.3</v>
      </c>
    </row>
    <row r="72" spans="1:31" x14ac:dyDescent="0.3">
      <c r="A72" s="115" t="s">
        <v>33</v>
      </c>
      <c r="B72" s="115">
        <v>2014</v>
      </c>
      <c r="C72" s="115" t="s">
        <v>46</v>
      </c>
      <c r="D72" s="115" t="str">
        <f t="shared" si="1"/>
        <v>2014 December</v>
      </c>
      <c r="E72" s="115">
        <v>124</v>
      </c>
      <c r="F72" s="115">
        <v>124.7</v>
      </c>
      <c r="G72" s="115">
        <v>126.3</v>
      </c>
      <c r="H72" s="115">
        <v>124.9</v>
      </c>
      <c r="I72" s="115">
        <v>103</v>
      </c>
      <c r="J72" s="115">
        <v>122.3</v>
      </c>
      <c r="K72" s="115">
        <v>141</v>
      </c>
      <c r="L72" s="115">
        <v>120.1</v>
      </c>
      <c r="M72" s="115">
        <v>97.8</v>
      </c>
      <c r="N72" s="115">
        <v>125.4</v>
      </c>
      <c r="O72" s="115">
        <v>116.1</v>
      </c>
      <c r="P72" s="115">
        <v>127.6</v>
      </c>
      <c r="Q72" s="115">
        <v>124</v>
      </c>
      <c r="R72" s="115">
        <v>126.4</v>
      </c>
      <c r="S72" s="115">
        <v>120.7</v>
      </c>
      <c r="T72" s="115">
        <v>115.8</v>
      </c>
      <c r="U72" s="115">
        <v>120</v>
      </c>
      <c r="V72" s="115">
        <v>116.5</v>
      </c>
      <c r="W72" s="115">
        <v>113</v>
      </c>
      <c r="X72" s="115">
        <v>116.8</v>
      </c>
      <c r="Y72" s="115">
        <v>113.2</v>
      </c>
      <c r="Z72" s="115">
        <v>108.8</v>
      </c>
      <c r="AA72" s="115">
        <v>114.3</v>
      </c>
      <c r="AB72" s="115">
        <v>120.7</v>
      </c>
      <c r="AC72" s="115">
        <v>110.4</v>
      </c>
      <c r="AD72" s="115">
        <v>113.4</v>
      </c>
      <c r="AE72" s="115">
        <v>118.4</v>
      </c>
    </row>
    <row r="73" spans="1:31" x14ac:dyDescent="0.3">
      <c r="A73" s="115" t="s">
        <v>34</v>
      </c>
      <c r="B73" s="115">
        <v>2014</v>
      </c>
      <c r="C73" s="115" t="s">
        <v>46</v>
      </c>
      <c r="D73" s="115" t="str">
        <f t="shared" si="1"/>
        <v>2014 December</v>
      </c>
      <c r="E73" s="115">
        <v>122.9</v>
      </c>
      <c r="F73" s="115">
        <v>123.2</v>
      </c>
      <c r="G73" s="115">
        <v>123.5</v>
      </c>
      <c r="H73" s="115">
        <v>124.5</v>
      </c>
      <c r="I73" s="115">
        <v>107.6</v>
      </c>
      <c r="J73" s="115">
        <v>125.7</v>
      </c>
      <c r="K73" s="115">
        <v>140.5</v>
      </c>
      <c r="L73" s="115">
        <v>117.6</v>
      </c>
      <c r="M73" s="115">
        <v>100.6</v>
      </c>
      <c r="N73" s="115">
        <v>119.1</v>
      </c>
      <c r="O73" s="115">
        <v>116.8</v>
      </c>
      <c r="P73" s="115">
        <v>126.1</v>
      </c>
      <c r="Q73" s="115">
        <v>123.6</v>
      </c>
      <c r="R73" s="115">
        <v>123</v>
      </c>
      <c r="S73" s="115">
        <v>122.6</v>
      </c>
      <c r="T73" s="115">
        <v>118.6</v>
      </c>
      <c r="U73" s="115">
        <v>122</v>
      </c>
      <c r="V73" s="115">
        <v>116.5</v>
      </c>
      <c r="W73" s="115">
        <v>115.7</v>
      </c>
      <c r="X73" s="115">
        <v>117.5</v>
      </c>
      <c r="Y73" s="115">
        <v>115.1</v>
      </c>
      <c r="Z73" s="115">
        <v>110.1</v>
      </c>
      <c r="AA73" s="115">
        <v>113.9</v>
      </c>
      <c r="AB73" s="115">
        <v>119.5</v>
      </c>
      <c r="AC73" s="115">
        <v>109.8</v>
      </c>
      <c r="AD73" s="115">
        <v>113.8</v>
      </c>
      <c r="AE73" s="115">
        <v>119.4</v>
      </c>
    </row>
    <row r="74" spans="1:31" x14ac:dyDescent="0.3">
      <c r="A74" s="115" t="s">
        <v>30</v>
      </c>
      <c r="B74" s="115">
        <v>2015</v>
      </c>
      <c r="C74" s="115" t="s">
        <v>31</v>
      </c>
      <c r="D74" s="115" t="str">
        <f t="shared" si="1"/>
        <v>2015 January</v>
      </c>
      <c r="E74" s="115">
        <v>123.1</v>
      </c>
      <c r="F74" s="115">
        <v>123.1</v>
      </c>
      <c r="G74" s="115">
        <v>122.1</v>
      </c>
      <c r="H74" s="115">
        <v>124.9</v>
      </c>
      <c r="I74" s="115">
        <v>111</v>
      </c>
      <c r="J74" s="115">
        <v>130.4</v>
      </c>
      <c r="K74" s="115">
        <v>132.30000000000001</v>
      </c>
      <c r="L74" s="115">
        <v>117.2</v>
      </c>
      <c r="M74" s="115">
        <v>100.5</v>
      </c>
      <c r="N74" s="115">
        <v>117.2</v>
      </c>
      <c r="O74" s="115">
        <v>117.9</v>
      </c>
      <c r="P74" s="115">
        <v>125.6</v>
      </c>
      <c r="Q74" s="115">
        <v>122.8</v>
      </c>
      <c r="R74" s="115">
        <v>122.7</v>
      </c>
      <c r="S74" s="115">
        <v>124.4</v>
      </c>
      <c r="T74" s="115">
        <v>121.6</v>
      </c>
      <c r="U74" s="115">
        <v>124</v>
      </c>
      <c r="V74" s="115" t="s">
        <v>32</v>
      </c>
      <c r="W74" s="115">
        <v>118.4</v>
      </c>
      <c r="X74" s="115">
        <v>118.9</v>
      </c>
      <c r="Y74" s="115">
        <v>116.6</v>
      </c>
      <c r="Z74" s="115">
        <v>111</v>
      </c>
      <c r="AA74" s="115">
        <v>114</v>
      </c>
      <c r="AB74" s="115">
        <v>118.2</v>
      </c>
      <c r="AC74" s="115">
        <v>110.2</v>
      </c>
      <c r="AD74" s="115">
        <v>114.5</v>
      </c>
      <c r="AE74" s="115">
        <v>120.3</v>
      </c>
    </row>
    <row r="75" spans="1:31" x14ac:dyDescent="0.3">
      <c r="A75" s="115" t="s">
        <v>33</v>
      </c>
      <c r="B75" s="115">
        <v>2015</v>
      </c>
      <c r="C75" s="115" t="s">
        <v>31</v>
      </c>
      <c r="D75" s="115" t="str">
        <f t="shared" si="1"/>
        <v>2015 January</v>
      </c>
      <c r="E75" s="115">
        <v>124</v>
      </c>
      <c r="F75" s="115">
        <v>125.5</v>
      </c>
      <c r="G75" s="115">
        <v>126.6</v>
      </c>
      <c r="H75" s="115">
        <v>125.2</v>
      </c>
      <c r="I75" s="115">
        <v>104.3</v>
      </c>
      <c r="J75" s="115">
        <v>121.3</v>
      </c>
      <c r="K75" s="115">
        <v>134.4</v>
      </c>
      <c r="L75" s="115">
        <v>122.9</v>
      </c>
      <c r="M75" s="115">
        <v>96.1</v>
      </c>
      <c r="N75" s="115">
        <v>126.6</v>
      </c>
      <c r="O75" s="115">
        <v>116.5</v>
      </c>
      <c r="P75" s="115">
        <v>128</v>
      </c>
      <c r="Q75" s="115">
        <v>123.5</v>
      </c>
      <c r="R75" s="115">
        <v>127.4</v>
      </c>
      <c r="S75" s="115">
        <v>121</v>
      </c>
      <c r="T75" s="115">
        <v>116.1</v>
      </c>
      <c r="U75" s="115">
        <v>120.2</v>
      </c>
      <c r="V75" s="115">
        <v>117.3</v>
      </c>
      <c r="W75" s="115">
        <v>113.4</v>
      </c>
      <c r="X75" s="115">
        <v>117.2</v>
      </c>
      <c r="Y75" s="115">
        <v>113.7</v>
      </c>
      <c r="Z75" s="115">
        <v>107.9</v>
      </c>
      <c r="AA75" s="115">
        <v>114.6</v>
      </c>
      <c r="AB75" s="115">
        <v>120.8</v>
      </c>
      <c r="AC75" s="115">
        <v>111.4</v>
      </c>
      <c r="AD75" s="115">
        <v>113.4</v>
      </c>
      <c r="AE75" s="115">
        <v>118.5</v>
      </c>
    </row>
    <row r="76" spans="1:31" x14ac:dyDescent="0.3">
      <c r="A76" s="115" t="s">
        <v>34</v>
      </c>
      <c r="B76" s="115">
        <v>2015</v>
      </c>
      <c r="C76" s="115" t="s">
        <v>31</v>
      </c>
      <c r="D76" s="115" t="str">
        <f t="shared" si="1"/>
        <v>2015 January</v>
      </c>
      <c r="E76" s="115">
        <v>123.4</v>
      </c>
      <c r="F76" s="115">
        <v>123.9</v>
      </c>
      <c r="G76" s="115">
        <v>123.8</v>
      </c>
      <c r="H76" s="115">
        <v>125</v>
      </c>
      <c r="I76" s="115">
        <v>108.5</v>
      </c>
      <c r="J76" s="115">
        <v>126.2</v>
      </c>
      <c r="K76" s="115">
        <v>133</v>
      </c>
      <c r="L76" s="115">
        <v>119.1</v>
      </c>
      <c r="M76" s="115">
        <v>99</v>
      </c>
      <c r="N76" s="115">
        <v>120.3</v>
      </c>
      <c r="O76" s="115">
        <v>117.3</v>
      </c>
      <c r="P76" s="115">
        <v>126.7</v>
      </c>
      <c r="Q76" s="115">
        <v>123.1</v>
      </c>
      <c r="R76" s="115">
        <v>124</v>
      </c>
      <c r="S76" s="115">
        <v>123.1</v>
      </c>
      <c r="T76" s="115">
        <v>119.3</v>
      </c>
      <c r="U76" s="115">
        <v>122.5</v>
      </c>
      <c r="V76" s="115">
        <v>117.3</v>
      </c>
      <c r="W76" s="115">
        <v>116.5</v>
      </c>
      <c r="X76" s="115">
        <v>118.1</v>
      </c>
      <c r="Y76" s="115">
        <v>115.5</v>
      </c>
      <c r="Z76" s="115">
        <v>109.4</v>
      </c>
      <c r="AA76" s="115">
        <v>114.3</v>
      </c>
      <c r="AB76" s="115">
        <v>119.7</v>
      </c>
      <c r="AC76" s="115">
        <v>110.7</v>
      </c>
      <c r="AD76" s="115">
        <v>114</v>
      </c>
      <c r="AE76" s="115">
        <v>119.5</v>
      </c>
    </row>
    <row r="77" spans="1:31" x14ac:dyDescent="0.3">
      <c r="A77" s="115" t="s">
        <v>30</v>
      </c>
      <c r="B77" s="115">
        <v>2015</v>
      </c>
      <c r="C77" s="115" t="s">
        <v>35</v>
      </c>
      <c r="D77" s="115" t="str">
        <f t="shared" si="1"/>
        <v>2015 February</v>
      </c>
      <c r="E77" s="115">
        <v>123.4</v>
      </c>
      <c r="F77" s="115">
        <v>124.4</v>
      </c>
      <c r="G77" s="115">
        <v>122.1</v>
      </c>
      <c r="H77" s="115">
        <v>125.8</v>
      </c>
      <c r="I77" s="115">
        <v>111.5</v>
      </c>
      <c r="J77" s="115">
        <v>129.4</v>
      </c>
      <c r="K77" s="115">
        <v>128.19999999999999</v>
      </c>
      <c r="L77" s="115">
        <v>118.8</v>
      </c>
      <c r="M77" s="115">
        <v>100</v>
      </c>
      <c r="N77" s="115">
        <v>118.6</v>
      </c>
      <c r="O77" s="115">
        <v>118.8</v>
      </c>
      <c r="P77" s="115">
        <v>126.8</v>
      </c>
      <c r="Q77" s="115">
        <v>122.8</v>
      </c>
      <c r="R77" s="115">
        <v>124.2</v>
      </c>
      <c r="S77" s="115">
        <v>125.4</v>
      </c>
      <c r="T77" s="115">
        <v>122.7</v>
      </c>
      <c r="U77" s="115">
        <v>125</v>
      </c>
      <c r="V77" s="115" t="s">
        <v>32</v>
      </c>
      <c r="W77" s="115">
        <v>120</v>
      </c>
      <c r="X77" s="115">
        <v>119.6</v>
      </c>
      <c r="Y77" s="115">
        <v>117.7</v>
      </c>
      <c r="Z77" s="115">
        <v>110.9</v>
      </c>
      <c r="AA77" s="115">
        <v>114.8</v>
      </c>
      <c r="AB77" s="115">
        <v>118.7</v>
      </c>
      <c r="AC77" s="115">
        <v>110.8</v>
      </c>
      <c r="AD77" s="115">
        <v>115</v>
      </c>
      <c r="AE77" s="115">
        <v>120.6</v>
      </c>
    </row>
    <row r="78" spans="1:31" x14ac:dyDescent="0.3">
      <c r="A78" s="115" t="s">
        <v>33</v>
      </c>
      <c r="B78" s="115">
        <v>2015</v>
      </c>
      <c r="C78" s="115" t="s">
        <v>35</v>
      </c>
      <c r="D78" s="115" t="str">
        <f t="shared" si="1"/>
        <v>2015 February</v>
      </c>
      <c r="E78" s="115">
        <v>124.3</v>
      </c>
      <c r="F78" s="115">
        <v>126.5</v>
      </c>
      <c r="G78" s="115">
        <v>119.5</v>
      </c>
      <c r="H78" s="115">
        <v>125.6</v>
      </c>
      <c r="I78" s="115">
        <v>104.9</v>
      </c>
      <c r="J78" s="115">
        <v>121.6</v>
      </c>
      <c r="K78" s="115">
        <v>131.80000000000001</v>
      </c>
      <c r="L78" s="115">
        <v>125.1</v>
      </c>
      <c r="M78" s="115">
        <v>95</v>
      </c>
      <c r="N78" s="115">
        <v>127.7</v>
      </c>
      <c r="O78" s="115">
        <v>116.8</v>
      </c>
      <c r="P78" s="115">
        <v>128.6</v>
      </c>
      <c r="Q78" s="115">
        <v>123.7</v>
      </c>
      <c r="R78" s="115">
        <v>128.1</v>
      </c>
      <c r="S78" s="115">
        <v>121.3</v>
      </c>
      <c r="T78" s="115">
        <v>116.5</v>
      </c>
      <c r="U78" s="115">
        <v>120.6</v>
      </c>
      <c r="V78" s="115">
        <v>118.1</v>
      </c>
      <c r="W78" s="115">
        <v>114</v>
      </c>
      <c r="X78" s="115">
        <v>117.7</v>
      </c>
      <c r="Y78" s="115">
        <v>114.1</v>
      </c>
      <c r="Z78" s="115">
        <v>106.8</v>
      </c>
      <c r="AA78" s="115">
        <v>114.9</v>
      </c>
      <c r="AB78" s="115">
        <v>120.4</v>
      </c>
      <c r="AC78" s="115">
        <v>111.7</v>
      </c>
      <c r="AD78" s="115">
        <v>113.2</v>
      </c>
      <c r="AE78" s="115">
        <v>118.7</v>
      </c>
    </row>
    <row r="79" spans="1:31" x14ac:dyDescent="0.3">
      <c r="A79" s="115" t="s">
        <v>34</v>
      </c>
      <c r="B79" s="115">
        <v>2015</v>
      </c>
      <c r="C79" s="115" t="s">
        <v>35</v>
      </c>
      <c r="D79" s="115" t="str">
        <f t="shared" si="1"/>
        <v>2015 February</v>
      </c>
      <c r="E79" s="115">
        <v>123.7</v>
      </c>
      <c r="F79" s="115">
        <v>125.1</v>
      </c>
      <c r="G79" s="115">
        <v>121.1</v>
      </c>
      <c r="H79" s="115">
        <v>125.7</v>
      </c>
      <c r="I79" s="115">
        <v>109.1</v>
      </c>
      <c r="J79" s="115">
        <v>125.8</v>
      </c>
      <c r="K79" s="115">
        <v>129.4</v>
      </c>
      <c r="L79" s="115">
        <v>120.9</v>
      </c>
      <c r="M79" s="115">
        <v>98.3</v>
      </c>
      <c r="N79" s="115">
        <v>121.6</v>
      </c>
      <c r="O79" s="115">
        <v>118</v>
      </c>
      <c r="P79" s="115">
        <v>127.6</v>
      </c>
      <c r="Q79" s="115">
        <v>123.1</v>
      </c>
      <c r="R79" s="115">
        <v>125.2</v>
      </c>
      <c r="S79" s="115">
        <v>123.8</v>
      </c>
      <c r="T79" s="115">
        <v>120.1</v>
      </c>
      <c r="U79" s="115">
        <v>123.3</v>
      </c>
      <c r="V79" s="115">
        <v>118.1</v>
      </c>
      <c r="W79" s="115">
        <v>117.7</v>
      </c>
      <c r="X79" s="115">
        <v>118.7</v>
      </c>
      <c r="Y79" s="115">
        <v>116.3</v>
      </c>
      <c r="Z79" s="115">
        <v>108.7</v>
      </c>
      <c r="AA79" s="115">
        <v>114.9</v>
      </c>
      <c r="AB79" s="115">
        <v>119.7</v>
      </c>
      <c r="AC79" s="115">
        <v>111.2</v>
      </c>
      <c r="AD79" s="115">
        <v>114.1</v>
      </c>
      <c r="AE79" s="115">
        <v>119.7</v>
      </c>
    </row>
    <row r="80" spans="1:31" x14ac:dyDescent="0.3">
      <c r="A80" s="115" t="s">
        <v>30</v>
      </c>
      <c r="B80" s="115">
        <v>2015</v>
      </c>
      <c r="C80" s="115" t="s">
        <v>36</v>
      </c>
      <c r="D80" s="115" t="str">
        <f t="shared" si="1"/>
        <v>2015 March</v>
      </c>
      <c r="E80" s="115">
        <v>123.3</v>
      </c>
      <c r="F80" s="115">
        <v>124.7</v>
      </c>
      <c r="G80" s="115">
        <v>118.9</v>
      </c>
      <c r="H80" s="115">
        <v>126</v>
      </c>
      <c r="I80" s="115">
        <v>111.8</v>
      </c>
      <c r="J80" s="115">
        <v>130.9</v>
      </c>
      <c r="K80" s="115">
        <v>128</v>
      </c>
      <c r="L80" s="115">
        <v>119.9</v>
      </c>
      <c r="M80" s="115">
        <v>98.9</v>
      </c>
      <c r="N80" s="115">
        <v>119.4</v>
      </c>
      <c r="O80" s="115">
        <v>118.9</v>
      </c>
      <c r="P80" s="115">
        <v>127.7</v>
      </c>
      <c r="Q80" s="115">
        <v>123.1</v>
      </c>
      <c r="R80" s="115">
        <v>124.7</v>
      </c>
      <c r="S80" s="115">
        <v>126</v>
      </c>
      <c r="T80" s="115">
        <v>122.9</v>
      </c>
      <c r="U80" s="115">
        <v>125.5</v>
      </c>
      <c r="V80" s="115" t="s">
        <v>32</v>
      </c>
      <c r="W80" s="115">
        <v>120.6</v>
      </c>
      <c r="X80" s="115">
        <v>120.2</v>
      </c>
      <c r="Y80" s="115">
        <v>118.2</v>
      </c>
      <c r="Z80" s="115">
        <v>111.6</v>
      </c>
      <c r="AA80" s="115">
        <v>115.5</v>
      </c>
      <c r="AB80" s="115">
        <v>119.4</v>
      </c>
      <c r="AC80" s="115">
        <v>110.8</v>
      </c>
      <c r="AD80" s="115">
        <v>115.5</v>
      </c>
      <c r="AE80" s="115">
        <v>121.1</v>
      </c>
    </row>
    <row r="81" spans="1:31" x14ac:dyDescent="0.3">
      <c r="A81" s="115" t="s">
        <v>33</v>
      </c>
      <c r="B81" s="115">
        <v>2015</v>
      </c>
      <c r="C81" s="115" t="s">
        <v>36</v>
      </c>
      <c r="D81" s="115" t="str">
        <f t="shared" si="1"/>
        <v>2015 March</v>
      </c>
      <c r="E81" s="115">
        <v>124</v>
      </c>
      <c r="F81" s="115">
        <v>126.7</v>
      </c>
      <c r="G81" s="115">
        <v>113.5</v>
      </c>
      <c r="H81" s="115">
        <v>125.9</v>
      </c>
      <c r="I81" s="115">
        <v>104.8</v>
      </c>
      <c r="J81" s="115">
        <v>123.8</v>
      </c>
      <c r="K81" s="115">
        <v>131.4</v>
      </c>
      <c r="L81" s="115">
        <v>127.2</v>
      </c>
      <c r="M81" s="115">
        <v>93.2</v>
      </c>
      <c r="N81" s="115">
        <v>127.4</v>
      </c>
      <c r="O81" s="115">
        <v>117</v>
      </c>
      <c r="P81" s="115">
        <v>129.19999999999999</v>
      </c>
      <c r="Q81" s="115">
        <v>123.9</v>
      </c>
      <c r="R81" s="115">
        <v>128.80000000000001</v>
      </c>
      <c r="S81" s="115">
        <v>121.7</v>
      </c>
      <c r="T81" s="115">
        <v>116.9</v>
      </c>
      <c r="U81" s="115">
        <v>120.9</v>
      </c>
      <c r="V81" s="115">
        <v>118.6</v>
      </c>
      <c r="W81" s="115">
        <v>114.4</v>
      </c>
      <c r="X81" s="115">
        <v>118</v>
      </c>
      <c r="Y81" s="115">
        <v>114.3</v>
      </c>
      <c r="Z81" s="115">
        <v>108.4</v>
      </c>
      <c r="AA81" s="115">
        <v>115.4</v>
      </c>
      <c r="AB81" s="115">
        <v>120.6</v>
      </c>
      <c r="AC81" s="115">
        <v>111.3</v>
      </c>
      <c r="AD81" s="115">
        <v>113.8</v>
      </c>
      <c r="AE81" s="115">
        <v>119.1</v>
      </c>
    </row>
    <row r="82" spans="1:31" x14ac:dyDescent="0.3">
      <c r="A82" s="115" t="s">
        <v>34</v>
      </c>
      <c r="B82" s="115">
        <v>2015</v>
      </c>
      <c r="C82" s="115" t="s">
        <v>36</v>
      </c>
      <c r="D82" s="115" t="str">
        <f t="shared" si="1"/>
        <v>2015 March</v>
      </c>
      <c r="E82" s="115">
        <v>123.5</v>
      </c>
      <c r="F82" s="115">
        <v>125.4</v>
      </c>
      <c r="G82" s="115">
        <v>116.8</v>
      </c>
      <c r="H82" s="115">
        <v>126</v>
      </c>
      <c r="I82" s="115">
        <v>109.2</v>
      </c>
      <c r="J82" s="115">
        <v>127.6</v>
      </c>
      <c r="K82" s="115">
        <v>129.19999999999999</v>
      </c>
      <c r="L82" s="115">
        <v>122.4</v>
      </c>
      <c r="M82" s="115">
        <v>97</v>
      </c>
      <c r="N82" s="115">
        <v>122.1</v>
      </c>
      <c r="O82" s="115">
        <v>118.1</v>
      </c>
      <c r="P82" s="115">
        <v>128.4</v>
      </c>
      <c r="Q82" s="115">
        <v>123.4</v>
      </c>
      <c r="R82" s="115">
        <v>125.8</v>
      </c>
      <c r="S82" s="115">
        <v>124.3</v>
      </c>
      <c r="T82" s="115">
        <v>120.4</v>
      </c>
      <c r="U82" s="115">
        <v>123.7</v>
      </c>
      <c r="V82" s="115">
        <v>118.6</v>
      </c>
      <c r="W82" s="115">
        <v>118.3</v>
      </c>
      <c r="X82" s="115">
        <v>119.2</v>
      </c>
      <c r="Y82" s="115">
        <v>116.7</v>
      </c>
      <c r="Z82" s="115">
        <v>109.9</v>
      </c>
      <c r="AA82" s="115">
        <v>115.4</v>
      </c>
      <c r="AB82" s="115">
        <v>120.1</v>
      </c>
      <c r="AC82" s="115">
        <v>111</v>
      </c>
      <c r="AD82" s="115">
        <v>114.7</v>
      </c>
      <c r="AE82" s="115">
        <v>120.2</v>
      </c>
    </row>
    <row r="83" spans="1:31" x14ac:dyDescent="0.3">
      <c r="A83" s="115" t="s">
        <v>30</v>
      </c>
      <c r="B83" s="115">
        <v>2015</v>
      </c>
      <c r="C83" s="115" t="s">
        <v>37</v>
      </c>
      <c r="D83" s="115" t="str">
        <f t="shared" si="1"/>
        <v>2015 April</v>
      </c>
      <c r="E83" s="115">
        <v>123.3</v>
      </c>
      <c r="F83" s="115">
        <v>125.5</v>
      </c>
      <c r="G83" s="115">
        <v>117.2</v>
      </c>
      <c r="H83" s="115">
        <v>126.8</v>
      </c>
      <c r="I83" s="115">
        <v>111.9</v>
      </c>
      <c r="J83" s="115">
        <v>134.19999999999999</v>
      </c>
      <c r="K83" s="115">
        <v>127.5</v>
      </c>
      <c r="L83" s="115">
        <v>121.5</v>
      </c>
      <c r="M83" s="115">
        <v>97.8</v>
      </c>
      <c r="N83" s="115">
        <v>119.8</v>
      </c>
      <c r="O83" s="115">
        <v>119.4</v>
      </c>
      <c r="P83" s="115">
        <v>128.69999999999999</v>
      </c>
      <c r="Q83" s="115">
        <v>123.6</v>
      </c>
      <c r="R83" s="115">
        <v>125.7</v>
      </c>
      <c r="S83" s="115">
        <v>126.4</v>
      </c>
      <c r="T83" s="115">
        <v>123.3</v>
      </c>
      <c r="U83" s="115">
        <v>126</v>
      </c>
      <c r="V83" s="115" t="s">
        <v>32</v>
      </c>
      <c r="W83" s="115">
        <v>121.2</v>
      </c>
      <c r="X83" s="115">
        <v>120.9</v>
      </c>
      <c r="Y83" s="115">
        <v>118.6</v>
      </c>
      <c r="Z83" s="115">
        <v>111.9</v>
      </c>
      <c r="AA83" s="115">
        <v>116.2</v>
      </c>
      <c r="AB83" s="115">
        <v>119.9</v>
      </c>
      <c r="AC83" s="115">
        <v>111.6</v>
      </c>
      <c r="AD83" s="115">
        <v>116</v>
      </c>
      <c r="AE83" s="115">
        <v>121.5</v>
      </c>
    </row>
    <row r="84" spans="1:31" x14ac:dyDescent="0.3">
      <c r="A84" s="115" t="s">
        <v>33</v>
      </c>
      <c r="B84" s="115">
        <v>2015</v>
      </c>
      <c r="C84" s="115" t="s">
        <v>37</v>
      </c>
      <c r="D84" s="115" t="str">
        <f t="shared" si="1"/>
        <v>2015 April</v>
      </c>
      <c r="E84" s="115">
        <v>123.8</v>
      </c>
      <c r="F84" s="115">
        <v>128.19999999999999</v>
      </c>
      <c r="G84" s="115">
        <v>110</v>
      </c>
      <c r="H84" s="115">
        <v>126.3</v>
      </c>
      <c r="I84" s="115">
        <v>104.5</v>
      </c>
      <c r="J84" s="115">
        <v>130.6</v>
      </c>
      <c r="K84" s="115">
        <v>130.80000000000001</v>
      </c>
      <c r="L84" s="115">
        <v>131.30000000000001</v>
      </c>
      <c r="M84" s="115">
        <v>91.6</v>
      </c>
      <c r="N84" s="115">
        <v>127.7</v>
      </c>
      <c r="O84" s="115">
        <v>117.2</v>
      </c>
      <c r="P84" s="115">
        <v>129.5</v>
      </c>
      <c r="Q84" s="115">
        <v>124.6</v>
      </c>
      <c r="R84" s="115">
        <v>130.1</v>
      </c>
      <c r="S84" s="115">
        <v>122.1</v>
      </c>
      <c r="T84" s="115">
        <v>117.2</v>
      </c>
      <c r="U84" s="115">
        <v>121.3</v>
      </c>
      <c r="V84" s="115">
        <v>119.2</v>
      </c>
      <c r="W84" s="115">
        <v>114.7</v>
      </c>
      <c r="X84" s="115">
        <v>118.4</v>
      </c>
      <c r="Y84" s="115">
        <v>114.6</v>
      </c>
      <c r="Z84" s="115">
        <v>108.4</v>
      </c>
      <c r="AA84" s="115">
        <v>115.6</v>
      </c>
      <c r="AB84" s="115">
        <v>121.7</v>
      </c>
      <c r="AC84" s="115">
        <v>111.8</v>
      </c>
      <c r="AD84" s="115">
        <v>114.2</v>
      </c>
      <c r="AE84" s="115">
        <v>119.7</v>
      </c>
    </row>
    <row r="85" spans="1:31" x14ac:dyDescent="0.3">
      <c r="A85" s="115" t="s">
        <v>34</v>
      </c>
      <c r="B85" s="115">
        <v>2015</v>
      </c>
      <c r="C85" s="115" t="s">
        <v>37</v>
      </c>
      <c r="D85" s="115" t="str">
        <f t="shared" si="1"/>
        <v>2015 April</v>
      </c>
      <c r="E85" s="115">
        <v>123.5</v>
      </c>
      <c r="F85" s="115">
        <v>126.4</v>
      </c>
      <c r="G85" s="115">
        <v>114.4</v>
      </c>
      <c r="H85" s="115">
        <v>126.6</v>
      </c>
      <c r="I85" s="115">
        <v>109.2</v>
      </c>
      <c r="J85" s="115">
        <v>132.5</v>
      </c>
      <c r="K85" s="115">
        <v>128.6</v>
      </c>
      <c r="L85" s="115">
        <v>124.8</v>
      </c>
      <c r="M85" s="115">
        <v>95.7</v>
      </c>
      <c r="N85" s="115">
        <v>122.4</v>
      </c>
      <c r="O85" s="115">
        <v>118.5</v>
      </c>
      <c r="P85" s="115">
        <v>129.1</v>
      </c>
      <c r="Q85" s="115">
        <v>124</v>
      </c>
      <c r="R85" s="115">
        <v>126.9</v>
      </c>
      <c r="S85" s="115">
        <v>124.7</v>
      </c>
      <c r="T85" s="115">
        <v>120.8</v>
      </c>
      <c r="U85" s="115">
        <v>124.1</v>
      </c>
      <c r="V85" s="115">
        <v>119.2</v>
      </c>
      <c r="W85" s="115">
        <v>118.7</v>
      </c>
      <c r="X85" s="115">
        <v>119.7</v>
      </c>
      <c r="Y85" s="115">
        <v>117.1</v>
      </c>
      <c r="Z85" s="115">
        <v>110.1</v>
      </c>
      <c r="AA85" s="115">
        <v>115.9</v>
      </c>
      <c r="AB85" s="115">
        <v>121</v>
      </c>
      <c r="AC85" s="115">
        <v>111.7</v>
      </c>
      <c r="AD85" s="115">
        <v>115.1</v>
      </c>
      <c r="AE85" s="115">
        <v>120.7</v>
      </c>
    </row>
    <row r="86" spans="1:31" x14ac:dyDescent="0.3">
      <c r="A86" s="115" t="s">
        <v>30</v>
      </c>
      <c r="B86" s="115">
        <v>2015</v>
      </c>
      <c r="C86" s="115" t="s">
        <v>38</v>
      </c>
      <c r="D86" s="115" t="str">
        <f t="shared" si="1"/>
        <v>2015 May</v>
      </c>
      <c r="E86" s="115">
        <v>123.5</v>
      </c>
      <c r="F86" s="115">
        <v>127.1</v>
      </c>
      <c r="G86" s="115">
        <v>117.3</v>
      </c>
      <c r="H86" s="115">
        <v>127.7</v>
      </c>
      <c r="I86" s="115">
        <v>112.5</v>
      </c>
      <c r="J86" s="115">
        <v>134.1</v>
      </c>
      <c r="K86" s="115">
        <v>128.5</v>
      </c>
      <c r="L86" s="115">
        <v>124.3</v>
      </c>
      <c r="M86" s="115">
        <v>97.6</v>
      </c>
      <c r="N86" s="115">
        <v>120.7</v>
      </c>
      <c r="O86" s="115">
        <v>120.2</v>
      </c>
      <c r="P86" s="115">
        <v>129.80000000000001</v>
      </c>
      <c r="Q86" s="115">
        <v>124.4</v>
      </c>
      <c r="R86" s="115">
        <v>126.7</v>
      </c>
      <c r="S86" s="115">
        <v>127.3</v>
      </c>
      <c r="T86" s="115">
        <v>124.1</v>
      </c>
      <c r="U86" s="115">
        <v>126.8</v>
      </c>
      <c r="V86" s="115" t="s">
        <v>32</v>
      </c>
      <c r="W86" s="115">
        <v>121.9</v>
      </c>
      <c r="X86" s="115">
        <v>121.5</v>
      </c>
      <c r="Y86" s="115">
        <v>119.4</v>
      </c>
      <c r="Z86" s="115">
        <v>113.3</v>
      </c>
      <c r="AA86" s="115">
        <v>116.7</v>
      </c>
      <c r="AB86" s="115">
        <v>120.5</v>
      </c>
      <c r="AC86" s="115">
        <v>112.3</v>
      </c>
      <c r="AD86" s="115">
        <v>116.9</v>
      </c>
      <c r="AE86" s="115">
        <v>122.4</v>
      </c>
    </row>
    <row r="87" spans="1:31" x14ac:dyDescent="0.3">
      <c r="A87" s="115" t="s">
        <v>33</v>
      </c>
      <c r="B87" s="115">
        <v>2015</v>
      </c>
      <c r="C87" s="115" t="s">
        <v>38</v>
      </c>
      <c r="D87" s="115" t="str">
        <f t="shared" si="1"/>
        <v>2015 May</v>
      </c>
      <c r="E87" s="115">
        <v>123.8</v>
      </c>
      <c r="F87" s="115">
        <v>129.69999999999999</v>
      </c>
      <c r="G87" s="115">
        <v>111.3</v>
      </c>
      <c r="H87" s="115">
        <v>126.6</v>
      </c>
      <c r="I87" s="115">
        <v>105.2</v>
      </c>
      <c r="J87" s="115">
        <v>130.80000000000001</v>
      </c>
      <c r="K87" s="115">
        <v>135.6</v>
      </c>
      <c r="L87" s="115">
        <v>142.6</v>
      </c>
      <c r="M87" s="115">
        <v>90.8</v>
      </c>
      <c r="N87" s="115">
        <v>128.80000000000001</v>
      </c>
      <c r="O87" s="115">
        <v>117.7</v>
      </c>
      <c r="P87" s="115">
        <v>129.9</v>
      </c>
      <c r="Q87" s="115">
        <v>126.1</v>
      </c>
      <c r="R87" s="115">
        <v>131.30000000000001</v>
      </c>
      <c r="S87" s="115">
        <v>122.4</v>
      </c>
      <c r="T87" s="115">
        <v>117.4</v>
      </c>
      <c r="U87" s="115">
        <v>121.6</v>
      </c>
      <c r="V87" s="115">
        <v>119.6</v>
      </c>
      <c r="W87" s="115">
        <v>114.9</v>
      </c>
      <c r="X87" s="115">
        <v>118.7</v>
      </c>
      <c r="Y87" s="115">
        <v>114.9</v>
      </c>
      <c r="Z87" s="115">
        <v>110.8</v>
      </c>
      <c r="AA87" s="115">
        <v>116</v>
      </c>
      <c r="AB87" s="115">
        <v>122</v>
      </c>
      <c r="AC87" s="115">
        <v>112.4</v>
      </c>
      <c r="AD87" s="115">
        <v>115.2</v>
      </c>
      <c r="AE87" s="115">
        <v>120.7</v>
      </c>
    </row>
    <row r="88" spans="1:31" x14ac:dyDescent="0.3">
      <c r="A88" s="115" t="s">
        <v>34</v>
      </c>
      <c r="B88" s="115">
        <v>2015</v>
      </c>
      <c r="C88" s="115" t="s">
        <v>38</v>
      </c>
      <c r="D88" s="115" t="str">
        <f t="shared" si="1"/>
        <v>2015 May</v>
      </c>
      <c r="E88" s="115">
        <v>123.6</v>
      </c>
      <c r="F88" s="115">
        <v>128</v>
      </c>
      <c r="G88" s="115">
        <v>115</v>
      </c>
      <c r="H88" s="115">
        <v>127.3</v>
      </c>
      <c r="I88" s="115">
        <v>109.8</v>
      </c>
      <c r="J88" s="115">
        <v>132.6</v>
      </c>
      <c r="K88" s="115">
        <v>130.9</v>
      </c>
      <c r="L88" s="115">
        <v>130.5</v>
      </c>
      <c r="M88" s="115">
        <v>95.3</v>
      </c>
      <c r="N88" s="115">
        <v>123.4</v>
      </c>
      <c r="O88" s="115">
        <v>119.2</v>
      </c>
      <c r="P88" s="115">
        <v>129.80000000000001</v>
      </c>
      <c r="Q88" s="115">
        <v>125</v>
      </c>
      <c r="R88" s="115">
        <v>127.9</v>
      </c>
      <c r="S88" s="115">
        <v>125.4</v>
      </c>
      <c r="T88" s="115">
        <v>121.3</v>
      </c>
      <c r="U88" s="115">
        <v>124.7</v>
      </c>
      <c r="V88" s="115">
        <v>119.6</v>
      </c>
      <c r="W88" s="115">
        <v>119.2</v>
      </c>
      <c r="X88" s="115">
        <v>120.2</v>
      </c>
      <c r="Y88" s="115">
        <v>117.7</v>
      </c>
      <c r="Z88" s="115">
        <v>112</v>
      </c>
      <c r="AA88" s="115">
        <v>116.3</v>
      </c>
      <c r="AB88" s="115">
        <v>121.4</v>
      </c>
      <c r="AC88" s="115">
        <v>112.3</v>
      </c>
      <c r="AD88" s="115">
        <v>116.1</v>
      </c>
      <c r="AE88" s="115">
        <v>121.6</v>
      </c>
    </row>
    <row r="89" spans="1:31" x14ac:dyDescent="0.3">
      <c r="A89" s="115" t="s">
        <v>30</v>
      </c>
      <c r="B89" s="115">
        <v>2015</v>
      </c>
      <c r="C89" s="115" t="s">
        <v>39</v>
      </c>
      <c r="D89" s="115" t="str">
        <f t="shared" si="1"/>
        <v>2015 June</v>
      </c>
      <c r="E89" s="115">
        <v>124.1</v>
      </c>
      <c r="F89" s="115">
        <v>130.4</v>
      </c>
      <c r="G89" s="115">
        <v>122.1</v>
      </c>
      <c r="H89" s="115">
        <v>128.69999999999999</v>
      </c>
      <c r="I89" s="115">
        <v>114.1</v>
      </c>
      <c r="J89" s="115">
        <v>133.19999999999999</v>
      </c>
      <c r="K89" s="115">
        <v>135.19999999999999</v>
      </c>
      <c r="L89" s="115">
        <v>131.9</v>
      </c>
      <c r="M89" s="115">
        <v>96.3</v>
      </c>
      <c r="N89" s="115">
        <v>123</v>
      </c>
      <c r="O89" s="115">
        <v>121.1</v>
      </c>
      <c r="P89" s="115">
        <v>131.19999999999999</v>
      </c>
      <c r="Q89" s="115">
        <v>126.6</v>
      </c>
      <c r="R89" s="115">
        <v>128.19999999999999</v>
      </c>
      <c r="S89" s="115">
        <v>128.4</v>
      </c>
      <c r="T89" s="115">
        <v>125.1</v>
      </c>
      <c r="U89" s="115">
        <v>128</v>
      </c>
      <c r="V89" s="115" t="s">
        <v>32</v>
      </c>
      <c r="W89" s="115">
        <v>122.6</v>
      </c>
      <c r="X89" s="115">
        <v>122.8</v>
      </c>
      <c r="Y89" s="115">
        <v>120.4</v>
      </c>
      <c r="Z89" s="115">
        <v>114.2</v>
      </c>
      <c r="AA89" s="115">
        <v>117.9</v>
      </c>
      <c r="AB89" s="115">
        <v>122</v>
      </c>
      <c r="AC89" s="115">
        <v>113</v>
      </c>
      <c r="AD89" s="115">
        <v>117.9</v>
      </c>
      <c r="AE89" s="115">
        <v>124.1</v>
      </c>
    </row>
    <row r="90" spans="1:31" x14ac:dyDescent="0.3">
      <c r="A90" s="115" t="s">
        <v>33</v>
      </c>
      <c r="B90" s="115">
        <v>2015</v>
      </c>
      <c r="C90" s="115" t="s">
        <v>39</v>
      </c>
      <c r="D90" s="115" t="str">
        <f t="shared" si="1"/>
        <v>2015 June</v>
      </c>
      <c r="E90" s="115">
        <v>123.6</v>
      </c>
      <c r="F90" s="115">
        <v>134.4</v>
      </c>
      <c r="G90" s="115">
        <v>120.9</v>
      </c>
      <c r="H90" s="115">
        <v>127.3</v>
      </c>
      <c r="I90" s="115">
        <v>106</v>
      </c>
      <c r="J90" s="115">
        <v>132.30000000000001</v>
      </c>
      <c r="K90" s="115">
        <v>146.69999999999999</v>
      </c>
      <c r="L90" s="115">
        <v>148.1</v>
      </c>
      <c r="M90" s="115">
        <v>89.8</v>
      </c>
      <c r="N90" s="115">
        <v>130.5</v>
      </c>
      <c r="O90" s="115">
        <v>118</v>
      </c>
      <c r="P90" s="115">
        <v>130.5</v>
      </c>
      <c r="Q90" s="115">
        <v>128.5</v>
      </c>
      <c r="R90" s="115">
        <v>132.1</v>
      </c>
      <c r="S90" s="115">
        <v>123.2</v>
      </c>
      <c r="T90" s="115">
        <v>117.6</v>
      </c>
      <c r="U90" s="115">
        <v>122.3</v>
      </c>
      <c r="V90" s="115">
        <v>119</v>
      </c>
      <c r="W90" s="115">
        <v>115.1</v>
      </c>
      <c r="X90" s="115">
        <v>119.2</v>
      </c>
      <c r="Y90" s="115">
        <v>115.4</v>
      </c>
      <c r="Z90" s="115">
        <v>111.7</v>
      </c>
      <c r="AA90" s="115">
        <v>116.2</v>
      </c>
      <c r="AB90" s="115">
        <v>123.8</v>
      </c>
      <c r="AC90" s="115">
        <v>112.5</v>
      </c>
      <c r="AD90" s="115">
        <v>116</v>
      </c>
      <c r="AE90" s="115">
        <v>121.7</v>
      </c>
    </row>
    <row r="91" spans="1:31" x14ac:dyDescent="0.3">
      <c r="A91" s="115" t="s">
        <v>34</v>
      </c>
      <c r="B91" s="115">
        <v>2015</v>
      </c>
      <c r="C91" s="115" t="s">
        <v>39</v>
      </c>
      <c r="D91" s="115" t="str">
        <f t="shared" si="1"/>
        <v>2015 June</v>
      </c>
      <c r="E91" s="115">
        <v>123.9</v>
      </c>
      <c r="F91" s="115">
        <v>131.80000000000001</v>
      </c>
      <c r="G91" s="115">
        <v>121.6</v>
      </c>
      <c r="H91" s="115">
        <v>128.19999999999999</v>
      </c>
      <c r="I91" s="115">
        <v>111.1</v>
      </c>
      <c r="J91" s="115">
        <v>132.80000000000001</v>
      </c>
      <c r="K91" s="115">
        <v>139.1</v>
      </c>
      <c r="L91" s="115">
        <v>137.4</v>
      </c>
      <c r="M91" s="115">
        <v>94.1</v>
      </c>
      <c r="N91" s="115">
        <v>125.5</v>
      </c>
      <c r="O91" s="115">
        <v>119.8</v>
      </c>
      <c r="P91" s="115">
        <v>130.9</v>
      </c>
      <c r="Q91" s="115">
        <v>127.3</v>
      </c>
      <c r="R91" s="115">
        <v>129.19999999999999</v>
      </c>
      <c r="S91" s="115">
        <v>126.4</v>
      </c>
      <c r="T91" s="115">
        <v>122</v>
      </c>
      <c r="U91" s="115">
        <v>125.7</v>
      </c>
      <c r="V91" s="115">
        <v>119</v>
      </c>
      <c r="W91" s="115">
        <v>119.8</v>
      </c>
      <c r="X91" s="115">
        <v>121.1</v>
      </c>
      <c r="Y91" s="115">
        <v>118.5</v>
      </c>
      <c r="Z91" s="115">
        <v>112.9</v>
      </c>
      <c r="AA91" s="115">
        <v>116.9</v>
      </c>
      <c r="AB91" s="115">
        <v>123.1</v>
      </c>
      <c r="AC91" s="115">
        <v>112.8</v>
      </c>
      <c r="AD91" s="115">
        <v>117</v>
      </c>
      <c r="AE91" s="115">
        <v>123</v>
      </c>
    </row>
    <row r="92" spans="1:31" x14ac:dyDescent="0.3">
      <c r="A92" s="115" t="s">
        <v>30</v>
      </c>
      <c r="B92" s="115">
        <v>2015</v>
      </c>
      <c r="C92" s="115" t="s">
        <v>40</v>
      </c>
      <c r="D92" s="115" t="str">
        <f t="shared" si="1"/>
        <v>2015 July</v>
      </c>
      <c r="E92" s="115">
        <v>124</v>
      </c>
      <c r="F92" s="115">
        <v>131.5</v>
      </c>
      <c r="G92" s="115">
        <v>122</v>
      </c>
      <c r="H92" s="115">
        <v>128.69999999999999</v>
      </c>
      <c r="I92" s="115">
        <v>113.5</v>
      </c>
      <c r="J92" s="115">
        <v>133.30000000000001</v>
      </c>
      <c r="K92" s="115">
        <v>140.80000000000001</v>
      </c>
      <c r="L92" s="115">
        <v>133.80000000000001</v>
      </c>
      <c r="M92" s="115">
        <v>94.1</v>
      </c>
      <c r="N92" s="115">
        <v>123.4</v>
      </c>
      <c r="O92" s="115">
        <v>121</v>
      </c>
      <c r="P92" s="115">
        <v>131.69999999999999</v>
      </c>
      <c r="Q92" s="115">
        <v>127.5</v>
      </c>
      <c r="R92" s="115">
        <v>129.4</v>
      </c>
      <c r="S92" s="115">
        <v>128.80000000000001</v>
      </c>
      <c r="T92" s="115">
        <v>125.5</v>
      </c>
      <c r="U92" s="115">
        <v>128.30000000000001</v>
      </c>
      <c r="V92" s="115" t="s">
        <v>32</v>
      </c>
      <c r="W92" s="115">
        <v>123</v>
      </c>
      <c r="X92" s="115">
        <v>123</v>
      </c>
      <c r="Y92" s="115">
        <v>120.8</v>
      </c>
      <c r="Z92" s="115">
        <v>114.1</v>
      </c>
      <c r="AA92" s="115">
        <v>118</v>
      </c>
      <c r="AB92" s="115">
        <v>122.9</v>
      </c>
      <c r="AC92" s="115">
        <v>112.7</v>
      </c>
      <c r="AD92" s="115">
        <v>118.1</v>
      </c>
      <c r="AE92" s="115">
        <v>124.7</v>
      </c>
    </row>
    <row r="93" spans="1:31" x14ac:dyDescent="0.3">
      <c r="A93" s="115" t="s">
        <v>33</v>
      </c>
      <c r="B93" s="115">
        <v>2015</v>
      </c>
      <c r="C93" s="115" t="s">
        <v>40</v>
      </c>
      <c r="D93" s="115" t="str">
        <f t="shared" si="1"/>
        <v>2015 July</v>
      </c>
      <c r="E93" s="115">
        <v>123.2</v>
      </c>
      <c r="F93" s="115">
        <v>134.30000000000001</v>
      </c>
      <c r="G93" s="115">
        <v>119.5</v>
      </c>
      <c r="H93" s="115">
        <v>127.7</v>
      </c>
      <c r="I93" s="115">
        <v>106.3</v>
      </c>
      <c r="J93" s="115">
        <v>132.80000000000001</v>
      </c>
      <c r="K93" s="115">
        <v>153.5</v>
      </c>
      <c r="L93" s="115">
        <v>149.5</v>
      </c>
      <c r="M93" s="115">
        <v>85.7</v>
      </c>
      <c r="N93" s="115">
        <v>131.5</v>
      </c>
      <c r="O93" s="115">
        <v>118.3</v>
      </c>
      <c r="P93" s="115">
        <v>131.1</v>
      </c>
      <c r="Q93" s="115">
        <v>129.5</v>
      </c>
      <c r="R93" s="115">
        <v>133.1</v>
      </c>
      <c r="S93" s="115">
        <v>123.5</v>
      </c>
      <c r="T93" s="115">
        <v>117.9</v>
      </c>
      <c r="U93" s="115">
        <v>122.7</v>
      </c>
      <c r="V93" s="115">
        <v>119.9</v>
      </c>
      <c r="W93" s="115">
        <v>115.3</v>
      </c>
      <c r="X93" s="115">
        <v>119.5</v>
      </c>
      <c r="Y93" s="115">
        <v>116</v>
      </c>
      <c r="Z93" s="115">
        <v>111.5</v>
      </c>
      <c r="AA93" s="115">
        <v>116.6</v>
      </c>
      <c r="AB93" s="115">
        <v>125.4</v>
      </c>
      <c r="AC93" s="115">
        <v>111.7</v>
      </c>
      <c r="AD93" s="115">
        <v>116.3</v>
      </c>
      <c r="AE93" s="115">
        <v>122.4</v>
      </c>
    </row>
    <row r="94" spans="1:31" x14ac:dyDescent="0.3">
      <c r="A94" s="115" t="s">
        <v>34</v>
      </c>
      <c r="B94" s="115">
        <v>2015</v>
      </c>
      <c r="C94" s="115" t="s">
        <v>40</v>
      </c>
      <c r="D94" s="115" t="str">
        <f t="shared" si="1"/>
        <v>2015 July</v>
      </c>
      <c r="E94" s="115">
        <v>123.7</v>
      </c>
      <c r="F94" s="115">
        <v>132.5</v>
      </c>
      <c r="G94" s="115">
        <v>121</v>
      </c>
      <c r="H94" s="115">
        <v>128.30000000000001</v>
      </c>
      <c r="I94" s="115">
        <v>110.9</v>
      </c>
      <c r="J94" s="115">
        <v>133.1</v>
      </c>
      <c r="K94" s="115">
        <v>145.1</v>
      </c>
      <c r="L94" s="115">
        <v>139.1</v>
      </c>
      <c r="M94" s="115">
        <v>91.3</v>
      </c>
      <c r="N94" s="115">
        <v>126.1</v>
      </c>
      <c r="O94" s="115">
        <v>119.9</v>
      </c>
      <c r="P94" s="115">
        <v>131.4</v>
      </c>
      <c r="Q94" s="115">
        <v>128.19999999999999</v>
      </c>
      <c r="R94" s="115">
        <v>130.4</v>
      </c>
      <c r="S94" s="115">
        <v>126.7</v>
      </c>
      <c r="T94" s="115">
        <v>122.3</v>
      </c>
      <c r="U94" s="115">
        <v>126.1</v>
      </c>
      <c r="V94" s="115">
        <v>119.9</v>
      </c>
      <c r="W94" s="115">
        <v>120.1</v>
      </c>
      <c r="X94" s="115">
        <v>121.3</v>
      </c>
      <c r="Y94" s="115">
        <v>119</v>
      </c>
      <c r="Z94" s="115">
        <v>112.7</v>
      </c>
      <c r="AA94" s="115">
        <v>117.2</v>
      </c>
      <c r="AB94" s="115">
        <v>124.4</v>
      </c>
      <c r="AC94" s="115">
        <v>112.3</v>
      </c>
      <c r="AD94" s="115">
        <v>117.2</v>
      </c>
      <c r="AE94" s="115">
        <v>123.6</v>
      </c>
    </row>
    <row r="95" spans="1:31" x14ac:dyDescent="0.3">
      <c r="A95" s="115" t="s">
        <v>30</v>
      </c>
      <c r="B95" s="115">
        <v>2015</v>
      </c>
      <c r="C95" s="115" t="s">
        <v>41</v>
      </c>
      <c r="D95" s="115" t="str">
        <f t="shared" si="1"/>
        <v>2015 August</v>
      </c>
      <c r="E95" s="115">
        <v>124.7</v>
      </c>
      <c r="F95" s="115">
        <v>131.30000000000001</v>
      </c>
      <c r="G95" s="115">
        <v>121.3</v>
      </c>
      <c r="H95" s="115">
        <v>128.80000000000001</v>
      </c>
      <c r="I95" s="115">
        <v>114</v>
      </c>
      <c r="J95" s="115">
        <v>134.19999999999999</v>
      </c>
      <c r="K95" s="115">
        <v>153.6</v>
      </c>
      <c r="L95" s="115">
        <v>137.9</v>
      </c>
      <c r="M95" s="115">
        <v>93.1</v>
      </c>
      <c r="N95" s="115">
        <v>123.9</v>
      </c>
      <c r="O95" s="115">
        <v>121.5</v>
      </c>
      <c r="P95" s="115">
        <v>132.5</v>
      </c>
      <c r="Q95" s="115">
        <v>129.80000000000001</v>
      </c>
      <c r="R95" s="115">
        <v>130.1</v>
      </c>
      <c r="S95" s="115">
        <v>129.5</v>
      </c>
      <c r="T95" s="115">
        <v>126.3</v>
      </c>
      <c r="U95" s="115">
        <v>129</v>
      </c>
      <c r="V95" s="115" t="s">
        <v>32</v>
      </c>
      <c r="W95" s="115">
        <v>123.8</v>
      </c>
      <c r="X95" s="115">
        <v>123.7</v>
      </c>
      <c r="Y95" s="115">
        <v>121.1</v>
      </c>
      <c r="Z95" s="115">
        <v>113.6</v>
      </c>
      <c r="AA95" s="115">
        <v>118.5</v>
      </c>
      <c r="AB95" s="115">
        <v>123.6</v>
      </c>
      <c r="AC95" s="115">
        <v>112.5</v>
      </c>
      <c r="AD95" s="115">
        <v>118.2</v>
      </c>
      <c r="AE95" s="115">
        <v>126.1</v>
      </c>
    </row>
    <row r="96" spans="1:31" x14ac:dyDescent="0.3">
      <c r="A96" s="115" t="s">
        <v>33</v>
      </c>
      <c r="B96" s="115">
        <v>2015</v>
      </c>
      <c r="C96" s="115" t="s">
        <v>41</v>
      </c>
      <c r="D96" s="115" t="str">
        <f t="shared" si="1"/>
        <v>2015 August</v>
      </c>
      <c r="E96" s="115">
        <v>123.1</v>
      </c>
      <c r="F96" s="115">
        <v>131.69999999999999</v>
      </c>
      <c r="G96" s="115">
        <v>118.1</v>
      </c>
      <c r="H96" s="115">
        <v>128</v>
      </c>
      <c r="I96" s="115">
        <v>106.8</v>
      </c>
      <c r="J96" s="115">
        <v>130.1</v>
      </c>
      <c r="K96" s="115">
        <v>165.5</v>
      </c>
      <c r="L96" s="115">
        <v>156</v>
      </c>
      <c r="M96" s="115">
        <v>85.3</v>
      </c>
      <c r="N96" s="115">
        <v>132.69999999999999</v>
      </c>
      <c r="O96" s="115">
        <v>118.8</v>
      </c>
      <c r="P96" s="115">
        <v>131.69999999999999</v>
      </c>
      <c r="Q96" s="115">
        <v>131.1</v>
      </c>
      <c r="R96" s="115">
        <v>134.19999999999999</v>
      </c>
      <c r="S96" s="115">
        <v>123.7</v>
      </c>
      <c r="T96" s="115">
        <v>118.2</v>
      </c>
      <c r="U96" s="115">
        <v>122.9</v>
      </c>
      <c r="V96" s="115">
        <v>120.9</v>
      </c>
      <c r="W96" s="115">
        <v>115.3</v>
      </c>
      <c r="X96" s="115">
        <v>120</v>
      </c>
      <c r="Y96" s="115">
        <v>116.6</v>
      </c>
      <c r="Z96" s="115">
        <v>109.9</v>
      </c>
      <c r="AA96" s="115">
        <v>117.2</v>
      </c>
      <c r="AB96" s="115">
        <v>126.2</v>
      </c>
      <c r="AC96" s="115">
        <v>112</v>
      </c>
      <c r="AD96" s="115">
        <v>116.2</v>
      </c>
      <c r="AE96" s="115">
        <v>123.2</v>
      </c>
    </row>
    <row r="97" spans="1:31" x14ac:dyDescent="0.3">
      <c r="A97" s="115" t="s">
        <v>34</v>
      </c>
      <c r="B97" s="115">
        <v>2015</v>
      </c>
      <c r="C97" s="115" t="s">
        <v>41</v>
      </c>
      <c r="D97" s="115" t="str">
        <f t="shared" si="1"/>
        <v>2015 August</v>
      </c>
      <c r="E97" s="115">
        <v>124.2</v>
      </c>
      <c r="F97" s="115">
        <v>131.4</v>
      </c>
      <c r="G97" s="115">
        <v>120.1</v>
      </c>
      <c r="H97" s="115">
        <v>128.5</v>
      </c>
      <c r="I97" s="115">
        <v>111.4</v>
      </c>
      <c r="J97" s="115">
        <v>132.30000000000001</v>
      </c>
      <c r="K97" s="115">
        <v>157.6</v>
      </c>
      <c r="L97" s="115">
        <v>144</v>
      </c>
      <c r="M97" s="115">
        <v>90.5</v>
      </c>
      <c r="N97" s="115">
        <v>126.8</v>
      </c>
      <c r="O97" s="115">
        <v>120.4</v>
      </c>
      <c r="P97" s="115">
        <v>132.1</v>
      </c>
      <c r="Q97" s="115">
        <v>130.30000000000001</v>
      </c>
      <c r="R97" s="115">
        <v>131.19999999999999</v>
      </c>
      <c r="S97" s="115">
        <v>127.2</v>
      </c>
      <c r="T97" s="115">
        <v>122.9</v>
      </c>
      <c r="U97" s="115">
        <v>126.6</v>
      </c>
      <c r="V97" s="115">
        <v>120.9</v>
      </c>
      <c r="W97" s="115">
        <v>120.6</v>
      </c>
      <c r="X97" s="115">
        <v>122</v>
      </c>
      <c r="Y97" s="115">
        <v>119.4</v>
      </c>
      <c r="Z97" s="115">
        <v>111.7</v>
      </c>
      <c r="AA97" s="115">
        <v>117.8</v>
      </c>
      <c r="AB97" s="115">
        <v>125.1</v>
      </c>
      <c r="AC97" s="115">
        <v>112.3</v>
      </c>
      <c r="AD97" s="115">
        <v>117.2</v>
      </c>
      <c r="AE97" s="115">
        <v>124.8</v>
      </c>
    </row>
    <row r="98" spans="1:31" x14ac:dyDescent="0.3">
      <c r="A98" s="115" t="s">
        <v>30</v>
      </c>
      <c r="B98" s="115">
        <v>2015</v>
      </c>
      <c r="C98" s="115" t="s">
        <v>42</v>
      </c>
      <c r="D98" s="115" t="str">
        <f t="shared" si="1"/>
        <v>2015 September</v>
      </c>
      <c r="E98" s="115">
        <v>125.1</v>
      </c>
      <c r="F98" s="115">
        <v>131.1</v>
      </c>
      <c r="G98" s="115">
        <v>120.7</v>
      </c>
      <c r="H98" s="115">
        <v>129.19999999999999</v>
      </c>
      <c r="I98" s="115">
        <v>114.7</v>
      </c>
      <c r="J98" s="115">
        <v>132.30000000000001</v>
      </c>
      <c r="K98" s="115">
        <v>158.9</v>
      </c>
      <c r="L98" s="115">
        <v>142.1</v>
      </c>
      <c r="M98" s="115">
        <v>92.5</v>
      </c>
      <c r="N98" s="115">
        <v>125.4</v>
      </c>
      <c r="O98" s="115">
        <v>121.9</v>
      </c>
      <c r="P98" s="115">
        <v>132.69999999999999</v>
      </c>
      <c r="Q98" s="115">
        <v>131</v>
      </c>
      <c r="R98" s="115">
        <v>131</v>
      </c>
      <c r="S98" s="115">
        <v>130.4</v>
      </c>
      <c r="T98" s="115">
        <v>126.8</v>
      </c>
      <c r="U98" s="115">
        <v>129.9</v>
      </c>
      <c r="V98" s="115" t="s">
        <v>32</v>
      </c>
      <c r="W98" s="115">
        <v>123.7</v>
      </c>
      <c r="X98" s="115">
        <v>124.5</v>
      </c>
      <c r="Y98" s="115">
        <v>121.4</v>
      </c>
      <c r="Z98" s="115">
        <v>113.8</v>
      </c>
      <c r="AA98" s="115">
        <v>119.6</v>
      </c>
      <c r="AB98" s="115">
        <v>124.5</v>
      </c>
      <c r="AC98" s="115">
        <v>113.7</v>
      </c>
      <c r="AD98" s="115">
        <v>118.8</v>
      </c>
      <c r="AE98" s="115">
        <v>127</v>
      </c>
    </row>
    <row r="99" spans="1:31" x14ac:dyDescent="0.3">
      <c r="A99" s="115" t="s">
        <v>33</v>
      </c>
      <c r="B99" s="115">
        <v>2015</v>
      </c>
      <c r="C99" s="115" t="s">
        <v>42</v>
      </c>
      <c r="D99" s="115" t="str">
        <f t="shared" si="1"/>
        <v>2015 September</v>
      </c>
      <c r="E99" s="115">
        <v>123.4</v>
      </c>
      <c r="F99" s="115">
        <v>129</v>
      </c>
      <c r="G99" s="115">
        <v>115.6</v>
      </c>
      <c r="H99" s="115">
        <v>128.30000000000001</v>
      </c>
      <c r="I99" s="115">
        <v>107</v>
      </c>
      <c r="J99" s="115">
        <v>124</v>
      </c>
      <c r="K99" s="115">
        <v>168.5</v>
      </c>
      <c r="L99" s="115">
        <v>165.4</v>
      </c>
      <c r="M99" s="115">
        <v>86.3</v>
      </c>
      <c r="N99" s="115">
        <v>134.4</v>
      </c>
      <c r="O99" s="115">
        <v>119.1</v>
      </c>
      <c r="P99" s="115">
        <v>132.30000000000001</v>
      </c>
      <c r="Q99" s="115">
        <v>131.5</v>
      </c>
      <c r="R99" s="115">
        <v>134.69999999999999</v>
      </c>
      <c r="S99" s="115">
        <v>124</v>
      </c>
      <c r="T99" s="115">
        <v>118.6</v>
      </c>
      <c r="U99" s="115">
        <v>123.2</v>
      </c>
      <c r="V99" s="115">
        <v>121.6</v>
      </c>
      <c r="W99" s="115">
        <v>115.1</v>
      </c>
      <c r="X99" s="115">
        <v>120.4</v>
      </c>
      <c r="Y99" s="115">
        <v>117.1</v>
      </c>
      <c r="Z99" s="115">
        <v>109.1</v>
      </c>
      <c r="AA99" s="115">
        <v>117.3</v>
      </c>
      <c r="AB99" s="115">
        <v>126.5</v>
      </c>
      <c r="AC99" s="115">
        <v>112.9</v>
      </c>
      <c r="AD99" s="115">
        <v>116.2</v>
      </c>
      <c r="AE99" s="115">
        <v>123.5</v>
      </c>
    </row>
    <row r="100" spans="1:31" x14ac:dyDescent="0.3">
      <c r="A100" s="115" t="s">
        <v>34</v>
      </c>
      <c r="B100" s="115">
        <v>2015</v>
      </c>
      <c r="C100" s="115" t="s">
        <v>42</v>
      </c>
      <c r="D100" s="115" t="str">
        <f t="shared" si="1"/>
        <v>2015 September</v>
      </c>
      <c r="E100" s="115">
        <v>124.6</v>
      </c>
      <c r="F100" s="115">
        <v>130.4</v>
      </c>
      <c r="G100" s="115">
        <v>118.7</v>
      </c>
      <c r="H100" s="115">
        <v>128.9</v>
      </c>
      <c r="I100" s="115">
        <v>111.9</v>
      </c>
      <c r="J100" s="115">
        <v>128.4</v>
      </c>
      <c r="K100" s="115">
        <v>162.19999999999999</v>
      </c>
      <c r="L100" s="115">
        <v>150</v>
      </c>
      <c r="M100" s="115">
        <v>90.4</v>
      </c>
      <c r="N100" s="115">
        <v>128.4</v>
      </c>
      <c r="O100" s="115">
        <v>120.7</v>
      </c>
      <c r="P100" s="115">
        <v>132.5</v>
      </c>
      <c r="Q100" s="115">
        <v>131.19999999999999</v>
      </c>
      <c r="R100" s="115">
        <v>132</v>
      </c>
      <c r="S100" s="115">
        <v>127.9</v>
      </c>
      <c r="T100" s="115">
        <v>123.4</v>
      </c>
      <c r="U100" s="115">
        <v>127.2</v>
      </c>
      <c r="V100" s="115">
        <v>121.6</v>
      </c>
      <c r="W100" s="115">
        <v>120.4</v>
      </c>
      <c r="X100" s="115">
        <v>122.6</v>
      </c>
      <c r="Y100" s="115">
        <v>119.8</v>
      </c>
      <c r="Z100" s="115">
        <v>111.3</v>
      </c>
      <c r="AA100" s="115">
        <v>118.3</v>
      </c>
      <c r="AB100" s="115">
        <v>125.7</v>
      </c>
      <c r="AC100" s="115">
        <v>113.4</v>
      </c>
      <c r="AD100" s="115">
        <v>117.5</v>
      </c>
      <c r="AE100" s="115">
        <v>125.4</v>
      </c>
    </row>
    <row r="101" spans="1:31" x14ac:dyDescent="0.3">
      <c r="A101" s="115" t="s">
        <v>30</v>
      </c>
      <c r="B101" s="115">
        <v>2015</v>
      </c>
      <c r="C101" s="115" t="s">
        <v>43</v>
      </c>
      <c r="D101" s="115" t="str">
        <f t="shared" si="1"/>
        <v>2015 October</v>
      </c>
      <c r="E101" s="115">
        <v>125.6</v>
      </c>
      <c r="F101" s="115">
        <v>130.4</v>
      </c>
      <c r="G101" s="115">
        <v>120.8</v>
      </c>
      <c r="H101" s="115">
        <v>129.4</v>
      </c>
      <c r="I101" s="115">
        <v>115.8</v>
      </c>
      <c r="J101" s="115">
        <v>133.19999999999999</v>
      </c>
      <c r="K101" s="115">
        <v>157.69999999999999</v>
      </c>
      <c r="L101" s="115">
        <v>154.19999999999999</v>
      </c>
      <c r="M101" s="115">
        <v>93.7</v>
      </c>
      <c r="N101" s="115">
        <v>126.6</v>
      </c>
      <c r="O101" s="115">
        <v>122.3</v>
      </c>
      <c r="P101" s="115">
        <v>133.1</v>
      </c>
      <c r="Q101" s="115">
        <v>131.80000000000001</v>
      </c>
      <c r="R101" s="115">
        <v>131.5</v>
      </c>
      <c r="S101" s="115">
        <v>131.1</v>
      </c>
      <c r="T101" s="115">
        <v>127.3</v>
      </c>
      <c r="U101" s="115">
        <v>130.6</v>
      </c>
      <c r="V101" s="115" t="s">
        <v>32</v>
      </c>
      <c r="W101" s="115">
        <v>124.4</v>
      </c>
      <c r="X101" s="115">
        <v>125.1</v>
      </c>
      <c r="Y101" s="115">
        <v>122</v>
      </c>
      <c r="Z101" s="115">
        <v>113.8</v>
      </c>
      <c r="AA101" s="115">
        <v>120.1</v>
      </c>
      <c r="AB101" s="115">
        <v>125.1</v>
      </c>
      <c r="AC101" s="115">
        <v>114.2</v>
      </c>
      <c r="AD101" s="115">
        <v>119.2</v>
      </c>
      <c r="AE101" s="115">
        <v>127.7</v>
      </c>
    </row>
    <row r="102" spans="1:31" x14ac:dyDescent="0.3">
      <c r="A102" s="115" t="s">
        <v>33</v>
      </c>
      <c r="B102" s="115">
        <v>2015</v>
      </c>
      <c r="C102" s="115" t="s">
        <v>43</v>
      </c>
      <c r="D102" s="115" t="str">
        <f t="shared" si="1"/>
        <v>2015 October</v>
      </c>
      <c r="E102" s="115">
        <v>123.6</v>
      </c>
      <c r="F102" s="115">
        <v>128.6</v>
      </c>
      <c r="G102" s="115">
        <v>115.9</v>
      </c>
      <c r="H102" s="115">
        <v>128.5</v>
      </c>
      <c r="I102" s="115">
        <v>109</v>
      </c>
      <c r="J102" s="115">
        <v>124.1</v>
      </c>
      <c r="K102" s="115">
        <v>165.8</v>
      </c>
      <c r="L102" s="115">
        <v>187.2</v>
      </c>
      <c r="M102" s="115">
        <v>89.4</v>
      </c>
      <c r="N102" s="115">
        <v>135.80000000000001</v>
      </c>
      <c r="O102" s="115">
        <v>119.4</v>
      </c>
      <c r="P102" s="115">
        <v>132.9</v>
      </c>
      <c r="Q102" s="115">
        <v>132.6</v>
      </c>
      <c r="R102" s="115">
        <v>135.30000000000001</v>
      </c>
      <c r="S102" s="115">
        <v>124.4</v>
      </c>
      <c r="T102" s="115">
        <v>118.8</v>
      </c>
      <c r="U102" s="115">
        <v>123.6</v>
      </c>
      <c r="V102" s="115">
        <v>122.4</v>
      </c>
      <c r="W102" s="115">
        <v>114.9</v>
      </c>
      <c r="X102" s="115">
        <v>120.7</v>
      </c>
      <c r="Y102" s="115">
        <v>117.7</v>
      </c>
      <c r="Z102" s="115">
        <v>109.3</v>
      </c>
      <c r="AA102" s="115">
        <v>117.7</v>
      </c>
      <c r="AB102" s="115">
        <v>126.5</v>
      </c>
      <c r="AC102" s="115">
        <v>113.5</v>
      </c>
      <c r="AD102" s="115">
        <v>116.5</v>
      </c>
      <c r="AE102" s="115">
        <v>124.2</v>
      </c>
    </row>
    <row r="103" spans="1:31" x14ac:dyDescent="0.3">
      <c r="A103" s="115" t="s">
        <v>34</v>
      </c>
      <c r="B103" s="115">
        <v>2015</v>
      </c>
      <c r="C103" s="115" t="s">
        <v>43</v>
      </c>
      <c r="D103" s="115" t="str">
        <f t="shared" si="1"/>
        <v>2015 October</v>
      </c>
      <c r="E103" s="115">
        <v>125</v>
      </c>
      <c r="F103" s="115">
        <v>129.80000000000001</v>
      </c>
      <c r="G103" s="115">
        <v>118.9</v>
      </c>
      <c r="H103" s="115">
        <v>129.1</v>
      </c>
      <c r="I103" s="115">
        <v>113.3</v>
      </c>
      <c r="J103" s="115">
        <v>129</v>
      </c>
      <c r="K103" s="115">
        <v>160.4</v>
      </c>
      <c r="L103" s="115">
        <v>165.3</v>
      </c>
      <c r="M103" s="115">
        <v>92.3</v>
      </c>
      <c r="N103" s="115">
        <v>129.69999999999999</v>
      </c>
      <c r="O103" s="115">
        <v>121.1</v>
      </c>
      <c r="P103" s="115">
        <v>133</v>
      </c>
      <c r="Q103" s="115">
        <v>132.1</v>
      </c>
      <c r="R103" s="115">
        <v>132.5</v>
      </c>
      <c r="S103" s="115">
        <v>128.5</v>
      </c>
      <c r="T103" s="115">
        <v>123.8</v>
      </c>
      <c r="U103" s="115">
        <v>127.8</v>
      </c>
      <c r="V103" s="115">
        <v>122.4</v>
      </c>
      <c r="W103" s="115">
        <v>120.8</v>
      </c>
      <c r="X103" s="115">
        <v>123</v>
      </c>
      <c r="Y103" s="115">
        <v>120.4</v>
      </c>
      <c r="Z103" s="115">
        <v>111.4</v>
      </c>
      <c r="AA103" s="115">
        <v>118.7</v>
      </c>
      <c r="AB103" s="115">
        <v>125.9</v>
      </c>
      <c r="AC103" s="115">
        <v>113.9</v>
      </c>
      <c r="AD103" s="115">
        <v>117.9</v>
      </c>
      <c r="AE103" s="115">
        <v>126.1</v>
      </c>
    </row>
    <row r="104" spans="1:31" x14ac:dyDescent="0.3">
      <c r="A104" s="115" t="s">
        <v>30</v>
      </c>
      <c r="B104" s="115">
        <v>2015</v>
      </c>
      <c r="C104" s="115" t="s">
        <v>45</v>
      </c>
      <c r="D104" s="115" t="str">
        <f t="shared" si="1"/>
        <v>2015 November</v>
      </c>
      <c r="E104" s="115">
        <v>126.1</v>
      </c>
      <c r="F104" s="115">
        <v>130.6</v>
      </c>
      <c r="G104" s="115">
        <v>121.7</v>
      </c>
      <c r="H104" s="115">
        <v>129.5</v>
      </c>
      <c r="I104" s="115">
        <v>117.8</v>
      </c>
      <c r="J104" s="115">
        <v>132.1</v>
      </c>
      <c r="K104" s="115">
        <v>155.19999999999999</v>
      </c>
      <c r="L104" s="115">
        <v>160.80000000000001</v>
      </c>
      <c r="M104" s="115">
        <v>94.5</v>
      </c>
      <c r="N104" s="115">
        <v>128.30000000000001</v>
      </c>
      <c r="O104" s="115">
        <v>123.1</v>
      </c>
      <c r="P104" s="115">
        <v>134.19999999999999</v>
      </c>
      <c r="Q104" s="115">
        <v>132.4</v>
      </c>
      <c r="R104" s="115">
        <v>132.19999999999999</v>
      </c>
      <c r="S104" s="115">
        <v>132.1</v>
      </c>
      <c r="T104" s="115">
        <v>128.19999999999999</v>
      </c>
      <c r="U104" s="115">
        <v>131.5</v>
      </c>
      <c r="V104" s="115" t="s">
        <v>32</v>
      </c>
      <c r="W104" s="115">
        <v>125.6</v>
      </c>
      <c r="X104" s="115">
        <v>125.6</v>
      </c>
      <c r="Y104" s="115">
        <v>122.6</v>
      </c>
      <c r="Z104" s="115">
        <v>114</v>
      </c>
      <c r="AA104" s="115">
        <v>120.9</v>
      </c>
      <c r="AB104" s="115">
        <v>125.8</v>
      </c>
      <c r="AC104" s="115">
        <v>114.2</v>
      </c>
      <c r="AD104" s="115">
        <v>119.6</v>
      </c>
      <c r="AE104" s="115">
        <v>128.30000000000001</v>
      </c>
    </row>
    <row r="105" spans="1:31" x14ac:dyDescent="0.3">
      <c r="A105" s="115" t="s">
        <v>33</v>
      </c>
      <c r="B105" s="115">
        <v>2015</v>
      </c>
      <c r="C105" s="115" t="s">
        <v>45</v>
      </c>
      <c r="D105" s="115" t="str">
        <f t="shared" si="1"/>
        <v>2015 November</v>
      </c>
      <c r="E105" s="115">
        <v>124</v>
      </c>
      <c r="F105" s="115">
        <v>129.80000000000001</v>
      </c>
      <c r="G105" s="115">
        <v>121.5</v>
      </c>
      <c r="H105" s="115">
        <v>128.6</v>
      </c>
      <c r="I105" s="115">
        <v>110</v>
      </c>
      <c r="J105" s="115">
        <v>123.7</v>
      </c>
      <c r="K105" s="115">
        <v>164.6</v>
      </c>
      <c r="L105" s="115">
        <v>191.6</v>
      </c>
      <c r="M105" s="115">
        <v>90.8</v>
      </c>
      <c r="N105" s="115">
        <v>137.1</v>
      </c>
      <c r="O105" s="115">
        <v>119.8</v>
      </c>
      <c r="P105" s="115">
        <v>133.69999999999999</v>
      </c>
      <c r="Q105" s="115">
        <v>133.30000000000001</v>
      </c>
      <c r="R105" s="115">
        <v>137.6</v>
      </c>
      <c r="S105" s="115">
        <v>125</v>
      </c>
      <c r="T105" s="115">
        <v>119.3</v>
      </c>
      <c r="U105" s="115">
        <v>124.2</v>
      </c>
      <c r="V105" s="115">
        <v>122.9</v>
      </c>
      <c r="W105" s="115">
        <v>115.1</v>
      </c>
      <c r="X105" s="115">
        <v>121</v>
      </c>
      <c r="Y105" s="115">
        <v>118.1</v>
      </c>
      <c r="Z105" s="115">
        <v>109.3</v>
      </c>
      <c r="AA105" s="115">
        <v>117.9</v>
      </c>
      <c r="AB105" s="115">
        <v>126.6</v>
      </c>
      <c r="AC105" s="115">
        <v>113.3</v>
      </c>
      <c r="AD105" s="115">
        <v>116.6</v>
      </c>
      <c r="AE105" s="115">
        <v>124.6</v>
      </c>
    </row>
    <row r="106" spans="1:31" x14ac:dyDescent="0.3">
      <c r="A106" s="115" t="s">
        <v>34</v>
      </c>
      <c r="B106" s="115">
        <v>2015</v>
      </c>
      <c r="C106" s="115" t="s">
        <v>45</v>
      </c>
      <c r="D106" s="115" t="str">
        <f t="shared" si="1"/>
        <v>2015 November</v>
      </c>
      <c r="E106" s="115">
        <v>125.4</v>
      </c>
      <c r="F106" s="115">
        <v>130.30000000000001</v>
      </c>
      <c r="G106" s="115">
        <v>121.6</v>
      </c>
      <c r="H106" s="115">
        <v>129.19999999999999</v>
      </c>
      <c r="I106" s="115">
        <v>114.9</v>
      </c>
      <c r="J106" s="115">
        <v>128.19999999999999</v>
      </c>
      <c r="K106" s="115">
        <v>158.4</v>
      </c>
      <c r="L106" s="115">
        <v>171.2</v>
      </c>
      <c r="M106" s="115">
        <v>93.3</v>
      </c>
      <c r="N106" s="115">
        <v>131.19999999999999</v>
      </c>
      <c r="O106" s="115">
        <v>121.7</v>
      </c>
      <c r="P106" s="115">
        <v>134</v>
      </c>
      <c r="Q106" s="115">
        <v>132.69999999999999</v>
      </c>
      <c r="R106" s="115">
        <v>133.6</v>
      </c>
      <c r="S106" s="115">
        <v>129.30000000000001</v>
      </c>
      <c r="T106" s="115">
        <v>124.5</v>
      </c>
      <c r="U106" s="115">
        <v>128.6</v>
      </c>
      <c r="V106" s="115">
        <v>122.9</v>
      </c>
      <c r="W106" s="115">
        <v>121.6</v>
      </c>
      <c r="X106" s="115">
        <v>123.4</v>
      </c>
      <c r="Y106" s="115">
        <v>120.9</v>
      </c>
      <c r="Z106" s="115">
        <v>111.5</v>
      </c>
      <c r="AA106" s="115">
        <v>119.2</v>
      </c>
      <c r="AB106" s="115">
        <v>126.3</v>
      </c>
      <c r="AC106" s="115">
        <v>113.8</v>
      </c>
      <c r="AD106" s="115">
        <v>118.1</v>
      </c>
      <c r="AE106" s="115">
        <v>126.6</v>
      </c>
    </row>
    <row r="107" spans="1:31" x14ac:dyDescent="0.3">
      <c r="A107" s="115" t="s">
        <v>30</v>
      </c>
      <c r="B107" s="115">
        <v>2015</v>
      </c>
      <c r="C107" s="115" t="s">
        <v>46</v>
      </c>
      <c r="D107" s="115" t="str">
        <f t="shared" si="1"/>
        <v>2015 December</v>
      </c>
      <c r="E107" s="115">
        <v>126.3</v>
      </c>
      <c r="F107" s="115">
        <v>131.30000000000001</v>
      </c>
      <c r="G107" s="115">
        <v>123.3</v>
      </c>
      <c r="H107" s="115">
        <v>129.80000000000001</v>
      </c>
      <c r="I107" s="115">
        <v>118.3</v>
      </c>
      <c r="J107" s="115">
        <v>131.6</v>
      </c>
      <c r="K107" s="115">
        <v>145.5</v>
      </c>
      <c r="L107" s="115">
        <v>162.1</v>
      </c>
      <c r="M107" s="115">
        <v>95.4</v>
      </c>
      <c r="N107" s="115">
        <v>128.9</v>
      </c>
      <c r="O107" s="115">
        <v>123.3</v>
      </c>
      <c r="P107" s="115">
        <v>135.1</v>
      </c>
      <c r="Q107" s="115">
        <v>131.4</v>
      </c>
      <c r="R107" s="115">
        <v>133.1</v>
      </c>
      <c r="S107" s="115">
        <v>132.5</v>
      </c>
      <c r="T107" s="115">
        <v>128.5</v>
      </c>
      <c r="U107" s="115">
        <v>131.9</v>
      </c>
      <c r="V107" s="115" t="s">
        <v>32</v>
      </c>
      <c r="W107" s="115">
        <v>125.7</v>
      </c>
      <c r="X107" s="115">
        <v>126</v>
      </c>
      <c r="Y107" s="115">
        <v>123.1</v>
      </c>
      <c r="Z107" s="115">
        <v>114</v>
      </c>
      <c r="AA107" s="115">
        <v>121.6</v>
      </c>
      <c r="AB107" s="115">
        <v>125.6</v>
      </c>
      <c r="AC107" s="115">
        <v>114.1</v>
      </c>
      <c r="AD107" s="115">
        <v>119.8</v>
      </c>
      <c r="AE107" s="115">
        <v>127.9</v>
      </c>
    </row>
    <row r="108" spans="1:31" x14ac:dyDescent="0.3">
      <c r="A108" s="115" t="s">
        <v>33</v>
      </c>
      <c r="B108" s="115">
        <v>2015</v>
      </c>
      <c r="C108" s="115" t="s">
        <v>46</v>
      </c>
      <c r="D108" s="115" t="str">
        <f t="shared" si="1"/>
        <v>2015 December</v>
      </c>
      <c r="E108" s="115">
        <v>124.3</v>
      </c>
      <c r="F108" s="115">
        <v>131.69999999999999</v>
      </c>
      <c r="G108" s="115">
        <v>127.1</v>
      </c>
      <c r="H108" s="115">
        <v>128.6</v>
      </c>
      <c r="I108" s="115">
        <v>110</v>
      </c>
      <c r="J108" s="115">
        <v>120.8</v>
      </c>
      <c r="K108" s="115">
        <v>149</v>
      </c>
      <c r="L108" s="115">
        <v>190.1</v>
      </c>
      <c r="M108" s="115">
        <v>92.7</v>
      </c>
      <c r="N108" s="115">
        <v>138.6</v>
      </c>
      <c r="O108" s="115">
        <v>120.2</v>
      </c>
      <c r="P108" s="115">
        <v>134.19999999999999</v>
      </c>
      <c r="Q108" s="115">
        <v>131.5</v>
      </c>
      <c r="R108" s="115">
        <v>138.19999999999999</v>
      </c>
      <c r="S108" s="115">
        <v>125.4</v>
      </c>
      <c r="T108" s="115">
        <v>119.5</v>
      </c>
      <c r="U108" s="115">
        <v>124.5</v>
      </c>
      <c r="V108" s="115">
        <v>122.4</v>
      </c>
      <c r="W108" s="115">
        <v>116</v>
      </c>
      <c r="X108" s="115">
        <v>121</v>
      </c>
      <c r="Y108" s="115">
        <v>118.6</v>
      </c>
      <c r="Z108" s="115">
        <v>109.3</v>
      </c>
      <c r="AA108" s="115">
        <v>118.1</v>
      </c>
      <c r="AB108" s="115">
        <v>126.6</v>
      </c>
      <c r="AC108" s="115">
        <v>113.2</v>
      </c>
      <c r="AD108" s="115">
        <v>116.7</v>
      </c>
      <c r="AE108" s="115">
        <v>124</v>
      </c>
    </row>
    <row r="109" spans="1:31" x14ac:dyDescent="0.3">
      <c r="A109" s="115" t="s">
        <v>34</v>
      </c>
      <c r="B109" s="115">
        <v>2015</v>
      </c>
      <c r="C109" s="115" t="s">
        <v>46</v>
      </c>
      <c r="D109" s="115" t="str">
        <f t="shared" si="1"/>
        <v>2015 December</v>
      </c>
      <c r="E109" s="115">
        <v>125.7</v>
      </c>
      <c r="F109" s="115">
        <v>131.4</v>
      </c>
      <c r="G109" s="115">
        <v>124.8</v>
      </c>
      <c r="H109" s="115">
        <v>129.4</v>
      </c>
      <c r="I109" s="115">
        <v>115.3</v>
      </c>
      <c r="J109" s="115">
        <v>126.6</v>
      </c>
      <c r="K109" s="115">
        <v>146.69999999999999</v>
      </c>
      <c r="L109" s="115">
        <v>171.5</v>
      </c>
      <c r="M109" s="115">
        <v>94.5</v>
      </c>
      <c r="N109" s="115">
        <v>132.1</v>
      </c>
      <c r="O109" s="115">
        <v>122</v>
      </c>
      <c r="P109" s="115">
        <v>134.69999999999999</v>
      </c>
      <c r="Q109" s="115">
        <v>131.4</v>
      </c>
      <c r="R109" s="115">
        <v>134.5</v>
      </c>
      <c r="S109" s="115">
        <v>129.69999999999999</v>
      </c>
      <c r="T109" s="115">
        <v>124.8</v>
      </c>
      <c r="U109" s="115">
        <v>129</v>
      </c>
      <c r="V109" s="115">
        <v>122.4</v>
      </c>
      <c r="W109" s="115">
        <v>122</v>
      </c>
      <c r="X109" s="115">
        <v>123.6</v>
      </c>
      <c r="Y109" s="115">
        <v>121.4</v>
      </c>
      <c r="Z109" s="115">
        <v>111.5</v>
      </c>
      <c r="AA109" s="115">
        <v>119.6</v>
      </c>
      <c r="AB109" s="115">
        <v>126.2</v>
      </c>
      <c r="AC109" s="115">
        <v>113.7</v>
      </c>
      <c r="AD109" s="115">
        <v>118.3</v>
      </c>
      <c r="AE109" s="115">
        <v>126.1</v>
      </c>
    </row>
    <row r="110" spans="1:31" x14ac:dyDescent="0.3">
      <c r="A110" s="115" t="s">
        <v>30</v>
      </c>
      <c r="B110" s="115">
        <v>2016</v>
      </c>
      <c r="C110" s="115" t="s">
        <v>31</v>
      </c>
      <c r="D110" s="115" t="str">
        <f t="shared" si="1"/>
        <v>2016 January</v>
      </c>
      <c r="E110" s="115">
        <v>126.8</v>
      </c>
      <c r="F110" s="115">
        <v>133.19999999999999</v>
      </c>
      <c r="G110" s="115">
        <v>126.5</v>
      </c>
      <c r="H110" s="115">
        <v>130.30000000000001</v>
      </c>
      <c r="I110" s="115">
        <v>118.9</v>
      </c>
      <c r="J110" s="115">
        <v>131.6</v>
      </c>
      <c r="K110" s="115">
        <v>140.1</v>
      </c>
      <c r="L110" s="115">
        <v>163.80000000000001</v>
      </c>
      <c r="M110" s="115">
        <v>97.7</v>
      </c>
      <c r="N110" s="115">
        <v>129.6</v>
      </c>
      <c r="O110" s="115">
        <v>124.3</v>
      </c>
      <c r="P110" s="115">
        <v>135.9</v>
      </c>
      <c r="Q110" s="115">
        <v>131.4</v>
      </c>
      <c r="R110" s="115">
        <v>133.6</v>
      </c>
      <c r="S110" s="115">
        <v>133.19999999999999</v>
      </c>
      <c r="T110" s="115">
        <v>128.9</v>
      </c>
      <c r="U110" s="115">
        <v>132.6</v>
      </c>
      <c r="V110" s="115" t="s">
        <v>32</v>
      </c>
      <c r="W110" s="115">
        <v>126.2</v>
      </c>
      <c r="X110" s="115">
        <v>126.6</v>
      </c>
      <c r="Y110" s="115">
        <v>123.7</v>
      </c>
      <c r="Z110" s="115">
        <v>113.6</v>
      </c>
      <c r="AA110" s="115">
        <v>121.4</v>
      </c>
      <c r="AB110" s="115">
        <v>126.2</v>
      </c>
      <c r="AC110" s="115">
        <v>114.9</v>
      </c>
      <c r="AD110" s="115">
        <v>120.1</v>
      </c>
      <c r="AE110" s="115">
        <v>128.1</v>
      </c>
    </row>
    <row r="111" spans="1:31" x14ac:dyDescent="0.3">
      <c r="A111" s="115" t="s">
        <v>33</v>
      </c>
      <c r="B111" s="115">
        <v>2016</v>
      </c>
      <c r="C111" s="115" t="s">
        <v>31</v>
      </c>
      <c r="D111" s="115" t="str">
        <f t="shared" si="1"/>
        <v>2016 January</v>
      </c>
      <c r="E111" s="115">
        <v>124.7</v>
      </c>
      <c r="F111" s="115">
        <v>135.9</v>
      </c>
      <c r="G111" s="115">
        <v>132</v>
      </c>
      <c r="H111" s="115">
        <v>129.19999999999999</v>
      </c>
      <c r="I111" s="115">
        <v>109.7</v>
      </c>
      <c r="J111" s="115">
        <v>119</v>
      </c>
      <c r="K111" s="115">
        <v>144.1</v>
      </c>
      <c r="L111" s="115">
        <v>184.2</v>
      </c>
      <c r="M111" s="115">
        <v>96.7</v>
      </c>
      <c r="N111" s="115">
        <v>139.5</v>
      </c>
      <c r="O111" s="115">
        <v>120.5</v>
      </c>
      <c r="P111" s="115">
        <v>134.69999999999999</v>
      </c>
      <c r="Q111" s="115">
        <v>131.19999999999999</v>
      </c>
      <c r="R111" s="115">
        <v>139.5</v>
      </c>
      <c r="S111" s="115">
        <v>125.8</v>
      </c>
      <c r="T111" s="115">
        <v>119.8</v>
      </c>
      <c r="U111" s="115">
        <v>124.9</v>
      </c>
      <c r="V111" s="115">
        <v>123.4</v>
      </c>
      <c r="W111" s="115">
        <v>116.9</v>
      </c>
      <c r="X111" s="115">
        <v>121.6</v>
      </c>
      <c r="Y111" s="115">
        <v>119.1</v>
      </c>
      <c r="Z111" s="115">
        <v>108.9</v>
      </c>
      <c r="AA111" s="115">
        <v>118.5</v>
      </c>
      <c r="AB111" s="115">
        <v>126.4</v>
      </c>
      <c r="AC111" s="115">
        <v>114</v>
      </c>
      <c r="AD111" s="115">
        <v>116.8</v>
      </c>
      <c r="AE111" s="115">
        <v>124.2</v>
      </c>
    </row>
    <row r="112" spans="1:31" x14ac:dyDescent="0.3">
      <c r="A112" s="115" t="s">
        <v>34</v>
      </c>
      <c r="B112" s="115">
        <v>2016</v>
      </c>
      <c r="C112" s="115" t="s">
        <v>31</v>
      </c>
      <c r="D112" s="115" t="str">
        <f t="shared" si="1"/>
        <v>2016 January</v>
      </c>
      <c r="E112" s="115">
        <v>126.1</v>
      </c>
      <c r="F112" s="115">
        <v>134.1</v>
      </c>
      <c r="G112" s="115">
        <v>128.6</v>
      </c>
      <c r="H112" s="115">
        <v>129.9</v>
      </c>
      <c r="I112" s="115">
        <v>115.5</v>
      </c>
      <c r="J112" s="115">
        <v>125.7</v>
      </c>
      <c r="K112" s="115">
        <v>141.5</v>
      </c>
      <c r="L112" s="115">
        <v>170.7</v>
      </c>
      <c r="M112" s="115">
        <v>97.4</v>
      </c>
      <c r="N112" s="115">
        <v>132.9</v>
      </c>
      <c r="O112" s="115">
        <v>122.7</v>
      </c>
      <c r="P112" s="115">
        <v>135.30000000000001</v>
      </c>
      <c r="Q112" s="115">
        <v>131.30000000000001</v>
      </c>
      <c r="R112" s="115">
        <v>135.19999999999999</v>
      </c>
      <c r="S112" s="115">
        <v>130.30000000000001</v>
      </c>
      <c r="T112" s="115">
        <v>125.1</v>
      </c>
      <c r="U112" s="115">
        <v>129.5</v>
      </c>
      <c r="V112" s="115">
        <v>123.4</v>
      </c>
      <c r="W112" s="115">
        <v>122.7</v>
      </c>
      <c r="X112" s="115">
        <v>124.2</v>
      </c>
      <c r="Y112" s="115">
        <v>122</v>
      </c>
      <c r="Z112" s="115">
        <v>111.1</v>
      </c>
      <c r="AA112" s="115">
        <v>119.8</v>
      </c>
      <c r="AB112" s="115">
        <v>126.3</v>
      </c>
      <c r="AC112" s="115">
        <v>114.5</v>
      </c>
      <c r="AD112" s="115">
        <v>118.5</v>
      </c>
      <c r="AE112" s="115">
        <v>126.3</v>
      </c>
    </row>
    <row r="113" spans="1:31" x14ac:dyDescent="0.3">
      <c r="A113" s="115" t="s">
        <v>30</v>
      </c>
      <c r="B113" s="115">
        <v>2016</v>
      </c>
      <c r="C113" s="115" t="s">
        <v>35</v>
      </c>
      <c r="D113" s="115" t="str">
        <f t="shared" si="1"/>
        <v>2016 February</v>
      </c>
      <c r="E113" s="115">
        <v>127.1</v>
      </c>
      <c r="F113" s="115">
        <v>133.69999999999999</v>
      </c>
      <c r="G113" s="115">
        <v>127.7</v>
      </c>
      <c r="H113" s="115">
        <v>130.69999999999999</v>
      </c>
      <c r="I113" s="115">
        <v>118.5</v>
      </c>
      <c r="J113" s="115">
        <v>130.4</v>
      </c>
      <c r="K113" s="115">
        <v>130.9</v>
      </c>
      <c r="L113" s="115">
        <v>162.80000000000001</v>
      </c>
      <c r="M113" s="115">
        <v>98.7</v>
      </c>
      <c r="N113" s="115">
        <v>130.6</v>
      </c>
      <c r="O113" s="115">
        <v>124.8</v>
      </c>
      <c r="P113" s="115">
        <v>136.4</v>
      </c>
      <c r="Q113" s="115">
        <v>130.30000000000001</v>
      </c>
      <c r="R113" s="115">
        <v>134.4</v>
      </c>
      <c r="S113" s="115">
        <v>133.9</v>
      </c>
      <c r="T113" s="115">
        <v>129.80000000000001</v>
      </c>
      <c r="U113" s="115">
        <v>133.4</v>
      </c>
      <c r="V113" s="115" t="s">
        <v>32</v>
      </c>
      <c r="W113" s="115">
        <v>127.5</v>
      </c>
      <c r="X113" s="115">
        <v>127.1</v>
      </c>
      <c r="Y113" s="115">
        <v>124.3</v>
      </c>
      <c r="Z113" s="115">
        <v>113.9</v>
      </c>
      <c r="AA113" s="115">
        <v>122.3</v>
      </c>
      <c r="AB113" s="115">
        <v>127.1</v>
      </c>
      <c r="AC113" s="115">
        <v>116.8</v>
      </c>
      <c r="AD113" s="115">
        <v>120.9</v>
      </c>
      <c r="AE113" s="115">
        <v>127.9</v>
      </c>
    </row>
    <row r="114" spans="1:31" x14ac:dyDescent="0.3">
      <c r="A114" s="115" t="s">
        <v>33</v>
      </c>
      <c r="B114" s="115">
        <v>2016</v>
      </c>
      <c r="C114" s="115" t="s">
        <v>35</v>
      </c>
      <c r="D114" s="115" t="str">
        <f t="shared" si="1"/>
        <v>2016 February</v>
      </c>
      <c r="E114" s="115">
        <v>124.8</v>
      </c>
      <c r="F114" s="115">
        <v>135.1</v>
      </c>
      <c r="G114" s="115">
        <v>130.30000000000001</v>
      </c>
      <c r="H114" s="115">
        <v>129.6</v>
      </c>
      <c r="I114" s="115">
        <v>108.4</v>
      </c>
      <c r="J114" s="115">
        <v>118.6</v>
      </c>
      <c r="K114" s="115">
        <v>129.19999999999999</v>
      </c>
      <c r="L114" s="115">
        <v>176.4</v>
      </c>
      <c r="M114" s="115">
        <v>99.1</v>
      </c>
      <c r="N114" s="115">
        <v>139.69999999999999</v>
      </c>
      <c r="O114" s="115">
        <v>120.6</v>
      </c>
      <c r="P114" s="115">
        <v>135.19999999999999</v>
      </c>
      <c r="Q114" s="115">
        <v>129.1</v>
      </c>
      <c r="R114" s="115">
        <v>140</v>
      </c>
      <c r="S114" s="115">
        <v>126.2</v>
      </c>
      <c r="T114" s="115">
        <v>120.1</v>
      </c>
      <c r="U114" s="115">
        <v>125.3</v>
      </c>
      <c r="V114" s="115">
        <v>124.4</v>
      </c>
      <c r="W114" s="115">
        <v>116</v>
      </c>
      <c r="X114" s="115">
        <v>121.8</v>
      </c>
      <c r="Y114" s="115">
        <v>119.5</v>
      </c>
      <c r="Z114" s="115">
        <v>109.1</v>
      </c>
      <c r="AA114" s="115">
        <v>118.8</v>
      </c>
      <c r="AB114" s="115">
        <v>126.3</v>
      </c>
      <c r="AC114" s="115">
        <v>116.2</v>
      </c>
      <c r="AD114" s="115">
        <v>117.2</v>
      </c>
      <c r="AE114" s="115">
        <v>123.8</v>
      </c>
    </row>
    <row r="115" spans="1:31" x14ac:dyDescent="0.3">
      <c r="A115" s="115" t="s">
        <v>34</v>
      </c>
      <c r="B115" s="115">
        <v>2016</v>
      </c>
      <c r="C115" s="115" t="s">
        <v>35</v>
      </c>
      <c r="D115" s="115" t="str">
        <f t="shared" si="1"/>
        <v>2016 February</v>
      </c>
      <c r="E115" s="115">
        <v>126.4</v>
      </c>
      <c r="F115" s="115">
        <v>134.19999999999999</v>
      </c>
      <c r="G115" s="115">
        <v>128.69999999999999</v>
      </c>
      <c r="H115" s="115">
        <v>130.30000000000001</v>
      </c>
      <c r="I115" s="115">
        <v>114.8</v>
      </c>
      <c r="J115" s="115">
        <v>124.9</v>
      </c>
      <c r="K115" s="115">
        <v>130.30000000000001</v>
      </c>
      <c r="L115" s="115">
        <v>167.4</v>
      </c>
      <c r="M115" s="115">
        <v>98.8</v>
      </c>
      <c r="N115" s="115">
        <v>133.6</v>
      </c>
      <c r="O115" s="115">
        <v>123</v>
      </c>
      <c r="P115" s="115">
        <v>135.80000000000001</v>
      </c>
      <c r="Q115" s="115">
        <v>129.9</v>
      </c>
      <c r="R115" s="115">
        <v>135.9</v>
      </c>
      <c r="S115" s="115">
        <v>130.9</v>
      </c>
      <c r="T115" s="115">
        <v>125.8</v>
      </c>
      <c r="U115" s="115">
        <v>130.19999999999999</v>
      </c>
      <c r="V115" s="115">
        <v>124.4</v>
      </c>
      <c r="W115" s="115">
        <v>123.1</v>
      </c>
      <c r="X115" s="115">
        <v>124.6</v>
      </c>
      <c r="Y115" s="115">
        <v>122.5</v>
      </c>
      <c r="Z115" s="115">
        <v>111.4</v>
      </c>
      <c r="AA115" s="115">
        <v>120.3</v>
      </c>
      <c r="AB115" s="115">
        <v>126.6</v>
      </c>
      <c r="AC115" s="115">
        <v>116.6</v>
      </c>
      <c r="AD115" s="115">
        <v>119.1</v>
      </c>
      <c r="AE115" s="115">
        <v>126</v>
      </c>
    </row>
    <row r="116" spans="1:31" x14ac:dyDescent="0.3">
      <c r="A116" s="115" t="s">
        <v>30</v>
      </c>
      <c r="B116" s="115">
        <v>2016</v>
      </c>
      <c r="C116" s="115" t="s">
        <v>36</v>
      </c>
      <c r="D116" s="115" t="str">
        <f t="shared" si="1"/>
        <v>2016 March</v>
      </c>
      <c r="E116" s="115">
        <v>127.3</v>
      </c>
      <c r="F116" s="115">
        <v>134.4</v>
      </c>
      <c r="G116" s="115">
        <v>125.1</v>
      </c>
      <c r="H116" s="115">
        <v>130.5</v>
      </c>
      <c r="I116" s="115">
        <v>118.3</v>
      </c>
      <c r="J116" s="115">
        <v>131.69999999999999</v>
      </c>
      <c r="K116" s="115">
        <v>130.69999999999999</v>
      </c>
      <c r="L116" s="115">
        <v>161.19999999999999</v>
      </c>
      <c r="M116" s="115">
        <v>100.4</v>
      </c>
      <c r="N116" s="115">
        <v>130.80000000000001</v>
      </c>
      <c r="O116" s="115">
        <v>124.9</v>
      </c>
      <c r="P116" s="115">
        <v>137</v>
      </c>
      <c r="Q116" s="115">
        <v>130.4</v>
      </c>
      <c r="R116" s="115">
        <v>135</v>
      </c>
      <c r="S116" s="115">
        <v>134.4</v>
      </c>
      <c r="T116" s="115">
        <v>130.19999999999999</v>
      </c>
      <c r="U116" s="115">
        <v>133.80000000000001</v>
      </c>
      <c r="V116" s="115" t="s">
        <v>32</v>
      </c>
      <c r="W116" s="115">
        <v>127</v>
      </c>
      <c r="X116" s="115">
        <v>127.7</v>
      </c>
      <c r="Y116" s="115">
        <v>124.8</v>
      </c>
      <c r="Z116" s="115">
        <v>113.6</v>
      </c>
      <c r="AA116" s="115">
        <v>122.5</v>
      </c>
      <c r="AB116" s="115">
        <v>127.5</v>
      </c>
      <c r="AC116" s="115">
        <v>117.4</v>
      </c>
      <c r="AD116" s="115">
        <v>121.1</v>
      </c>
      <c r="AE116" s="115">
        <v>128</v>
      </c>
    </row>
    <row r="117" spans="1:31" x14ac:dyDescent="0.3">
      <c r="A117" s="115" t="s">
        <v>33</v>
      </c>
      <c r="B117" s="115">
        <v>2016</v>
      </c>
      <c r="C117" s="115" t="s">
        <v>36</v>
      </c>
      <c r="D117" s="115" t="str">
        <f t="shared" si="1"/>
        <v>2016 March</v>
      </c>
      <c r="E117" s="115">
        <v>124.8</v>
      </c>
      <c r="F117" s="115">
        <v>136.30000000000001</v>
      </c>
      <c r="G117" s="115">
        <v>123.7</v>
      </c>
      <c r="H117" s="115">
        <v>129.69999999999999</v>
      </c>
      <c r="I117" s="115">
        <v>107.9</v>
      </c>
      <c r="J117" s="115">
        <v>119.9</v>
      </c>
      <c r="K117" s="115">
        <v>128.1</v>
      </c>
      <c r="L117" s="115">
        <v>170.3</v>
      </c>
      <c r="M117" s="115">
        <v>101.8</v>
      </c>
      <c r="N117" s="115">
        <v>140.1</v>
      </c>
      <c r="O117" s="115">
        <v>120.7</v>
      </c>
      <c r="P117" s="115">
        <v>135.4</v>
      </c>
      <c r="Q117" s="115">
        <v>128.9</v>
      </c>
      <c r="R117" s="115">
        <v>140.6</v>
      </c>
      <c r="S117" s="115">
        <v>126.4</v>
      </c>
      <c r="T117" s="115">
        <v>120.3</v>
      </c>
      <c r="U117" s="115">
        <v>125.5</v>
      </c>
      <c r="V117" s="115">
        <v>124.9</v>
      </c>
      <c r="W117" s="115">
        <v>114.8</v>
      </c>
      <c r="X117" s="115">
        <v>122.3</v>
      </c>
      <c r="Y117" s="115">
        <v>119.7</v>
      </c>
      <c r="Z117" s="115">
        <v>108.5</v>
      </c>
      <c r="AA117" s="115">
        <v>119.1</v>
      </c>
      <c r="AB117" s="115">
        <v>126.4</v>
      </c>
      <c r="AC117" s="115">
        <v>117.1</v>
      </c>
      <c r="AD117" s="115">
        <v>117.3</v>
      </c>
      <c r="AE117" s="115">
        <v>123.8</v>
      </c>
    </row>
    <row r="118" spans="1:31" x14ac:dyDescent="0.3">
      <c r="A118" s="115" t="s">
        <v>34</v>
      </c>
      <c r="B118" s="115">
        <v>2016</v>
      </c>
      <c r="C118" s="115" t="s">
        <v>36</v>
      </c>
      <c r="D118" s="115" t="str">
        <f t="shared" si="1"/>
        <v>2016 March</v>
      </c>
      <c r="E118" s="115">
        <v>126.5</v>
      </c>
      <c r="F118" s="115">
        <v>135.1</v>
      </c>
      <c r="G118" s="115">
        <v>124.6</v>
      </c>
      <c r="H118" s="115">
        <v>130.19999999999999</v>
      </c>
      <c r="I118" s="115">
        <v>114.5</v>
      </c>
      <c r="J118" s="115">
        <v>126.2</v>
      </c>
      <c r="K118" s="115">
        <v>129.80000000000001</v>
      </c>
      <c r="L118" s="115">
        <v>164.3</v>
      </c>
      <c r="M118" s="115">
        <v>100.9</v>
      </c>
      <c r="N118" s="115">
        <v>133.9</v>
      </c>
      <c r="O118" s="115">
        <v>123.1</v>
      </c>
      <c r="P118" s="115">
        <v>136.30000000000001</v>
      </c>
      <c r="Q118" s="115">
        <v>129.80000000000001</v>
      </c>
      <c r="R118" s="115">
        <v>136.5</v>
      </c>
      <c r="S118" s="115">
        <v>131.30000000000001</v>
      </c>
      <c r="T118" s="115">
        <v>126.1</v>
      </c>
      <c r="U118" s="115">
        <v>130.5</v>
      </c>
      <c r="V118" s="115">
        <v>124.9</v>
      </c>
      <c r="W118" s="115">
        <v>122.4</v>
      </c>
      <c r="X118" s="115">
        <v>125.1</v>
      </c>
      <c r="Y118" s="115">
        <v>122.9</v>
      </c>
      <c r="Z118" s="115">
        <v>110.9</v>
      </c>
      <c r="AA118" s="115">
        <v>120.6</v>
      </c>
      <c r="AB118" s="115">
        <v>126.9</v>
      </c>
      <c r="AC118" s="115">
        <v>117.3</v>
      </c>
      <c r="AD118" s="115">
        <v>119.3</v>
      </c>
      <c r="AE118" s="115">
        <v>126</v>
      </c>
    </row>
    <row r="119" spans="1:31" x14ac:dyDescent="0.3">
      <c r="A119" s="115" t="s">
        <v>30</v>
      </c>
      <c r="B119" s="115">
        <v>2016</v>
      </c>
      <c r="C119" s="115" t="s">
        <v>37</v>
      </c>
      <c r="D119" s="115" t="str">
        <f t="shared" si="1"/>
        <v>2016 April</v>
      </c>
      <c r="E119" s="115">
        <v>127.4</v>
      </c>
      <c r="F119" s="115">
        <v>135.4</v>
      </c>
      <c r="G119" s="115">
        <v>123.4</v>
      </c>
      <c r="H119" s="115">
        <v>131.30000000000001</v>
      </c>
      <c r="I119" s="115">
        <v>118.2</v>
      </c>
      <c r="J119" s="115">
        <v>138.1</v>
      </c>
      <c r="K119" s="115">
        <v>134.1</v>
      </c>
      <c r="L119" s="115">
        <v>162.69999999999999</v>
      </c>
      <c r="M119" s="115">
        <v>105</v>
      </c>
      <c r="N119" s="115">
        <v>131.4</v>
      </c>
      <c r="O119" s="115">
        <v>125.4</v>
      </c>
      <c r="P119" s="115">
        <v>137.4</v>
      </c>
      <c r="Q119" s="115">
        <v>131.80000000000001</v>
      </c>
      <c r="R119" s="115">
        <v>135.5</v>
      </c>
      <c r="S119" s="115">
        <v>135</v>
      </c>
      <c r="T119" s="115">
        <v>130.6</v>
      </c>
      <c r="U119" s="115">
        <v>134.4</v>
      </c>
      <c r="V119" s="115" t="s">
        <v>32</v>
      </c>
      <c r="W119" s="115">
        <v>127</v>
      </c>
      <c r="X119" s="115">
        <v>128</v>
      </c>
      <c r="Y119" s="115">
        <v>125.2</v>
      </c>
      <c r="Z119" s="115">
        <v>114.4</v>
      </c>
      <c r="AA119" s="115">
        <v>123.2</v>
      </c>
      <c r="AB119" s="115">
        <v>127.9</v>
      </c>
      <c r="AC119" s="115">
        <v>118.4</v>
      </c>
      <c r="AD119" s="115">
        <v>121.7</v>
      </c>
      <c r="AE119" s="115">
        <v>129</v>
      </c>
    </row>
    <row r="120" spans="1:31" x14ac:dyDescent="0.3">
      <c r="A120" s="115" t="s">
        <v>33</v>
      </c>
      <c r="B120" s="115">
        <v>2016</v>
      </c>
      <c r="C120" s="115" t="s">
        <v>37</v>
      </c>
      <c r="D120" s="115" t="str">
        <f t="shared" si="1"/>
        <v>2016 April</v>
      </c>
      <c r="E120" s="115">
        <v>124.9</v>
      </c>
      <c r="F120" s="115">
        <v>139.30000000000001</v>
      </c>
      <c r="G120" s="115">
        <v>119.9</v>
      </c>
      <c r="H120" s="115">
        <v>130.19999999999999</v>
      </c>
      <c r="I120" s="115">
        <v>108.9</v>
      </c>
      <c r="J120" s="115">
        <v>131.1</v>
      </c>
      <c r="K120" s="115">
        <v>136.80000000000001</v>
      </c>
      <c r="L120" s="115">
        <v>176.9</v>
      </c>
      <c r="M120" s="115">
        <v>109.1</v>
      </c>
      <c r="N120" s="115">
        <v>140.4</v>
      </c>
      <c r="O120" s="115">
        <v>121.1</v>
      </c>
      <c r="P120" s="115">
        <v>135.9</v>
      </c>
      <c r="Q120" s="115">
        <v>131.80000000000001</v>
      </c>
      <c r="R120" s="115">
        <v>141.5</v>
      </c>
      <c r="S120" s="115">
        <v>126.8</v>
      </c>
      <c r="T120" s="115">
        <v>120.5</v>
      </c>
      <c r="U120" s="115">
        <v>125.8</v>
      </c>
      <c r="V120" s="115">
        <v>125.6</v>
      </c>
      <c r="W120" s="115">
        <v>114.6</v>
      </c>
      <c r="X120" s="115">
        <v>122.8</v>
      </c>
      <c r="Y120" s="115">
        <v>120</v>
      </c>
      <c r="Z120" s="115">
        <v>110</v>
      </c>
      <c r="AA120" s="115">
        <v>119.5</v>
      </c>
      <c r="AB120" s="115">
        <v>127.6</v>
      </c>
      <c r="AC120" s="115">
        <v>117.6</v>
      </c>
      <c r="AD120" s="115">
        <v>118.2</v>
      </c>
      <c r="AE120" s="115">
        <v>125.3</v>
      </c>
    </row>
    <row r="121" spans="1:31" x14ac:dyDescent="0.3">
      <c r="A121" s="115" t="s">
        <v>34</v>
      </c>
      <c r="B121" s="115">
        <v>2016</v>
      </c>
      <c r="C121" s="115" t="s">
        <v>37</v>
      </c>
      <c r="D121" s="115" t="str">
        <f t="shared" si="1"/>
        <v>2016 April</v>
      </c>
      <c r="E121" s="115">
        <v>126.6</v>
      </c>
      <c r="F121" s="115">
        <v>136.80000000000001</v>
      </c>
      <c r="G121" s="115">
        <v>122</v>
      </c>
      <c r="H121" s="115">
        <v>130.9</v>
      </c>
      <c r="I121" s="115">
        <v>114.8</v>
      </c>
      <c r="J121" s="115">
        <v>134.80000000000001</v>
      </c>
      <c r="K121" s="115">
        <v>135</v>
      </c>
      <c r="L121" s="115">
        <v>167.5</v>
      </c>
      <c r="M121" s="115">
        <v>106.4</v>
      </c>
      <c r="N121" s="115">
        <v>134.4</v>
      </c>
      <c r="O121" s="115">
        <v>123.6</v>
      </c>
      <c r="P121" s="115">
        <v>136.69999999999999</v>
      </c>
      <c r="Q121" s="115">
        <v>131.80000000000001</v>
      </c>
      <c r="R121" s="115">
        <v>137.1</v>
      </c>
      <c r="S121" s="115">
        <v>131.80000000000001</v>
      </c>
      <c r="T121" s="115">
        <v>126.4</v>
      </c>
      <c r="U121" s="115">
        <v>131</v>
      </c>
      <c r="V121" s="115">
        <v>125.6</v>
      </c>
      <c r="W121" s="115">
        <v>122.3</v>
      </c>
      <c r="X121" s="115">
        <v>125.5</v>
      </c>
      <c r="Y121" s="115">
        <v>123.2</v>
      </c>
      <c r="Z121" s="115">
        <v>112.1</v>
      </c>
      <c r="AA121" s="115">
        <v>121.1</v>
      </c>
      <c r="AB121" s="115">
        <v>127.7</v>
      </c>
      <c r="AC121" s="115">
        <v>118.1</v>
      </c>
      <c r="AD121" s="115">
        <v>120</v>
      </c>
      <c r="AE121" s="115">
        <v>127.3</v>
      </c>
    </row>
    <row r="122" spans="1:31" x14ac:dyDescent="0.3">
      <c r="A122" s="115" t="s">
        <v>30</v>
      </c>
      <c r="B122" s="115">
        <v>2016</v>
      </c>
      <c r="C122" s="115" t="s">
        <v>38</v>
      </c>
      <c r="D122" s="115" t="str">
        <f t="shared" si="1"/>
        <v>2016 May</v>
      </c>
      <c r="E122" s="115">
        <v>127.6</v>
      </c>
      <c r="F122" s="115">
        <v>137.5</v>
      </c>
      <c r="G122" s="115">
        <v>124.4</v>
      </c>
      <c r="H122" s="115">
        <v>132.4</v>
      </c>
      <c r="I122" s="115">
        <v>118.2</v>
      </c>
      <c r="J122" s="115">
        <v>138.1</v>
      </c>
      <c r="K122" s="115">
        <v>141.80000000000001</v>
      </c>
      <c r="L122" s="115">
        <v>166</v>
      </c>
      <c r="M122" s="115">
        <v>107.5</v>
      </c>
      <c r="N122" s="115">
        <v>132.19999999999999</v>
      </c>
      <c r="O122" s="115">
        <v>126.1</v>
      </c>
      <c r="P122" s="115">
        <v>138.30000000000001</v>
      </c>
      <c r="Q122" s="115">
        <v>133.6</v>
      </c>
      <c r="R122" s="115">
        <v>136</v>
      </c>
      <c r="S122" s="115">
        <v>135.4</v>
      </c>
      <c r="T122" s="115">
        <v>131.1</v>
      </c>
      <c r="U122" s="115">
        <v>134.80000000000001</v>
      </c>
      <c r="V122" s="115" t="s">
        <v>32</v>
      </c>
      <c r="W122" s="115">
        <v>127.4</v>
      </c>
      <c r="X122" s="115">
        <v>128.5</v>
      </c>
      <c r="Y122" s="115">
        <v>125.8</v>
      </c>
      <c r="Z122" s="115">
        <v>115.1</v>
      </c>
      <c r="AA122" s="115">
        <v>123.6</v>
      </c>
      <c r="AB122" s="115">
        <v>129.1</v>
      </c>
      <c r="AC122" s="115">
        <v>119.7</v>
      </c>
      <c r="AD122" s="115">
        <v>122.5</v>
      </c>
      <c r="AE122" s="115">
        <v>130.30000000000001</v>
      </c>
    </row>
    <row r="123" spans="1:31" x14ac:dyDescent="0.3">
      <c r="A123" s="115" t="s">
        <v>33</v>
      </c>
      <c r="B123" s="115">
        <v>2016</v>
      </c>
      <c r="C123" s="115" t="s">
        <v>38</v>
      </c>
      <c r="D123" s="115" t="str">
        <f t="shared" si="1"/>
        <v>2016 May</v>
      </c>
      <c r="E123" s="115">
        <v>125</v>
      </c>
      <c r="F123" s="115">
        <v>142.1</v>
      </c>
      <c r="G123" s="115">
        <v>127</v>
      </c>
      <c r="H123" s="115">
        <v>130.4</v>
      </c>
      <c r="I123" s="115">
        <v>109.6</v>
      </c>
      <c r="J123" s="115">
        <v>133.5</v>
      </c>
      <c r="K123" s="115">
        <v>151.4</v>
      </c>
      <c r="L123" s="115">
        <v>182.8</v>
      </c>
      <c r="M123" s="115">
        <v>111.1</v>
      </c>
      <c r="N123" s="115">
        <v>141.5</v>
      </c>
      <c r="O123" s="115">
        <v>121.5</v>
      </c>
      <c r="P123" s="115">
        <v>136.30000000000001</v>
      </c>
      <c r="Q123" s="115">
        <v>134.6</v>
      </c>
      <c r="R123" s="115">
        <v>142.19999999999999</v>
      </c>
      <c r="S123" s="115">
        <v>127.2</v>
      </c>
      <c r="T123" s="115">
        <v>120.7</v>
      </c>
      <c r="U123" s="115">
        <v>126.2</v>
      </c>
      <c r="V123" s="115">
        <v>126</v>
      </c>
      <c r="W123" s="115">
        <v>115</v>
      </c>
      <c r="X123" s="115">
        <v>123.2</v>
      </c>
      <c r="Y123" s="115">
        <v>120.3</v>
      </c>
      <c r="Z123" s="115">
        <v>110.7</v>
      </c>
      <c r="AA123" s="115">
        <v>119.8</v>
      </c>
      <c r="AB123" s="115">
        <v>128</v>
      </c>
      <c r="AC123" s="115">
        <v>118.5</v>
      </c>
      <c r="AD123" s="115">
        <v>118.7</v>
      </c>
      <c r="AE123" s="115">
        <v>126.6</v>
      </c>
    </row>
    <row r="124" spans="1:31" x14ac:dyDescent="0.3">
      <c r="A124" s="115" t="s">
        <v>34</v>
      </c>
      <c r="B124" s="115">
        <v>2016</v>
      </c>
      <c r="C124" s="115" t="s">
        <v>38</v>
      </c>
      <c r="D124" s="115" t="str">
        <f t="shared" si="1"/>
        <v>2016 May</v>
      </c>
      <c r="E124" s="115">
        <v>126.8</v>
      </c>
      <c r="F124" s="115">
        <v>139.1</v>
      </c>
      <c r="G124" s="115">
        <v>125.4</v>
      </c>
      <c r="H124" s="115">
        <v>131.69999999999999</v>
      </c>
      <c r="I124" s="115">
        <v>115</v>
      </c>
      <c r="J124" s="115">
        <v>136</v>
      </c>
      <c r="K124" s="115">
        <v>145.1</v>
      </c>
      <c r="L124" s="115">
        <v>171.7</v>
      </c>
      <c r="M124" s="115">
        <v>108.7</v>
      </c>
      <c r="N124" s="115">
        <v>135.30000000000001</v>
      </c>
      <c r="O124" s="115">
        <v>124.2</v>
      </c>
      <c r="P124" s="115">
        <v>137.4</v>
      </c>
      <c r="Q124" s="115">
        <v>134</v>
      </c>
      <c r="R124" s="115">
        <v>137.69999999999999</v>
      </c>
      <c r="S124" s="115">
        <v>132.19999999999999</v>
      </c>
      <c r="T124" s="115">
        <v>126.8</v>
      </c>
      <c r="U124" s="115">
        <v>131.4</v>
      </c>
      <c r="V124" s="115">
        <v>126</v>
      </c>
      <c r="W124" s="115">
        <v>122.7</v>
      </c>
      <c r="X124" s="115">
        <v>126</v>
      </c>
      <c r="Y124" s="115">
        <v>123.7</v>
      </c>
      <c r="Z124" s="115">
        <v>112.8</v>
      </c>
      <c r="AA124" s="115">
        <v>121.5</v>
      </c>
      <c r="AB124" s="115">
        <v>128.5</v>
      </c>
      <c r="AC124" s="115">
        <v>119.2</v>
      </c>
      <c r="AD124" s="115">
        <v>120.7</v>
      </c>
      <c r="AE124" s="115">
        <v>128.6</v>
      </c>
    </row>
    <row r="125" spans="1:31" x14ac:dyDescent="0.3">
      <c r="A125" s="115" t="s">
        <v>30</v>
      </c>
      <c r="B125" s="115">
        <v>2016</v>
      </c>
      <c r="C125" s="115" t="s">
        <v>39</v>
      </c>
      <c r="D125" s="115" t="str">
        <f t="shared" si="1"/>
        <v>2016 June</v>
      </c>
      <c r="E125" s="115">
        <v>128.6</v>
      </c>
      <c r="F125" s="115">
        <v>138.6</v>
      </c>
      <c r="G125" s="115">
        <v>126.6</v>
      </c>
      <c r="H125" s="115">
        <v>133.6</v>
      </c>
      <c r="I125" s="115">
        <v>118.6</v>
      </c>
      <c r="J125" s="115">
        <v>137.4</v>
      </c>
      <c r="K125" s="115">
        <v>152.5</v>
      </c>
      <c r="L125" s="115">
        <v>169.2</v>
      </c>
      <c r="M125" s="115">
        <v>108.8</v>
      </c>
      <c r="N125" s="115">
        <v>133.1</v>
      </c>
      <c r="O125" s="115">
        <v>126.4</v>
      </c>
      <c r="P125" s="115">
        <v>139.19999999999999</v>
      </c>
      <c r="Q125" s="115">
        <v>136</v>
      </c>
      <c r="R125" s="115">
        <v>137.19999999999999</v>
      </c>
      <c r="S125" s="115">
        <v>136.30000000000001</v>
      </c>
      <c r="T125" s="115">
        <v>131.6</v>
      </c>
      <c r="U125" s="115">
        <v>135.6</v>
      </c>
      <c r="V125" s="115" t="s">
        <v>32</v>
      </c>
      <c r="W125" s="115">
        <v>128</v>
      </c>
      <c r="X125" s="115">
        <v>129.30000000000001</v>
      </c>
      <c r="Y125" s="115">
        <v>126.2</v>
      </c>
      <c r="Z125" s="115">
        <v>116.3</v>
      </c>
      <c r="AA125" s="115">
        <v>124.1</v>
      </c>
      <c r="AB125" s="115">
        <v>130.19999999999999</v>
      </c>
      <c r="AC125" s="115">
        <v>119.9</v>
      </c>
      <c r="AD125" s="115">
        <v>123.3</v>
      </c>
      <c r="AE125" s="115">
        <v>131.9</v>
      </c>
    </row>
    <row r="126" spans="1:31" x14ac:dyDescent="0.3">
      <c r="A126" s="115" t="s">
        <v>33</v>
      </c>
      <c r="B126" s="115">
        <v>2016</v>
      </c>
      <c r="C126" s="115" t="s">
        <v>39</v>
      </c>
      <c r="D126" s="115" t="str">
        <f t="shared" si="1"/>
        <v>2016 June</v>
      </c>
      <c r="E126" s="115">
        <v>125.9</v>
      </c>
      <c r="F126" s="115">
        <v>143.9</v>
      </c>
      <c r="G126" s="115">
        <v>130.9</v>
      </c>
      <c r="H126" s="115">
        <v>131</v>
      </c>
      <c r="I126" s="115">
        <v>110.2</v>
      </c>
      <c r="J126" s="115">
        <v>135.5</v>
      </c>
      <c r="K126" s="115">
        <v>173.7</v>
      </c>
      <c r="L126" s="115">
        <v>184.4</v>
      </c>
      <c r="M126" s="115">
        <v>112</v>
      </c>
      <c r="N126" s="115">
        <v>142.80000000000001</v>
      </c>
      <c r="O126" s="115">
        <v>121.6</v>
      </c>
      <c r="P126" s="115">
        <v>136.9</v>
      </c>
      <c r="Q126" s="115">
        <v>138.19999999999999</v>
      </c>
      <c r="R126" s="115">
        <v>142.69999999999999</v>
      </c>
      <c r="S126" s="115">
        <v>127.6</v>
      </c>
      <c r="T126" s="115">
        <v>121.1</v>
      </c>
      <c r="U126" s="115">
        <v>126.6</v>
      </c>
      <c r="V126" s="115">
        <v>125.5</v>
      </c>
      <c r="W126" s="115">
        <v>115.5</v>
      </c>
      <c r="X126" s="115">
        <v>123.2</v>
      </c>
      <c r="Y126" s="115">
        <v>120.6</v>
      </c>
      <c r="Z126" s="115">
        <v>112.3</v>
      </c>
      <c r="AA126" s="115">
        <v>119.9</v>
      </c>
      <c r="AB126" s="115">
        <v>129.30000000000001</v>
      </c>
      <c r="AC126" s="115">
        <v>118.8</v>
      </c>
      <c r="AD126" s="115">
        <v>119.6</v>
      </c>
      <c r="AE126" s="115">
        <v>128.1</v>
      </c>
    </row>
    <row r="127" spans="1:31" x14ac:dyDescent="0.3">
      <c r="A127" s="115" t="s">
        <v>34</v>
      </c>
      <c r="B127" s="115">
        <v>2016</v>
      </c>
      <c r="C127" s="115" t="s">
        <v>39</v>
      </c>
      <c r="D127" s="115" t="str">
        <f t="shared" si="1"/>
        <v>2016 June</v>
      </c>
      <c r="E127" s="115">
        <v>127.7</v>
      </c>
      <c r="F127" s="115">
        <v>140.5</v>
      </c>
      <c r="G127" s="115">
        <v>128.30000000000001</v>
      </c>
      <c r="H127" s="115">
        <v>132.6</v>
      </c>
      <c r="I127" s="115">
        <v>115.5</v>
      </c>
      <c r="J127" s="115">
        <v>136.5</v>
      </c>
      <c r="K127" s="115">
        <v>159.69999999999999</v>
      </c>
      <c r="L127" s="115">
        <v>174.3</v>
      </c>
      <c r="M127" s="115">
        <v>109.9</v>
      </c>
      <c r="N127" s="115">
        <v>136.30000000000001</v>
      </c>
      <c r="O127" s="115">
        <v>124.4</v>
      </c>
      <c r="P127" s="115">
        <v>138.1</v>
      </c>
      <c r="Q127" s="115">
        <v>136.80000000000001</v>
      </c>
      <c r="R127" s="115">
        <v>138.69999999999999</v>
      </c>
      <c r="S127" s="115">
        <v>132.9</v>
      </c>
      <c r="T127" s="115">
        <v>127.2</v>
      </c>
      <c r="U127" s="115">
        <v>132</v>
      </c>
      <c r="V127" s="115">
        <v>125.5</v>
      </c>
      <c r="W127" s="115">
        <v>123.3</v>
      </c>
      <c r="X127" s="115">
        <v>126.4</v>
      </c>
      <c r="Y127" s="115">
        <v>124.1</v>
      </c>
      <c r="Z127" s="115">
        <v>114.2</v>
      </c>
      <c r="AA127" s="115">
        <v>121.7</v>
      </c>
      <c r="AB127" s="115">
        <v>129.69999999999999</v>
      </c>
      <c r="AC127" s="115">
        <v>119.4</v>
      </c>
      <c r="AD127" s="115">
        <v>121.5</v>
      </c>
      <c r="AE127" s="115">
        <v>130.1</v>
      </c>
    </row>
    <row r="128" spans="1:31" x14ac:dyDescent="0.3">
      <c r="A128" s="115" t="s">
        <v>30</v>
      </c>
      <c r="B128" s="115">
        <v>2016</v>
      </c>
      <c r="C128" s="115" t="s">
        <v>40</v>
      </c>
      <c r="D128" s="115" t="str">
        <f t="shared" si="1"/>
        <v>2016 July</v>
      </c>
      <c r="E128" s="115">
        <v>129.30000000000001</v>
      </c>
      <c r="F128" s="115">
        <v>139.5</v>
      </c>
      <c r="G128" s="115">
        <v>129.6</v>
      </c>
      <c r="H128" s="115">
        <v>134.5</v>
      </c>
      <c r="I128" s="115">
        <v>119.5</v>
      </c>
      <c r="J128" s="115">
        <v>138.5</v>
      </c>
      <c r="K128" s="115">
        <v>158.19999999999999</v>
      </c>
      <c r="L128" s="115">
        <v>171.8</v>
      </c>
      <c r="M128" s="115">
        <v>110.3</v>
      </c>
      <c r="N128" s="115">
        <v>134.30000000000001</v>
      </c>
      <c r="O128" s="115">
        <v>127.3</v>
      </c>
      <c r="P128" s="115">
        <v>139.9</v>
      </c>
      <c r="Q128" s="115">
        <v>137.6</v>
      </c>
      <c r="R128" s="115">
        <v>138</v>
      </c>
      <c r="S128" s="115">
        <v>137.19999999999999</v>
      </c>
      <c r="T128" s="115">
        <v>132.19999999999999</v>
      </c>
      <c r="U128" s="115">
        <v>136.5</v>
      </c>
      <c r="V128" s="115" t="s">
        <v>32</v>
      </c>
      <c r="W128" s="115">
        <v>128.19999999999999</v>
      </c>
      <c r="X128" s="115">
        <v>130</v>
      </c>
      <c r="Y128" s="115">
        <v>126.7</v>
      </c>
      <c r="Z128" s="115">
        <v>116.4</v>
      </c>
      <c r="AA128" s="115">
        <v>125.2</v>
      </c>
      <c r="AB128" s="115">
        <v>130.80000000000001</v>
      </c>
      <c r="AC128" s="115">
        <v>120.9</v>
      </c>
      <c r="AD128" s="115">
        <v>123.8</v>
      </c>
      <c r="AE128" s="115">
        <v>133</v>
      </c>
    </row>
    <row r="129" spans="1:31" x14ac:dyDescent="0.3">
      <c r="A129" s="115" t="s">
        <v>33</v>
      </c>
      <c r="B129" s="115">
        <v>2016</v>
      </c>
      <c r="C129" s="115" t="s">
        <v>40</v>
      </c>
      <c r="D129" s="115" t="str">
        <f t="shared" si="1"/>
        <v>2016 July</v>
      </c>
      <c r="E129" s="115">
        <v>126.8</v>
      </c>
      <c r="F129" s="115">
        <v>144.19999999999999</v>
      </c>
      <c r="G129" s="115">
        <v>136.6</v>
      </c>
      <c r="H129" s="115">
        <v>131.80000000000001</v>
      </c>
      <c r="I129" s="115">
        <v>111</v>
      </c>
      <c r="J129" s="115">
        <v>137</v>
      </c>
      <c r="K129" s="115">
        <v>179.5</v>
      </c>
      <c r="L129" s="115">
        <v>188.4</v>
      </c>
      <c r="M129" s="115">
        <v>113.3</v>
      </c>
      <c r="N129" s="115">
        <v>143.9</v>
      </c>
      <c r="O129" s="115">
        <v>121.7</v>
      </c>
      <c r="P129" s="115">
        <v>137.5</v>
      </c>
      <c r="Q129" s="115">
        <v>139.80000000000001</v>
      </c>
      <c r="R129" s="115">
        <v>142.9</v>
      </c>
      <c r="S129" s="115">
        <v>127.9</v>
      </c>
      <c r="T129" s="115">
        <v>121.1</v>
      </c>
      <c r="U129" s="115">
        <v>126.9</v>
      </c>
      <c r="V129" s="115">
        <v>126.4</v>
      </c>
      <c r="W129" s="115">
        <v>115.5</v>
      </c>
      <c r="X129" s="115">
        <v>123.5</v>
      </c>
      <c r="Y129" s="115">
        <v>120.9</v>
      </c>
      <c r="Z129" s="115">
        <v>111.7</v>
      </c>
      <c r="AA129" s="115">
        <v>120.3</v>
      </c>
      <c r="AB129" s="115">
        <v>130.80000000000001</v>
      </c>
      <c r="AC129" s="115">
        <v>120</v>
      </c>
      <c r="AD129" s="115">
        <v>119.9</v>
      </c>
      <c r="AE129" s="115">
        <v>129</v>
      </c>
    </row>
    <row r="130" spans="1:31" x14ac:dyDescent="0.3">
      <c r="A130" s="115" t="s">
        <v>34</v>
      </c>
      <c r="B130" s="115">
        <v>2016</v>
      </c>
      <c r="C130" s="115" t="s">
        <v>40</v>
      </c>
      <c r="D130" s="115" t="str">
        <f t="shared" si="1"/>
        <v>2016 July</v>
      </c>
      <c r="E130" s="115">
        <v>128.5</v>
      </c>
      <c r="F130" s="115">
        <v>141.19999999999999</v>
      </c>
      <c r="G130" s="115">
        <v>132.30000000000001</v>
      </c>
      <c r="H130" s="115">
        <v>133.5</v>
      </c>
      <c r="I130" s="115">
        <v>116.4</v>
      </c>
      <c r="J130" s="115">
        <v>137.80000000000001</v>
      </c>
      <c r="K130" s="115">
        <v>165.4</v>
      </c>
      <c r="L130" s="115">
        <v>177.4</v>
      </c>
      <c r="M130" s="115">
        <v>111.3</v>
      </c>
      <c r="N130" s="115">
        <v>137.5</v>
      </c>
      <c r="O130" s="115">
        <v>125</v>
      </c>
      <c r="P130" s="115">
        <v>138.80000000000001</v>
      </c>
      <c r="Q130" s="115">
        <v>138.4</v>
      </c>
      <c r="R130" s="115">
        <v>139.30000000000001</v>
      </c>
      <c r="S130" s="115">
        <v>133.5</v>
      </c>
      <c r="T130" s="115">
        <v>127.6</v>
      </c>
      <c r="U130" s="115">
        <v>132.69999999999999</v>
      </c>
      <c r="V130" s="115">
        <v>126.4</v>
      </c>
      <c r="W130" s="115">
        <v>123.4</v>
      </c>
      <c r="X130" s="115">
        <v>126.9</v>
      </c>
      <c r="Y130" s="115">
        <v>124.5</v>
      </c>
      <c r="Z130" s="115">
        <v>113.9</v>
      </c>
      <c r="AA130" s="115">
        <v>122.4</v>
      </c>
      <c r="AB130" s="115">
        <v>130.80000000000001</v>
      </c>
      <c r="AC130" s="115">
        <v>120.5</v>
      </c>
      <c r="AD130" s="115">
        <v>121.9</v>
      </c>
      <c r="AE130" s="115">
        <v>131.1</v>
      </c>
    </row>
    <row r="131" spans="1:31" x14ac:dyDescent="0.3">
      <c r="A131" s="115" t="s">
        <v>30</v>
      </c>
      <c r="B131" s="115">
        <v>2016</v>
      </c>
      <c r="C131" s="115" t="s">
        <v>41</v>
      </c>
      <c r="D131" s="115" t="str">
        <f t="shared" ref="D131:D194" si="2">B131&amp;" "&amp;C131</f>
        <v>2016 August</v>
      </c>
      <c r="E131" s="115">
        <v>130.1</v>
      </c>
      <c r="F131" s="115">
        <v>138.80000000000001</v>
      </c>
      <c r="G131" s="115">
        <v>130.30000000000001</v>
      </c>
      <c r="H131" s="115">
        <v>135.30000000000001</v>
      </c>
      <c r="I131" s="115">
        <v>119.9</v>
      </c>
      <c r="J131" s="115">
        <v>140.19999999999999</v>
      </c>
      <c r="K131" s="115">
        <v>156.9</v>
      </c>
      <c r="L131" s="115">
        <v>172.2</v>
      </c>
      <c r="M131" s="115">
        <v>112.1</v>
      </c>
      <c r="N131" s="115">
        <v>134.9</v>
      </c>
      <c r="O131" s="115">
        <v>128.1</v>
      </c>
      <c r="P131" s="115">
        <v>140.69999999999999</v>
      </c>
      <c r="Q131" s="115">
        <v>138</v>
      </c>
      <c r="R131" s="115">
        <v>138.9</v>
      </c>
      <c r="S131" s="115">
        <v>137.80000000000001</v>
      </c>
      <c r="T131" s="115">
        <v>133</v>
      </c>
      <c r="U131" s="115">
        <v>137.1</v>
      </c>
      <c r="V131" s="115" t="s">
        <v>32</v>
      </c>
      <c r="W131" s="115">
        <v>129.1</v>
      </c>
      <c r="X131" s="115">
        <v>130.6</v>
      </c>
      <c r="Y131" s="115">
        <v>127</v>
      </c>
      <c r="Z131" s="115">
        <v>116</v>
      </c>
      <c r="AA131" s="115">
        <v>125.5</v>
      </c>
      <c r="AB131" s="115">
        <v>131.9</v>
      </c>
      <c r="AC131" s="115">
        <v>122</v>
      </c>
      <c r="AD131" s="115">
        <v>124.2</v>
      </c>
      <c r="AE131" s="115">
        <v>133.5</v>
      </c>
    </row>
    <row r="132" spans="1:31" x14ac:dyDescent="0.3">
      <c r="A132" s="115" t="s">
        <v>33</v>
      </c>
      <c r="B132" s="115">
        <v>2016</v>
      </c>
      <c r="C132" s="115" t="s">
        <v>41</v>
      </c>
      <c r="D132" s="115" t="str">
        <f t="shared" si="2"/>
        <v>2016 August</v>
      </c>
      <c r="E132" s="115">
        <v>127.6</v>
      </c>
      <c r="F132" s="115">
        <v>140.30000000000001</v>
      </c>
      <c r="G132" s="115">
        <v>133.69999999999999</v>
      </c>
      <c r="H132" s="115">
        <v>132.19999999999999</v>
      </c>
      <c r="I132" s="115">
        <v>111.8</v>
      </c>
      <c r="J132" s="115">
        <v>135.80000000000001</v>
      </c>
      <c r="K132" s="115">
        <v>163.5</v>
      </c>
      <c r="L132" s="115">
        <v>182.3</v>
      </c>
      <c r="M132" s="115">
        <v>114.6</v>
      </c>
      <c r="N132" s="115">
        <v>144.6</v>
      </c>
      <c r="O132" s="115">
        <v>121.9</v>
      </c>
      <c r="P132" s="115">
        <v>138.1</v>
      </c>
      <c r="Q132" s="115">
        <v>137.6</v>
      </c>
      <c r="R132" s="115">
        <v>143.6</v>
      </c>
      <c r="S132" s="115">
        <v>128.30000000000001</v>
      </c>
      <c r="T132" s="115">
        <v>121.4</v>
      </c>
      <c r="U132" s="115">
        <v>127.3</v>
      </c>
      <c r="V132" s="115">
        <v>127.3</v>
      </c>
      <c r="W132" s="115">
        <v>114.7</v>
      </c>
      <c r="X132" s="115">
        <v>123.9</v>
      </c>
      <c r="Y132" s="115">
        <v>121.2</v>
      </c>
      <c r="Z132" s="115">
        <v>110.4</v>
      </c>
      <c r="AA132" s="115">
        <v>120.6</v>
      </c>
      <c r="AB132" s="115">
        <v>131.5</v>
      </c>
      <c r="AC132" s="115">
        <v>120.9</v>
      </c>
      <c r="AD132" s="115">
        <v>119.9</v>
      </c>
      <c r="AE132" s="115">
        <v>128.4</v>
      </c>
    </row>
    <row r="133" spans="1:31" x14ac:dyDescent="0.3">
      <c r="A133" s="115" t="s">
        <v>34</v>
      </c>
      <c r="B133" s="115">
        <v>2016</v>
      </c>
      <c r="C133" s="115" t="s">
        <v>41</v>
      </c>
      <c r="D133" s="115" t="str">
        <f t="shared" si="2"/>
        <v>2016 August</v>
      </c>
      <c r="E133" s="115">
        <v>129.30000000000001</v>
      </c>
      <c r="F133" s="115">
        <v>139.30000000000001</v>
      </c>
      <c r="G133" s="115">
        <v>131.6</v>
      </c>
      <c r="H133" s="115">
        <v>134.1</v>
      </c>
      <c r="I133" s="115">
        <v>116.9</v>
      </c>
      <c r="J133" s="115">
        <v>138.1</v>
      </c>
      <c r="K133" s="115">
        <v>159.1</v>
      </c>
      <c r="L133" s="115">
        <v>175.6</v>
      </c>
      <c r="M133" s="115">
        <v>112.9</v>
      </c>
      <c r="N133" s="115">
        <v>138.1</v>
      </c>
      <c r="O133" s="115">
        <v>125.5</v>
      </c>
      <c r="P133" s="115">
        <v>139.5</v>
      </c>
      <c r="Q133" s="115">
        <v>137.9</v>
      </c>
      <c r="R133" s="115">
        <v>140.19999999999999</v>
      </c>
      <c r="S133" s="115">
        <v>134.1</v>
      </c>
      <c r="T133" s="115">
        <v>128.19999999999999</v>
      </c>
      <c r="U133" s="115">
        <v>133.19999999999999</v>
      </c>
      <c r="V133" s="115">
        <v>127.3</v>
      </c>
      <c r="W133" s="115">
        <v>123.6</v>
      </c>
      <c r="X133" s="115">
        <v>127.4</v>
      </c>
      <c r="Y133" s="115">
        <v>124.8</v>
      </c>
      <c r="Z133" s="115">
        <v>113.1</v>
      </c>
      <c r="AA133" s="115">
        <v>122.7</v>
      </c>
      <c r="AB133" s="115">
        <v>131.69999999999999</v>
      </c>
      <c r="AC133" s="115">
        <v>121.5</v>
      </c>
      <c r="AD133" s="115">
        <v>122.1</v>
      </c>
      <c r="AE133" s="115">
        <v>131.1</v>
      </c>
    </row>
    <row r="134" spans="1:31" x14ac:dyDescent="0.3">
      <c r="A134" s="115" t="s">
        <v>30</v>
      </c>
      <c r="B134" s="115">
        <v>2016</v>
      </c>
      <c r="C134" s="115" t="s">
        <v>42</v>
      </c>
      <c r="D134" s="115" t="str">
        <f t="shared" si="2"/>
        <v>2016 September</v>
      </c>
      <c r="E134" s="115">
        <v>130.80000000000001</v>
      </c>
      <c r="F134" s="115">
        <v>138.19999999999999</v>
      </c>
      <c r="G134" s="115">
        <v>130.5</v>
      </c>
      <c r="H134" s="115">
        <v>135.5</v>
      </c>
      <c r="I134" s="115">
        <v>120.2</v>
      </c>
      <c r="J134" s="115">
        <v>139.19999999999999</v>
      </c>
      <c r="K134" s="115">
        <v>149.5</v>
      </c>
      <c r="L134" s="115">
        <v>170.4</v>
      </c>
      <c r="M134" s="115">
        <v>113.1</v>
      </c>
      <c r="N134" s="115">
        <v>135.80000000000001</v>
      </c>
      <c r="O134" s="115">
        <v>128.80000000000001</v>
      </c>
      <c r="P134" s="115">
        <v>141.5</v>
      </c>
      <c r="Q134" s="115">
        <v>137.19999999999999</v>
      </c>
      <c r="R134" s="115">
        <v>139.9</v>
      </c>
      <c r="S134" s="115">
        <v>138.5</v>
      </c>
      <c r="T134" s="115">
        <v>133.5</v>
      </c>
      <c r="U134" s="115">
        <v>137.80000000000001</v>
      </c>
      <c r="V134" s="115" t="s">
        <v>32</v>
      </c>
      <c r="W134" s="115">
        <v>129.69999999999999</v>
      </c>
      <c r="X134" s="115">
        <v>131.1</v>
      </c>
      <c r="Y134" s="115">
        <v>127.8</v>
      </c>
      <c r="Z134" s="115">
        <v>117</v>
      </c>
      <c r="AA134" s="115">
        <v>125.7</v>
      </c>
      <c r="AB134" s="115">
        <v>132.19999999999999</v>
      </c>
      <c r="AC134" s="115">
        <v>122.8</v>
      </c>
      <c r="AD134" s="115">
        <v>124.9</v>
      </c>
      <c r="AE134" s="115">
        <v>133.4</v>
      </c>
    </row>
    <row r="135" spans="1:31" x14ac:dyDescent="0.3">
      <c r="A135" s="115" t="s">
        <v>33</v>
      </c>
      <c r="B135" s="115">
        <v>2016</v>
      </c>
      <c r="C135" s="115" t="s">
        <v>42</v>
      </c>
      <c r="D135" s="115" t="str">
        <f t="shared" si="2"/>
        <v>2016 September</v>
      </c>
      <c r="E135" s="115">
        <v>128.1</v>
      </c>
      <c r="F135" s="115">
        <v>137.69999999999999</v>
      </c>
      <c r="G135" s="115">
        <v>130.6</v>
      </c>
      <c r="H135" s="115">
        <v>132.6</v>
      </c>
      <c r="I135" s="115">
        <v>111.9</v>
      </c>
      <c r="J135" s="115">
        <v>132.5</v>
      </c>
      <c r="K135" s="115">
        <v>152.9</v>
      </c>
      <c r="L135" s="115">
        <v>173.6</v>
      </c>
      <c r="M135" s="115">
        <v>115.1</v>
      </c>
      <c r="N135" s="115">
        <v>144.80000000000001</v>
      </c>
      <c r="O135" s="115">
        <v>122.1</v>
      </c>
      <c r="P135" s="115">
        <v>138.80000000000001</v>
      </c>
      <c r="Q135" s="115">
        <v>135.69999999999999</v>
      </c>
      <c r="R135" s="115">
        <v>143.9</v>
      </c>
      <c r="S135" s="115">
        <v>128.69999999999999</v>
      </c>
      <c r="T135" s="115">
        <v>121.6</v>
      </c>
      <c r="U135" s="115">
        <v>127.7</v>
      </c>
      <c r="V135" s="115">
        <v>127.9</v>
      </c>
      <c r="W135" s="115">
        <v>114.8</v>
      </c>
      <c r="X135" s="115">
        <v>124.3</v>
      </c>
      <c r="Y135" s="115">
        <v>121.4</v>
      </c>
      <c r="Z135" s="115">
        <v>111.8</v>
      </c>
      <c r="AA135" s="115">
        <v>120.8</v>
      </c>
      <c r="AB135" s="115">
        <v>131.6</v>
      </c>
      <c r="AC135" s="115">
        <v>121.2</v>
      </c>
      <c r="AD135" s="115">
        <v>120.5</v>
      </c>
      <c r="AE135" s="115">
        <v>128</v>
      </c>
    </row>
    <row r="136" spans="1:31" x14ac:dyDescent="0.3">
      <c r="A136" s="115" t="s">
        <v>34</v>
      </c>
      <c r="B136" s="115">
        <v>2016</v>
      </c>
      <c r="C136" s="115" t="s">
        <v>42</v>
      </c>
      <c r="D136" s="115" t="str">
        <f t="shared" si="2"/>
        <v>2016 September</v>
      </c>
      <c r="E136" s="115">
        <v>129.9</v>
      </c>
      <c r="F136" s="115">
        <v>138</v>
      </c>
      <c r="G136" s="115">
        <v>130.5</v>
      </c>
      <c r="H136" s="115">
        <v>134.4</v>
      </c>
      <c r="I136" s="115">
        <v>117.2</v>
      </c>
      <c r="J136" s="115">
        <v>136.1</v>
      </c>
      <c r="K136" s="115">
        <v>150.69999999999999</v>
      </c>
      <c r="L136" s="115">
        <v>171.5</v>
      </c>
      <c r="M136" s="115">
        <v>113.8</v>
      </c>
      <c r="N136" s="115">
        <v>138.80000000000001</v>
      </c>
      <c r="O136" s="115">
        <v>126</v>
      </c>
      <c r="P136" s="115">
        <v>140.19999999999999</v>
      </c>
      <c r="Q136" s="115">
        <v>136.6</v>
      </c>
      <c r="R136" s="115">
        <v>141</v>
      </c>
      <c r="S136" s="115">
        <v>134.6</v>
      </c>
      <c r="T136" s="115">
        <v>128.6</v>
      </c>
      <c r="U136" s="115">
        <v>133.80000000000001</v>
      </c>
      <c r="V136" s="115">
        <v>127.9</v>
      </c>
      <c r="W136" s="115">
        <v>124.1</v>
      </c>
      <c r="X136" s="115">
        <v>127.9</v>
      </c>
      <c r="Y136" s="115">
        <v>125.4</v>
      </c>
      <c r="Z136" s="115">
        <v>114.3</v>
      </c>
      <c r="AA136" s="115">
        <v>122.9</v>
      </c>
      <c r="AB136" s="115">
        <v>131.80000000000001</v>
      </c>
      <c r="AC136" s="115">
        <v>122.1</v>
      </c>
      <c r="AD136" s="115">
        <v>122.8</v>
      </c>
      <c r="AE136" s="115">
        <v>130.9</v>
      </c>
    </row>
    <row r="137" spans="1:31" x14ac:dyDescent="0.3">
      <c r="A137" s="115" t="s">
        <v>30</v>
      </c>
      <c r="B137" s="115">
        <v>2016</v>
      </c>
      <c r="C137" s="115" t="s">
        <v>43</v>
      </c>
      <c r="D137" s="115" t="str">
        <f t="shared" si="2"/>
        <v>2016 October</v>
      </c>
      <c r="E137" s="115">
        <v>131.30000000000001</v>
      </c>
      <c r="F137" s="115">
        <v>137.6</v>
      </c>
      <c r="G137" s="115">
        <v>130.1</v>
      </c>
      <c r="H137" s="115">
        <v>136</v>
      </c>
      <c r="I137" s="115">
        <v>120.8</v>
      </c>
      <c r="J137" s="115">
        <v>138.4</v>
      </c>
      <c r="K137" s="115">
        <v>149.19999999999999</v>
      </c>
      <c r="L137" s="115">
        <v>170.2</v>
      </c>
      <c r="M137" s="115">
        <v>113.4</v>
      </c>
      <c r="N137" s="115">
        <v>136.30000000000001</v>
      </c>
      <c r="O137" s="115">
        <v>128.69999999999999</v>
      </c>
      <c r="P137" s="115">
        <v>142.4</v>
      </c>
      <c r="Q137" s="115">
        <v>137.4</v>
      </c>
      <c r="R137" s="115">
        <v>140.9</v>
      </c>
      <c r="S137" s="115">
        <v>139.6</v>
      </c>
      <c r="T137" s="115">
        <v>134.30000000000001</v>
      </c>
      <c r="U137" s="115">
        <v>138.80000000000001</v>
      </c>
      <c r="V137" s="115" t="s">
        <v>32</v>
      </c>
      <c r="W137" s="115">
        <v>129.80000000000001</v>
      </c>
      <c r="X137" s="115">
        <v>131.80000000000001</v>
      </c>
      <c r="Y137" s="115">
        <v>128.69999999999999</v>
      </c>
      <c r="Z137" s="115">
        <v>117.8</v>
      </c>
      <c r="AA137" s="115">
        <v>126.5</v>
      </c>
      <c r="AB137" s="115">
        <v>133</v>
      </c>
      <c r="AC137" s="115">
        <v>123</v>
      </c>
      <c r="AD137" s="115">
        <v>125.7</v>
      </c>
      <c r="AE137" s="115">
        <v>133.80000000000001</v>
      </c>
    </row>
    <row r="138" spans="1:31" x14ac:dyDescent="0.3">
      <c r="A138" s="115" t="s">
        <v>33</v>
      </c>
      <c r="B138" s="115">
        <v>2016</v>
      </c>
      <c r="C138" s="115" t="s">
        <v>43</v>
      </c>
      <c r="D138" s="115" t="str">
        <f t="shared" si="2"/>
        <v>2016 October</v>
      </c>
      <c r="E138" s="115">
        <v>128.69999999999999</v>
      </c>
      <c r="F138" s="115">
        <v>138.4</v>
      </c>
      <c r="G138" s="115">
        <v>130.30000000000001</v>
      </c>
      <c r="H138" s="115">
        <v>132.69999999999999</v>
      </c>
      <c r="I138" s="115">
        <v>112.5</v>
      </c>
      <c r="J138" s="115">
        <v>130.4</v>
      </c>
      <c r="K138" s="115">
        <v>155.1</v>
      </c>
      <c r="L138" s="115">
        <v>175.7</v>
      </c>
      <c r="M138" s="115">
        <v>115.4</v>
      </c>
      <c r="N138" s="115">
        <v>145.30000000000001</v>
      </c>
      <c r="O138" s="115">
        <v>122.5</v>
      </c>
      <c r="P138" s="115">
        <v>139.6</v>
      </c>
      <c r="Q138" s="115">
        <v>136.30000000000001</v>
      </c>
      <c r="R138" s="115">
        <v>144.30000000000001</v>
      </c>
      <c r="S138" s="115">
        <v>129.1</v>
      </c>
      <c r="T138" s="115">
        <v>121.9</v>
      </c>
      <c r="U138" s="115">
        <v>128</v>
      </c>
      <c r="V138" s="115">
        <v>128.69999999999999</v>
      </c>
      <c r="W138" s="115">
        <v>115.2</v>
      </c>
      <c r="X138" s="115">
        <v>124.5</v>
      </c>
      <c r="Y138" s="115">
        <v>121.8</v>
      </c>
      <c r="Z138" s="115">
        <v>112.8</v>
      </c>
      <c r="AA138" s="115">
        <v>121.2</v>
      </c>
      <c r="AB138" s="115">
        <v>131.9</v>
      </c>
      <c r="AC138" s="115">
        <v>120.8</v>
      </c>
      <c r="AD138" s="115">
        <v>120.9</v>
      </c>
      <c r="AE138" s="115">
        <v>128.6</v>
      </c>
    </row>
    <row r="139" spans="1:31" x14ac:dyDescent="0.3">
      <c r="A139" s="115" t="s">
        <v>34</v>
      </c>
      <c r="B139" s="115">
        <v>2016</v>
      </c>
      <c r="C139" s="115" t="s">
        <v>43</v>
      </c>
      <c r="D139" s="115" t="str">
        <f t="shared" si="2"/>
        <v>2016 October</v>
      </c>
      <c r="E139" s="115">
        <v>130.5</v>
      </c>
      <c r="F139" s="115">
        <v>137.9</v>
      </c>
      <c r="G139" s="115">
        <v>130.19999999999999</v>
      </c>
      <c r="H139" s="115">
        <v>134.80000000000001</v>
      </c>
      <c r="I139" s="115">
        <v>117.8</v>
      </c>
      <c r="J139" s="115">
        <v>134.69999999999999</v>
      </c>
      <c r="K139" s="115">
        <v>151.19999999999999</v>
      </c>
      <c r="L139" s="115">
        <v>172.1</v>
      </c>
      <c r="M139" s="115">
        <v>114.1</v>
      </c>
      <c r="N139" s="115">
        <v>139.30000000000001</v>
      </c>
      <c r="O139" s="115">
        <v>126.1</v>
      </c>
      <c r="P139" s="115">
        <v>141.1</v>
      </c>
      <c r="Q139" s="115">
        <v>137</v>
      </c>
      <c r="R139" s="115">
        <v>141.80000000000001</v>
      </c>
      <c r="S139" s="115">
        <v>135.5</v>
      </c>
      <c r="T139" s="115">
        <v>129.1</v>
      </c>
      <c r="U139" s="115">
        <v>134.5</v>
      </c>
      <c r="V139" s="115">
        <v>128.69999999999999</v>
      </c>
      <c r="W139" s="115">
        <v>124.3</v>
      </c>
      <c r="X139" s="115">
        <v>128.4</v>
      </c>
      <c r="Y139" s="115">
        <v>126.1</v>
      </c>
      <c r="Z139" s="115">
        <v>115.2</v>
      </c>
      <c r="AA139" s="115">
        <v>123.5</v>
      </c>
      <c r="AB139" s="115">
        <v>132.4</v>
      </c>
      <c r="AC139" s="115">
        <v>122.1</v>
      </c>
      <c r="AD139" s="115">
        <v>123.4</v>
      </c>
      <c r="AE139" s="115">
        <v>131.4</v>
      </c>
    </row>
    <row r="140" spans="1:31" x14ac:dyDescent="0.3">
      <c r="A140" s="115" t="s">
        <v>30</v>
      </c>
      <c r="B140" s="115">
        <v>2016</v>
      </c>
      <c r="C140" s="115" t="s">
        <v>45</v>
      </c>
      <c r="D140" s="115" t="str">
        <f t="shared" si="2"/>
        <v>2016 November</v>
      </c>
      <c r="E140" s="115">
        <v>132</v>
      </c>
      <c r="F140" s="115">
        <v>137.4</v>
      </c>
      <c r="G140" s="115">
        <v>130.6</v>
      </c>
      <c r="H140" s="115">
        <v>136.19999999999999</v>
      </c>
      <c r="I140" s="115">
        <v>121.1</v>
      </c>
      <c r="J140" s="115">
        <v>136.9</v>
      </c>
      <c r="K140" s="115">
        <v>141.80000000000001</v>
      </c>
      <c r="L140" s="115">
        <v>170</v>
      </c>
      <c r="M140" s="115">
        <v>113.4</v>
      </c>
      <c r="N140" s="115">
        <v>136.80000000000001</v>
      </c>
      <c r="O140" s="115">
        <v>128.69999999999999</v>
      </c>
      <c r="P140" s="115">
        <v>143.1</v>
      </c>
      <c r="Q140" s="115">
        <v>136.6</v>
      </c>
      <c r="R140" s="115">
        <v>141.19999999999999</v>
      </c>
      <c r="S140" s="115">
        <v>139.9</v>
      </c>
      <c r="T140" s="115">
        <v>134.5</v>
      </c>
      <c r="U140" s="115">
        <v>139.19999999999999</v>
      </c>
      <c r="V140" s="115" t="s">
        <v>32</v>
      </c>
      <c r="W140" s="115">
        <v>130.30000000000001</v>
      </c>
      <c r="X140" s="115">
        <v>132.1</v>
      </c>
      <c r="Y140" s="115">
        <v>129.1</v>
      </c>
      <c r="Z140" s="115">
        <v>118.2</v>
      </c>
      <c r="AA140" s="115">
        <v>126.9</v>
      </c>
      <c r="AB140" s="115">
        <v>133.69999999999999</v>
      </c>
      <c r="AC140" s="115">
        <v>123.5</v>
      </c>
      <c r="AD140" s="115">
        <v>126.1</v>
      </c>
      <c r="AE140" s="115">
        <v>133.6</v>
      </c>
    </row>
    <row r="141" spans="1:31" x14ac:dyDescent="0.3">
      <c r="A141" s="115" t="s">
        <v>33</v>
      </c>
      <c r="B141" s="115">
        <v>2016</v>
      </c>
      <c r="C141" s="115" t="s">
        <v>45</v>
      </c>
      <c r="D141" s="115" t="str">
        <f t="shared" si="2"/>
        <v>2016 November</v>
      </c>
      <c r="E141" s="115">
        <v>130.19999999999999</v>
      </c>
      <c r="F141" s="115">
        <v>138.5</v>
      </c>
      <c r="G141" s="115">
        <v>134.1</v>
      </c>
      <c r="H141" s="115">
        <v>132.9</v>
      </c>
      <c r="I141" s="115">
        <v>112.6</v>
      </c>
      <c r="J141" s="115">
        <v>130.80000000000001</v>
      </c>
      <c r="K141" s="115">
        <v>142</v>
      </c>
      <c r="L141" s="115">
        <v>174.9</v>
      </c>
      <c r="M141" s="115">
        <v>115.6</v>
      </c>
      <c r="N141" s="115">
        <v>145.4</v>
      </c>
      <c r="O141" s="115">
        <v>122.7</v>
      </c>
      <c r="P141" s="115">
        <v>140.30000000000001</v>
      </c>
      <c r="Q141" s="115">
        <v>135.19999999999999</v>
      </c>
      <c r="R141" s="115">
        <v>144.30000000000001</v>
      </c>
      <c r="S141" s="115">
        <v>129.6</v>
      </c>
      <c r="T141" s="115">
        <v>122.1</v>
      </c>
      <c r="U141" s="115">
        <v>128.5</v>
      </c>
      <c r="V141" s="115">
        <v>129.1</v>
      </c>
      <c r="W141" s="115">
        <v>116.2</v>
      </c>
      <c r="X141" s="115">
        <v>124.7</v>
      </c>
      <c r="Y141" s="115">
        <v>122.1</v>
      </c>
      <c r="Z141" s="115">
        <v>113.4</v>
      </c>
      <c r="AA141" s="115">
        <v>121.7</v>
      </c>
      <c r="AB141" s="115">
        <v>132.1</v>
      </c>
      <c r="AC141" s="115">
        <v>121.3</v>
      </c>
      <c r="AD141" s="115">
        <v>121.3</v>
      </c>
      <c r="AE141" s="115">
        <v>128.5</v>
      </c>
    </row>
    <row r="142" spans="1:31" x14ac:dyDescent="0.3">
      <c r="A142" s="115" t="s">
        <v>34</v>
      </c>
      <c r="B142" s="115">
        <v>2016</v>
      </c>
      <c r="C142" s="115" t="s">
        <v>45</v>
      </c>
      <c r="D142" s="115" t="str">
        <f t="shared" si="2"/>
        <v>2016 November</v>
      </c>
      <c r="E142" s="115">
        <v>131.4</v>
      </c>
      <c r="F142" s="115">
        <v>137.80000000000001</v>
      </c>
      <c r="G142" s="115">
        <v>132</v>
      </c>
      <c r="H142" s="115">
        <v>135</v>
      </c>
      <c r="I142" s="115">
        <v>118</v>
      </c>
      <c r="J142" s="115">
        <v>134.1</v>
      </c>
      <c r="K142" s="115">
        <v>141.9</v>
      </c>
      <c r="L142" s="115">
        <v>171.7</v>
      </c>
      <c r="M142" s="115">
        <v>114.1</v>
      </c>
      <c r="N142" s="115">
        <v>139.69999999999999</v>
      </c>
      <c r="O142" s="115">
        <v>126.2</v>
      </c>
      <c r="P142" s="115">
        <v>141.80000000000001</v>
      </c>
      <c r="Q142" s="115">
        <v>136.1</v>
      </c>
      <c r="R142" s="115">
        <v>142</v>
      </c>
      <c r="S142" s="115">
        <v>135.80000000000001</v>
      </c>
      <c r="T142" s="115">
        <v>129.30000000000001</v>
      </c>
      <c r="U142" s="115">
        <v>135</v>
      </c>
      <c r="V142" s="115">
        <v>129.1</v>
      </c>
      <c r="W142" s="115">
        <v>125</v>
      </c>
      <c r="X142" s="115">
        <v>128.6</v>
      </c>
      <c r="Y142" s="115">
        <v>126.4</v>
      </c>
      <c r="Z142" s="115">
        <v>115.7</v>
      </c>
      <c r="AA142" s="115">
        <v>124</v>
      </c>
      <c r="AB142" s="115">
        <v>132.80000000000001</v>
      </c>
      <c r="AC142" s="115">
        <v>122.6</v>
      </c>
      <c r="AD142" s="115">
        <v>123.8</v>
      </c>
      <c r="AE142" s="115">
        <v>131.19999999999999</v>
      </c>
    </row>
    <row r="143" spans="1:31" x14ac:dyDescent="0.3">
      <c r="A143" s="115" t="s">
        <v>30</v>
      </c>
      <c r="B143" s="115">
        <v>2016</v>
      </c>
      <c r="C143" s="115" t="s">
        <v>46</v>
      </c>
      <c r="D143" s="115" t="str">
        <f t="shared" si="2"/>
        <v>2016 December</v>
      </c>
      <c r="E143" s="115">
        <v>132.6</v>
      </c>
      <c r="F143" s="115">
        <v>137.30000000000001</v>
      </c>
      <c r="G143" s="115">
        <v>131.6</v>
      </c>
      <c r="H143" s="115">
        <v>136.30000000000001</v>
      </c>
      <c r="I143" s="115">
        <v>121.6</v>
      </c>
      <c r="J143" s="115">
        <v>135.6</v>
      </c>
      <c r="K143" s="115">
        <v>127.5</v>
      </c>
      <c r="L143" s="115">
        <v>167.9</v>
      </c>
      <c r="M143" s="115">
        <v>113.8</v>
      </c>
      <c r="N143" s="115">
        <v>137.5</v>
      </c>
      <c r="O143" s="115">
        <v>129.1</v>
      </c>
      <c r="P143" s="115">
        <v>143.6</v>
      </c>
      <c r="Q143" s="115">
        <v>134.69999999999999</v>
      </c>
      <c r="R143" s="115">
        <v>142.4</v>
      </c>
      <c r="S143" s="115">
        <v>140.4</v>
      </c>
      <c r="T143" s="115">
        <v>135.19999999999999</v>
      </c>
      <c r="U143" s="115">
        <v>139.69999999999999</v>
      </c>
      <c r="V143" s="115" t="s">
        <v>32</v>
      </c>
      <c r="W143" s="115">
        <v>132</v>
      </c>
      <c r="X143" s="115">
        <v>132.9</v>
      </c>
      <c r="Y143" s="115">
        <v>129.69999999999999</v>
      </c>
      <c r="Z143" s="115">
        <v>118.6</v>
      </c>
      <c r="AA143" s="115">
        <v>127.3</v>
      </c>
      <c r="AB143" s="115">
        <v>134.19999999999999</v>
      </c>
      <c r="AC143" s="115">
        <v>121.9</v>
      </c>
      <c r="AD143" s="115">
        <v>126.3</v>
      </c>
      <c r="AE143" s="115">
        <v>132.80000000000001</v>
      </c>
    </row>
    <row r="144" spans="1:31" x14ac:dyDescent="0.3">
      <c r="A144" s="115" t="s">
        <v>33</v>
      </c>
      <c r="B144" s="115">
        <v>2016</v>
      </c>
      <c r="C144" s="115" t="s">
        <v>46</v>
      </c>
      <c r="D144" s="115" t="str">
        <f t="shared" si="2"/>
        <v>2016 December</v>
      </c>
      <c r="E144" s="115">
        <v>131.6</v>
      </c>
      <c r="F144" s="115">
        <v>138.19999999999999</v>
      </c>
      <c r="G144" s="115">
        <v>134.9</v>
      </c>
      <c r="H144" s="115">
        <v>133.1</v>
      </c>
      <c r="I144" s="115">
        <v>113.5</v>
      </c>
      <c r="J144" s="115">
        <v>129.30000000000001</v>
      </c>
      <c r="K144" s="115">
        <v>121.1</v>
      </c>
      <c r="L144" s="115">
        <v>170.3</v>
      </c>
      <c r="M144" s="115">
        <v>115.5</v>
      </c>
      <c r="N144" s="115">
        <v>145.5</v>
      </c>
      <c r="O144" s="115">
        <v>123.1</v>
      </c>
      <c r="P144" s="115">
        <v>140.9</v>
      </c>
      <c r="Q144" s="115">
        <v>132.80000000000001</v>
      </c>
      <c r="R144" s="115">
        <v>145</v>
      </c>
      <c r="S144" s="115">
        <v>130</v>
      </c>
      <c r="T144" s="115">
        <v>122.2</v>
      </c>
      <c r="U144" s="115">
        <v>128.80000000000001</v>
      </c>
      <c r="V144" s="115">
        <v>128.5</v>
      </c>
      <c r="W144" s="115">
        <v>117.8</v>
      </c>
      <c r="X144" s="115">
        <v>125</v>
      </c>
      <c r="Y144" s="115">
        <v>122.3</v>
      </c>
      <c r="Z144" s="115">
        <v>113.7</v>
      </c>
      <c r="AA144" s="115">
        <v>121.8</v>
      </c>
      <c r="AB144" s="115">
        <v>132.30000000000001</v>
      </c>
      <c r="AC144" s="115">
        <v>119.9</v>
      </c>
      <c r="AD144" s="115">
        <v>121.4</v>
      </c>
      <c r="AE144" s="115">
        <v>127.6</v>
      </c>
    </row>
    <row r="145" spans="1:31" x14ac:dyDescent="0.3">
      <c r="A145" s="115" t="s">
        <v>34</v>
      </c>
      <c r="B145" s="115">
        <v>2016</v>
      </c>
      <c r="C145" s="115" t="s">
        <v>46</v>
      </c>
      <c r="D145" s="115" t="str">
        <f t="shared" si="2"/>
        <v>2016 December</v>
      </c>
      <c r="E145" s="115">
        <v>132.30000000000001</v>
      </c>
      <c r="F145" s="115">
        <v>137.6</v>
      </c>
      <c r="G145" s="115">
        <v>132.9</v>
      </c>
      <c r="H145" s="115">
        <v>135.1</v>
      </c>
      <c r="I145" s="115">
        <v>118.6</v>
      </c>
      <c r="J145" s="115">
        <v>132.69999999999999</v>
      </c>
      <c r="K145" s="115">
        <v>125.3</v>
      </c>
      <c r="L145" s="115">
        <v>168.7</v>
      </c>
      <c r="M145" s="115">
        <v>114.4</v>
      </c>
      <c r="N145" s="115">
        <v>140.19999999999999</v>
      </c>
      <c r="O145" s="115">
        <v>126.6</v>
      </c>
      <c r="P145" s="115">
        <v>142.30000000000001</v>
      </c>
      <c r="Q145" s="115">
        <v>134</v>
      </c>
      <c r="R145" s="115">
        <v>143.1</v>
      </c>
      <c r="S145" s="115">
        <v>136.30000000000001</v>
      </c>
      <c r="T145" s="115">
        <v>129.80000000000001</v>
      </c>
      <c r="U145" s="115">
        <v>135.4</v>
      </c>
      <c r="V145" s="115">
        <v>128.5</v>
      </c>
      <c r="W145" s="115">
        <v>126.6</v>
      </c>
      <c r="X145" s="115">
        <v>129.19999999999999</v>
      </c>
      <c r="Y145" s="115">
        <v>126.9</v>
      </c>
      <c r="Z145" s="115">
        <v>116</v>
      </c>
      <c r="AA145" s="115">
        <v>124.2</v>
      </c>
      <c r="AB145" s="115">
        <v>133.1</v>
      </c>
      <c r="AC145" s="115">
        <v>121.1</v>
      </c>
      <c r="AD145" s="115">
        <v>123.9</v>
      </c>
      <c r="AE145" s="115">
        <v>130.4</v>
      </c>
    </row>
    <row r="146" spans="1:31" x14ac:dyDescent="0.3">
      <c r="A146" s="115" t="s">
        <v>30</v>
      </c>
      <c r="B146" s="115">
        <v>2017</v>
      </c>
      <c r="C146" s="115" t="s">
        <v>31</v>
      </c>
      <c r="D146" s="115" t="str">
        <f t="shared" si="2"/>
        <v>2017 January</v>
      </c>
      <c r="E146" s="115">
        <v>133.1</v>
      </c>
      <c r="F146" s="115">
        <v>137.80000000000001</v>
      </c>
      <c r="G146" s="115">
        <v>131.9</v>
      </c>
      <c r="H146" s="115">
        <v>136.69999999999999</v>
      </c>
      <c r="I146" s="115">
        <v>122</v>
      </c>
      <c r="J146" s="115">
        <v>136</v>
      </c>
      <c r="K146" s="115">
        <v>119.8</v>
      </c>
      <c r="L146" s="115">
        <v>161.69999999999999</v>
      </c>
      <c r="M146" s="115">
        <v>114.8</v>
      </c>
      <c r="N146" s="115">
        <v>136.9</v>
      </c>
      <c r="O146" s="115">
        <v>129</v>
      </c>
      <c r="P146" s="115">
        <v>143.9</v>
      </c>
      <c r="Q146" s="115">
        <v>133.69999999999999</v>
      </c>
      <c r="R146" s="115">
        <v>143.1</v>
      </c>
      <c r="S146" s="115">
        <v>140.69999999999999</v>
      </c>
      <c r="T146" s="115">
        <v>135.80000000000001</v>
      </c>
      <c r="U146" s="115">
        <v>140</v>
      </c>
      <c r="V146" s="115" t="s">
        <v>32</v>
      </c>
      <c r="W146" s="115">
        <v>132.1</v>
      </c>
      <c r="X146" s="115">
        <v>133.19999999999999</v>
      </c>
      <c r="Y146" s="115">
        <v>129.9</v>
      </c>
      <c r="Z146" s="115">
        <v>119.1</v>
      </c>
      <c r="AA146" s="115">
        <v>127</v>
      </c>
      <c r="AB146" s="115">
        <v>134.6</v>
      </c>
      <c r="AC146" s="115">
        <v>122.3</v>
      </c>
      <c r="AD146" s="115">
        <v>126.6</v>
      </c>
      <c r="AE146" s="115">
        <v>132.4</v>
      </c>
    </row>
    <row r="147" spans="1:31" x14ac:dyDescent="0.3">
      <c r="A147" s="115" t="s">
        <v>33</v>
      </c>
      <c r="B147" s="115">
        <v>2017</v>
      </c>
      <c r="C147" s="115" t="s">
        <v>31</v>
      </c>
      <c r="D147" s="115" t="str">
        <f t="shared" si="2"/>
        <v>2017 January</v>
      </c>
      <c r="E147" s="115">
        <v>132.19999999999999</v>
      </c>
      <c r="F147" s="115">
        <v>138.9</v>
      </c>
      <c r="G147" s="115">
        <v>132.6</v>
      </c>
      <c r="H147" s="115">
        <v>133.1</v>
      </c>
      <c r="I147" s="115">
        <v>114</v>
      </c>
      <c r="J147" s="115">
        <v>129.6</v>
      </c>
      <c r="K147" s="115">
        <v>118.7</v>
      </c>
      <c r="L147" s="115">
        <v>155.1</v>
      </c>
      <c r="M147" s="115">
        <v>117.3</v>
      </c>
      <c r="N147" s="115">
        <v>144.9</v>
      </c>
      <c r="O147" s="115">
        <v>123.2</v>
      </c>
      <c r="P147" s="115">
        <v>141.6</v>
      </c>
      <c r="Q147" s="115">
        <v>132</v>
      </c>
      <c r="R147" s="115">
        <v>145.6</v>
      </c>
      <c r="S147" s="115">
        <v>130.19999999999999</v>
      </c>
      <c r="T147" s="115">
        <v>122.3</v>
      </c>
      <c r="U147" s="115">
        <v>129</v>
      </c>
      <c r="V147" s="115">
        <v>129.6</v>
      </c>
      <c r="W147" s="115">
        <v>118</v>
      </c>
      <c r="X147" s="115">
        <v>125.1</v>
      </c>
      <c r="Y147" s="115">
        <v>122.6</v>
      </c>
      <c r="Z147" s="115">
        <v>115.2</v>
      </c>
      <c r="AA147" s="115">
        <v>122</v>
      </c>
      <c r="AB147" s="115">
        <v>132.4</v>
      </c>
      <c r="AC147" s="115">
        <v>120.9</v>
      </c>
      <c r="AD147" s="115">
        <v>122.1</v>
      </c>
      <c r="AE147" s="115">
        <v>127.8</v>
      </c>
    </row>
    <row r="148" spans="1:31" x14ac:dyDescent="0.3">
      <c r="A148" s="115" t="s">
        <v>34</v>
      </c>
      <c r="B148" s="115">
        <v>2017</v>
      </c>
      <c r="C148" s="115" t="s">
        <v>31</v>
      </c>
      <c r="D148" s="115" t="str">
        <f t="shared" si="2"/>
        <v>2017 January</v>
      </c>
      <c r="E148" s="115">
        <v>132.80000000000001</v>
      </c>
      <c r="F148" s="115">
        <v>138.19999999999999</v>
      </c>
      <c r="G148" s="115">
        <v>132.19999999999999</v>
      </c>
      <c r="H148" s="115">
        <v>135.4</v>
      </c>
      <c r="I148" s="115">
        <v>119.1</v>
      </c>
      <c r="J148" s="115">
        <v>133</v>
      </c>
      <c r="K148" s="115">
        <v>119.4</v>
      </c>
      <c r="L148" s="115">
        <v>159.5</v>
      </c>
      <c r="M148" s="115">
        <v>115.6</v>
      </c>
      <c r="N148" s="115">
        <v>139.6</v>
      </c>
      <c r="O148" s="115">
        <v>126.6</v>
      </c>
      <c r="P148" s="115">
        <v>142.80000000000001</v>
      </c>
      <c r="Q148" s="115">
        <v>133.1</v>
      </c>
      <c r="R148" s="115">
        <v>143.80000000000001</v>
      </c>
      <c r="S148" s="115">
        <v>136.6</v>
      </c>
      <c r="T148" s="115">
        <v>130.19999999999999</v>
      </c>
      <c r="U148" s="115">
        <v>135.6</v>
      </c>
      <c r="V148" s="115">
        <v>129.6</v>
      </c>
      <c r="W148" s="115">
        <v>126.8</v>
      </c>
      <c r="X148" s="115">
        <v>129.4</v>
      </c>
      <c r="Y148" s="115">
        <v>127.1</v>
      </c>
      <c r="Z148" s="115">
        <v>117</v>
      </c>
      <c r="AA148" s="115">
        <v>124.2</v>
      </c>
      <c r="AB148" s="115">
        <v>133.30000000000001</v>
      </c>
      <c r="AC148" s="115">
        <v>121.7</v>
      </c>
      <c r="AD148" s="115">
        <v>124.4</v>
      </c>
      <c r="AE148" s="115">
        <v>130.30000000000001</v>
      </c>
    </row>
    <row r="149" spans="1:31" x14ac:dyDescent="0.3">
      <c r="A149" s="115" t="s">
        <v>30</v>
      </c>
      <c r="B149" s="115">
        <v>2017</v>
      </c>
      <c r="C149" s="115" t="s">
        <v>35</v>
      </c>
      <c r="D149" s="115" t="str">
        <f t="shared" si="2"/>
        <v>2017 February</v>
      </c>
      <c r="E149" s="115">
        <v>133.30000000000001</v>
      </c>
      <c r="F149" s="115">
        <v>138.30000000000001</v>
      </c>
      <c r="G149" s="115">
        <v>129.30000000000001</v>
      </c>
      <c r="H149" s="115">
        <v>137.19999999999999</v>
      </c>
      <c r="I149" s="115">
        <v>122.1</v>
      </c>
      <c r="J149" s="115">
        <v>138.69999999999999</v>
      </c>
      <c r="K149" s="115">
        <v>119.1</v>
      </c>
      <c r="L149" s="115">
        <v>156.9</v>
      </c>
      <c r="M149" s="115">
        <v>116.2</v>
      </c>
      <c r="N149" s="115">
        <v>136</v>
      </c>
      <c r="O149" s="115">
        <v>129.4</v>
      </c>
      <c r="P149" s="115">
        <v>144.4</v>
      </c>
      <c r="Q149" s="115">
        <v>133.6</v>
      </c>
      <c r="R149" s="115">
        <v>143.69999999999999</v>
      </c>
      <c r="S149" s="115">
        <v>140.9</v>
      </c>
      <c r="T149" s="115">
        <v>135.80000000000001</v>
      </c>
      <c r="U149" s="115">
        <v>140.19999999999999</v>
      </c>
      <c r="V149" s="115" t="s">
        <v>32</v>
      </c>
      <c r="W149" s="115">
        <v>133.19999999999999</v>
      </c>
      <c r="X149" s="115">
        <v>133.6</v>
      </c>
      <c r="Y149" s="115">
        <v>130.1</v>
      </c>
      <c r="Z149" s="115">
        <v>119.5</v>
      </c>
      <c r="AA149" s="115">
        <v>127.7</v>
      </c>
      <c r="AB149" s="115">
        <v>134.9</v>
      </c>
      <c r="AC149" s="115">
        <v>123.2</v>
      </c>
      <c r="AD149" s="115">
        <v>127</v>
      </c>
      <c r="AE149" s="115">
        <v>132.6</v>
      </c>
    </row>
    <row r="150" spans="1:31" x14ac:dyDescent="0.3">
      <c r="A150" s="115" t="s">
        <v>33</v>
      </c>
      <c r="B150" s="115">
        <v>2017</v>
      </c>
      <c r="C150" s="115" t="s">
        <v>35</v>
      </c>
      <c r="D150" s="115" t="str">
        <f t="shared" si="2"/>
        <v>2017 February</v>
      </c>
      <c r="E150" s="115">
        <v>132.80000000000001</v>
      </c>
      <c r="F150" s="115">
        <v>139.80000000000001</v>
      </c>
      <c r="G150" s="115">
        <v>129.30000000000001</v>
      </c>
      <c r="H150" s="115">
        <v>133.5</v>
      </c>
      <c r="I150" s="115">
        <v>114.3</v>
      </c>
      <c r="J150" s="115">
        <v>131.4</v>
      </c>
      <c r="K150" s="115">
        <v>120.2</v>
      </c>
      <c r="L150" s="115">
        <v>143.1</v>
      </c>
      <c r="M150" s="115">
        <v>119.5</v>
      </c>
      <c r="N150" s="115">
        <v>144</v>
      </c>
      <c r="O150" s="115">
        <v>123.4</v>
      </c>
      <c r="P150" s="115">
        <v>141.9</v>
      </c>
      <c r="Q150" s="115">
        <v>132.1</v>
      </c>
      <c r="R150" s="115">
        <v>146.30000000000001</v>
      </c>
      <c r="S150" s="115">
        <v>130.5</v>
      </c>
      <c r="T150" s="115">
        <v>122.5</v>
      </c>
      <c r="U150" s="115">
        <v>129.30000000000001</v>
      </c>
      <c r="V150" s="115">
        <v>130.5</v>
      </c>
      <c r="W150" s="115">
        <v>119.2</v>
      </c>
      <c r="X150" s="115">
        <v>125.3</v>
      </c>
      <c r="Y150" s="115">
        <v>122.9</v>
      </c>
      <c r="Z150" s="115">
        <v>115.5</v>
      </c>
      <c r="AA150" s="115">
        <v>122.2</v>
      </c>
      <c r="AB150" s="115">
        <v>132.4</v>
      </c>
      <c r="AC150" s="115">
        <v>121.7</v>
      </c>
      <c r="AD150" s="115">
        <v>122.4</v>
      </c>
      <c r="AE150" s="115">
        <v>128.19999999999999</v>
      </c>
    </row>
    <row r="151" spans="1:31" x14ac:dyDescent="0.3">
      <c r="A151" s="115" t="s">
        <v>34</v>
      </c>
      <c r="B151" s="115">
        <v>2017</v>
      </c>
      <c r="C151" s="115" t="s">
        <v>35</v>
      </c>
      <c r="D151" s="115" t="str">
        <f t="shared" si="2"/>
        <v>2017 February</v>
      </c>
      <c r="E151" s="115">
        <v>133.1</v>
      </c>
      <c r="F151" s="115">
        <v>138.80000000000001</v>
      </c>
      <c r="G151" s="115">
        <v>129.30000000000001</v>
      </c>
      <c r="H151" s="115">
        <v>135.80000000000001</v>
      </c>
      <c r="I151" s="115">
        <v>119.2</v>
      </c>
      <c r="J151" s="115">
        <v>135.30000000000001</v>
      </c>
      <c r="K151" s="115">
        <v>119.5</v>
      </c>
      <c r="L151" s="115">
        <v>152.19999999999999</v>
      </c>
      <c r="M151" s="115">
        <v>117.3</v>
      </c>
      <c r="N151" s="115">
        <v>138.69999999999999</v>
      </c>
      <c r="O151" s="115">
        <v>126.9</v>
      </c>
      <c r="P151" s="115">
        <v>143.19999999999999</v>
      </c>
      <c r="Q151" s="115">
        <v>133</v>
      </c>
      <c r="R151" s="115">
        <v>144.4</v>
      </c>
      <c r="S151" s="115">
        <v>136.80000000000001</v>
      </c>
      <c r="T151" s="115">
        <v>130.30000000000001</v>
      </c>
      <c r="U151" s="115">
        <v>135.9</v>
      </c>
      <c r="V151" s="115">
        <v>130.5</v>
      </c>
      <c r="W151" s="115">
        <v>127.9</v>
      </c>
      <c r="X151" s="115">
        <v>129.69999999999999</v>
      </c>
      <c r="Y151" s="115">
        <v>127.4</v>
      </c>
      <c r="Z151" s="115">
        <v>117.4</v>
      </c>
      <c r="AA151" s="115">
        <v>124.6</v>
      </c>
      <c r="AB151" s="115">
        <v>133.4</v>
      </c>
      <c r="AC151" s="115">
        <v>122.6</v>
      </c>
      <c r="AD151" s="115">
        <v>124.8</v>
      </c>
      <c r="AE151" s="115">
        <v>130.6</v>
      </c>
    </row>
    <row r="152" spans="1:31" x14ac:dyDescent="0.3">
      <c r="A152" s="115" t="s">
        <v>30</v>
      </c>
      <c r="B152" s="115">
        <v>2017</v>
      </c>
      <c r="C152" s="115" t="s">
        <v>36</v>
      </c>
      <c r="D152" s="115" t="str">
        <f t="shared" si="2"/>
        <v>2017 March</v>
      </c>
      <c r="E152" s="115">
        <v>133.6</v>
      </c>
      <c r="F152" s="115">
        <v>138.80000000000001</v>
      </c>
      <c r="G152" s="115">
        <v>128.80000000000001</v>
      </c>
      <c r="H152" s="115">
        <v>137.19999999999999</v>
      </c>
      <c r="I152" s="115">
        <v>121.6</v>
      </c>
      <c r="J152" s="115">
        <v>139.69999999999999</v>
      </c>
      <c r="K152" s="115">
        <v>119.7</v>
      </c>
      <c r="L152" s="115">
        <v>148</v>
      </c>
      <c r="M152" s="115">
        <v>116.9</v>
      </c>
      <c r="N152" s="115">
        <v>135.6</v>
      </c>
      <c r="O152" s="115">
        <v>129.80000000000001</v>
      </c>
      <c r="P152" s="115">
        <v>145.4</v>
      </c>
      <c r="Q152" s="115">
        <v>133.4</v>
      </c>
      <c r="R152" s="115">
        <v>144.19999999999999</v>
      </c>
      <c r="S152" s="115">
        <v>141.6</v>
      </c>
      <c r="T152" s="115">
        <v>136.19999999999999</v>
      </c>
      <c r="U152" s="115">
        <v>140.80000000000001</v>
      </c>
      <c r="V152" s="115" t="s">
        <v>32</v>
      </c>
      <c r="W152" s="115">
        <v>134.19999999999999</v>
      </c>
      <c r="X152" s="115">
        <v>134.1</v>
      </c>
      <c r="Y152" s="115">
        <v>130.6</v>
      </c>
      <c r="Z152" s="115">
        <v>119.8</v>
      </c>
      <c r="AA152" s="115">
        <v>128.30000000000001</v>
      </c>
      <c r="AB152" s="115">
        <v>135.19999999999999</v>
      </c>
      <c r="AC152" s="115">
        <v>123.3</v>
      </c>
      <c r="AD152" s="115">
        <v>127.4</v>
      </c>
      <c r="AE152" s="115">
        <v>132.80000000000001</v>
      </c>
    </row>
    <row r="153" spans="1:31" x14ac:dyDescent="0.3">
      <c r="A153" s="115" t="s">
        <v>33</v>
      </c>
      <c r="B153" s="115">
        <v>2017</v>
      </c>
      <c r="C153" s="115" t="s">
        <v>36</v>
      </c>
      <c r="D153" s="115" t="str">
        <f t="shared" si="2"/>
        <v>2017 March</v>
      </c>
      <c r="E153" s="115">
        <v>132.69999999999999</v>
      </c>
      <c r="F153" s="115">
        <v>139.4</v>
      </c>
      <c r="G153" s="115">
        <v>128.4</v>
      </c>
      <c r="H153" s="115">
        <v>134.9</v>
      </c>
      <c r="I153" s="115">
        <v>114</v>
      </c>
      <c r="J153" s="115">
        <v>136.80000000000001</v>
      </c>
      <c r="K153" s="115">
        <v>122.2</v>
      </c>
      <c r="L153" s="115">
        <v>135.80000000000001</v>
      </c>
      <c r="M153" s="115">
        <v>120.3</v>
      </c>
      <c r="N153" s="115">
        <v>142.6</v>
      </c>
      <c r="O153" s="115">
        <v>123.6</v>
      </c>
      <c r="P153" s="115">
        <v>142.4</v>
      </c>
      <c r="Q153" s="115">
        <v>132.6</v>
      </c>
      <c r="R153" s="115">
        <v>147.5</v>
      </c>
      <c r="S153" s="115">
        <v>130.80000000000001</v>
      </c>
      <c r="T153" s="115">
        <v>122.8</v>
      </c>
      <c r="U153" s="115">
        <v>129.6</v>
      </c>
      <c r="V153" s="115">
        <v>131.1</v>
      </c>
      <c r="W153" s="115">
        <v>120.8</v>
      </c>
      <c r="X153" s="115">
        <v>125.6</v>
      </c>
      <c r="Y153" s="115">
        <v>123.1</v>
      </c>
      <c r="Z153" s="115">
        <v>115.6</v>
      </c>
      <c r="AA153" s="115">
        <v>122.4</v>
      </c>
      <c r="AB153" s="115">
        <v>132.80000000000001</v>
      </c>
      <c r="AC153" s="115">
        <v>121.7</v>
      </c>
      <c r="AD153" s="115">
        <v>122.6</v>
      </c>
      <c r="AE153" s="115">
        <v>128.69999999999999</v>
      </c>
    </row>
    <row r="154" spans="1:31" x14ac:dyDescent="0.3">
      <c r="A154" s="115" t="s">
        <v>34</v>
      </c>
      <c r="B154" s="115">
        <v>2017</v>
      </c>
      <c r="C154" s="115" t="s">
        <v>36</v>
      </c>
      <c r="D154" s="115" t="str">
        <f t="shared" si="2"/>
        <v>2017 March</v>
      </c>
      <c r="E154" s="115">
        <v>133.30000000000001</v>
      </c>
      <c r="F154" s="115">
        <v>139</v>
      </c>
      <c r="G154" s="115">
        <v>128.6</v>
      </c>
      <c r="H154" s="115">
        <v>136.30000000000001</v>
      </c>
      <c r="I154" s="115">
        <v>118.8</v>
      </c>
      <c r="J154" s="115">
        <v>138.30000000000001</v>
      </c>
      <c r="K154" s="115">
        <v>120.5</v>
      </c>
      <c r="L154" s="115">
        <v>143.9</v>
      </c>
      <c r="M154" s="115">
        <v>118</v>
      </c>
      <c r="N154" s="115">
        <v>137.9</v>
      </c>
      <c r="O154" s="115">
        <v>127.2</v>
      </c>
      <c r="P154" s="115">
        <v>144</v>
      </c>
      <c r="Q154" s="115">
        <v>133.1</v>
      </c>
      <c r="R154" s="115">
        <v>145.1</v>
      </c>
      <c r="S154" s="115">
        <v>137.30000000000001</v>
      </c>
      <c r="T154" s="115">
        <v>130.6</v>
      </c>
      <c r="U154" s="115">
        <v>136.4</v>
      </c>
      <c r="V154" s="115">
        <v>131.1</v>
      </c>
      <c r="W154" s="115">
        <v>129.1</v>
      </c>
      <c r="X154" s="115">
        <v>130.1</v>
      </c>
      <c r="Y154" s="115">
        <v>127.8</v>
      </c>
      <c r="Z154" s="115">
        <v>117.6</v>
      </c>
      <c r="AA154" s="115">
        <v>125</v>
      </c>
      <c r="AB154" s="115">
        <v>133.80000000000001</v>
      </c>
      <c r="AC154" s="115">
        <v>122.6</v>
      </c>
      <c r="AD154" s="115">
        <v>125.1</v>
      </c>
      <c r="AE154" s="115">
        <v>130.9</v>
      </c>
    </row>
    <row r="155" spans="1:31" x14ac:dyDescent="0.3">
      <c r="A155" s="115" t="s">
        <v>30</v>
      </c>
      <c r="B155" s="115">
        <v>2017</v>
      </c>
      <c r="C155" s="115" t="s">
        <v>37</v>
      </c>
      <c r="D155" s="115" t="str">
        <f t="shared" si="2"/>
        <v>2017 April</v>
      </c>
      <c r="E155" s="115">
        <v>133.19999999999999</v>
      </c>
      <c r="F155" s="115">
        <v>138.69999999999999</v>
      </c>
      <c r="G155" s="115">
        <v>127.1</v>
      </c>
      <c r="H155" s="115">
        <v>137.69999999999999</v>
      </c>
      <c r="I155" s="115">
        <v>121.3</v>
      </c>
      <c r="J155" s="115">
        <v>141.80000000000001</v>
      </c>
      <c r="K155" s="115">
        <v>121.5</v>
      </c>
      <c r="L155" s="115">
        <v>144.5</v>
      </c>
      <c r="M155" s="115">
        <v>117.4</v>
      </c>
      <c r="N155" s="115">
        <v>134.1</v>
      </c>
      <c r="O155" s="115">
        <v>130</v>
      </c>
      <c r="P155" s="115">
        <v>145.5</v>
      </c>
      <c r="Q155" s="115">
        <v>133.5</v>
      </c>
      <c r="R155" s="115">
        <v>144.4</v>
      </c>
      <c r="S155" s="115">
        <v>142.4</v>
      </c>
      <c r="T155" s="115">
        <v>136.80000000000001</v>
      </c>
      <c r="U155" s="115">
        <v>141.6</v>
      </c>
      <c r="V155" s="115" t="s">
        <v>32</v>
      </c>
      <c r="W155" s="115">
        <v>135</v>
      </c>
      <c r="X155" s="115">
        <v>134.30000000000001</v>
      </c>
      <c r="Y155" s="115">
        <v>131</v>
      </c>
      <c r="Z155" s="115">
        <v>119.2</v>
      </c>
      <c r="AA155" s="115">
        <v>128.30000000000001</v>
      </c>
      <c r="AB155" s="115">
        <v>135.69999999999999</v>
      </c>
      <c r="AC155" s="115">
        <v>123.7</v>
      </c>
      <c r="AD155" s="115">
        <v>127.5</v>
      </c>
      <c r="AE155" s="115">
        <v>132.9</v>
      </c>
    </row>
    <row r="156" spans="1:31" x14ac:dyDescent="0.3">
      <c r="A156" s="115" t="s">
        <v>33</v>
      </c>
      <c r="B156" s="115">
        <v>2017</v>
      </c>
      <c r="C156" s="115" t="s">
        <v>37</v>
      </c>
      <c r="D156" s="115" t="str">
        <f t="shared" si="2"/>
        <v>2017 April</v>
      </c>
      <c r="E156" s="115">
        <v>132.69999999999999</v>
      </c>
      <c r="F156" s="115">
        <v>140.6</v>
      </c>
      <c r="G156" s="115">
        <v>124.5</v>
      </c>
      <c r="H156" s="115">
        <v>136.30000000000001</v>
      </c>
      <c r="I156" s="115">
        <v>113.5</v>
      </c>
      <c r="J156" s="115">
        <v>137.69999999999999</v>
      </c>
      <c r="K156" s="115">
        <v>127.1</v>
      </c>
      <c r="L156" s="115">
        <v>133.80000000000001</v>
      </c>
      <c r="M156" s="115">
        <v>120.8</v>
      </c>
      <c r="N156" s="115">
        <v>141.30000000000001</v>
      </c>
      <c r="O156" s="115">
        <v>123.8</v>
      </c>
      <c r="P156" s="115">
        <v>142.6</v>
      </c>
      <c r="Q156" s="115">
        <v>133.4</v>
      </c>
      <c r="R156" s="115">
        <v>148</v>
      </c>
      <c r="S156" s="115">
        <v>131.19999999999999</v>
      </c>
      <c r="T156" s="115">
        <v>123</v>
      </c>
      <c r="U156" s="115">
        <v>130</v>
      </c>
      <c r="V156" s="115">
        <v>131.69999999999999</v>
      </c>
      <c r="W156" s="115">
        <v>121.4</v>
      </c>
      <c r="X156" s="115">
        <v>126</v>
      </c>
      <c r="Y156" s="115">
        <v>123.4</v>
      </c>
      <c r="Z156" s="115">
        <v>114.3</v>
      </c>
      <c r="AA156" s="115">
        <v>122.6</v>
      </c>
      <c r="AB156" s="115">
        <v>133.6</v>
      </c>
      <c r="AC156" s="115">
        <v>122.2</v>
      </c>
      <c r="AD156" s="115">
        <v>122.5</v>
      </c>
      <c r="AE156" s="115">
        <v>129.1</v>
      </c>
    </row>
    <row r="157" spans="1:31" x14ac:dyDescent="0.3">
      <c r="A157" s="115" t="s">
        <v>34</v>
      </c>
      <c r="B157" s="115">
        <v>2017</v>
      </c>
      <c r="C157" s="115" t="s">
        <v>37</v>
      </c>
      <c r="D157" s="115" t="str">
        <f t="shared" si="2"/>
        <v>2017 April</v>
      </c>
      <c r="E157" s="115">
        <v>133</v>
      </c>
      <c r="F157" s="115">
        <v>139.4</v>
      </c>
      <c r="G157" s="115">
        <v>126.1</v>
      </c>
      <c r="H157" s="115">
        <v>137.19999999999999</v>
      </c>
      <c r="I157" s="115">
        <v>118.4</v>
      </c>
      <c r="J157" s="115">
        <v>139.9</v>
      </c>
      <c r="K157" s="115">
        <v>123.4</v>
      </c>
      <c r="L157" s="115">
        <v>140.9</v>
      </c>
      <c r="M157" s="115">
        <v>118.5</v>
      </c>
      <c r="N157" s="115">
        <v>136.5</v>
      </c>
      <c r="O157" s="115">
        <v>127.4</v>
      </c>
      <c r="P157" s="115">
        <v>144.19999999999999</v>
      </c>
      <c r="Q157" s="115">
        <v>133.5</v>
      </c>
      <c r="R157" s="115">
        <v>145.4</v>
      </c>
      <c r="S157" s="115">
        <v>138</v>
      </c>
      <c r="T157" s="115">
        <v>131.1</v>
      </c>
      <c r="U157" s="115">
        <v>137</v>
      </c>
      <c r="V157" s="115">
        <v>131.69999999999999</v>
      </c>
      <c r="W157" s="115">
        <v>129.80000000000001</v>
      </c>
      <c r="X157" s="115">
        <v>130.4</v>
      </c>
      <c r="Y157" s="115">
        <v>128.1</v>
      </c>
      <c r="Z157" s="115">
        <v>116.6</v>
      </c>
      <c r="AA157" s="115">
        <v>125.1</v>
      </c>
      <c r="AB157" s="115">
        <v>134.5</v>
      </c>
      <c r="AC157" s="115">
        <v>123.1</v>
      </c>
      <c r="AD157" s="115">
        <v>125.1</v>
      </c>
      <c r="AE157" s="115">
        <v>131.1</v>
      </c>
    </row>
    <row r="158" spans="1:31" x14ac:dyDescent="0.3">
      <c r="A158" s="115" t="s">
        <v>30</v>
      </c>
      <c r="B158" s="115">
        <v>2017</v>
      </c>
      <c r="C158" s="115" t="s">
        <v>38</v>
      </c>
      <c r="D158" s="115" t="str">
        <f t="shared" si="2"/>
        <v>2017 May</v>
      </c>
      <c r="E158" s="115">
        <v>133.1</v>
      </c>
      <c r="F158" s="115">
        <v>140.30000000000001</v>
      </c>
      <c r="G158" s="115">
        <v>126.8</v>
      </c>
      <c r="H158" s="115">
        <v>138.19999999999999</v>
      </c>
      <c r="I158" s="115">
        <v>120.8</v>
      </c>
      <c r="J158" s="115">
        <v>140.19999999999999</v>
      </c>
      <c r="K158" s="115">
        <v>123.8</v>
      </c>
      <c r="L158" s="115">
        <v>141.80000000000001</v>
      </c>
      <c r="M158" s="115">
        <v>118.6</v>
      </c>
      <c r="N158" s="115">
        <v>134</v>
      </c>
      <c r="O158" s="115">
        <v>130.30000000000001</v>
      </c>
      <c r="P158" s="115">
        <v>145.80000000000001</v>
      </c>
      <c r="Q158" s="115">
        <v>133.80000000000001</v>
      </c>
      <c r="R158" s="115">
        <v>145.5</v>
      </c>
      <c r="S158" s="115">
        <v>142.5</v>
      </c>
      <c r="T158" s="115">
        <v>137.30000000000001</v>
      </c>
      <c r="U158" s="115">
        <v>141.80000000000001</v>
      </c>
      <c r="V158" s="115" t="s">
        <v>32</v>
      </c>
      <c r="W158" s="115">
        <v>135</v>
      </c>
      <c r="X158" s="115">
        <v>134.9</v>
      </c>
      <c r="Y158" s="115">
        <v>131.4</v>
      </c>
      <c r="Z158" s="115">
        <v>119.4</v>
      </c>
      <c r="AA158" s="115">
        <v>129.4</v>
      </c>
      <c r="AB158" s="115">
        <v>136.30000000000001</v>
      </c>
      <c r="AC158" s="115">
        <v>123.7</v>
      </c>
      <c r="AD158" s="115">
        <v>127.9</v>
      </c>
      <c r="AE158" s="115">
        <v>133.30000000000001</v>
      </c>
    </row>
    <row r="159" spans="1:31" x14ac:dyDescent="0.3">
      <c r="A159" s="115" t="s">
        <v>33</v>
      </c>
      <c r="B159" s="115">
        <v>2017</v>
      </c>
      <c r="C159" s="115" t="s">
        <v>38</v>
      </c>
      <c r="D159" s="115" t="str">
        <f t="shared" si="2"/>
        <v>2017 May</v>
      </c>
      <c r="E159" s="115">
        <v>132.6</v>
      </c>
      <c r="F159" s="115">
        <v>144.1</v>
      </c>
      <c r="G159" s="115">
        <v>125.6</v>
      </c>
      <c r="H159" s="115">
        <v>136.80000000000001</v>
      </c>
      <c r="I159" s="115">
        <v>113.4</v>
      </c>
      <c r="J159" s="115">
        <v>135.19999999999999</v>
      </c>
      <c r="K159" s="115">
        <v>129.19999999999999</v>
      </c>
      <c r="L159" s="115">
        <v>131.5</v>
      </c>
      <c r="M159" s="115">
        <v>121</v>
      </c>
      <c r="N159" s="115">
        <v>139.9</v>
      </c>
      <c r="O159" s="115">
        <v>123.8</v>
      </c>
      <c r="P159" s="115">
        <v>142.9</v>
      </c>
      <c r="Q159" s="115">
        <v>133.6</v>
      </c>
      <c r="R159" s="115">
        <v>148.30000000000001</v>
      </c>
      <c r="S159" s="115">
        <v>131.5</v>
      </c>
      <c r="T159" s="115">
        <v>123.2</v>
      </c>
      <c r="U159" s="115">
        <v>130.19999999999999</v>
      </c>
      <c r="V159" s="115">
        <v>132.1</v>
      </c>
      <c r="W159" s="115">
        <v>120.1</v>
      </c>
      <c r="X159" s="115">
        <v>126.5</v>
      </c>
      <c r="Y159" s="115">
        <v>123.6</v>
      </c>
      <c r="Z159" s="115">
        <v>114.3</v>
      </c>
      <c r="AA159" s="115">
        <v>122.8</v>
      </c>
      <c r="AB159" s="115">
        <v>133.80000000000001</v>
      </c>
      <c r="AC159" s="115">
        <v>122</v>
      </c>
      <c r="AD159" s="115">
        <v>122.6</v>
      </c>
      <c r="AE159" s="115">
        <v>129.30000000000001</v>
      </c>
    </row>
    <row r="160" spans="1:31" x14ac:dyDescent="0.3">
      <c r="A160" s="115" t="s">
        <v>34</v>
      </c>
      <c r="B160" s="115">
        <v>2017</v>
      </c>
      <c r="C160" s="115" t="s">
        <v>38</v>
      </c>
      <c r="D160" s="115" t="str">
        <f t="shared" si="2"/>
        <v>2017 May</v>
      </c>
      <c r="E160" s="115">
        <v>132.9</v>
      </c>
      <c r="F160" s="115">
        <v>141.6</v>
      </c>
      <c r="G160" s="115">
        <v>126.3</v>
      </c>
      <c r="H160" s="115">
        <v>137.69999999999999</v>
      </c>
      <c r="I160" s="115">
        <v>118.1</v>
      </c>
      <c r="J160" s="115">
        <v>137.9</v>
      </c>
      <c r="K160" s="115">
        <v>125.6</v>
      </c>
      <c r="L160" s="115">
        <v>138.30000000000001</v>
      </c>
      <c r="M160" s="115">
        <v>119.4</v>
      </c>
      <c r="N160" s="115">
        <v>136</v>
      </c>
      <c r="O160" s="115">
        <v>127.6</v>
      </c>
      <c r="P160" s="115">
        <v>144.5</v>
      </c>
      <c r="Q160" s="115">
        <v>133.69999999999999</v>
      </c>
      <c r="R160" s="115">
        <v>146.19999999999999</v>
      </c>
      <c r="S160" s="115">
        <v>138.19999999999999</v>
      </c>
      <c r="T160" s="115">
        <v>131.4</v>
      </c>
      <c r="U160" s="115">
        <v>137.19999999999999</v>
      </c>
      <c r="V160" s="115">
        <v>132.1</v>
      </c>
      <c r="W160" s="115">
        <v>129.4</v>
      </c>
      <c r="X160" s="115">
        <v>130.9</v>
      </c>
      <c r="Y160" s="115">
        <v>128.4</v>
      </c>
      <c r="Z160" s="115">
        <v>116.7</v>
      </c>
      <c r="AA160" s="115">
        <v>125.7</v>
      </c>
      <c r="AB160" s="115">
        <v>134.80000000000001</v>
      </c>
      <c r="AC160" s="115">
        <v>123</v>
      </c>
      <c r="AD160" s="115">
        <v>125.3</v>
      </c>
      <c r="AE160" s="115">
        <v>131.4</v>
      </c>
    </row>
    <row r="161" spans="1:31" x14ac:dyDescent="0.3">
      <c r="A161" s="115" t="s">
        <v>30</v>
      </c>
      <c r="B161" s="115">
        <v>2017</v>
      </c>
      <c r="C161" s="115" t="s">
        <v>39</v>
      </c>
      <c r="D161" s="115" t="str">
        <f t="shared" si="2"/>
        <v>2017 June</v>
      </c>
      <c r="E161" s="115">
        <v>133.5</v>
      </c>
      <c r="F161" s="115">
        <v>143.69999999999999</v>
      </c>
      <c r="G161" s="115">
        <v>128</v>
      </c>
      <c r="H161" s="115">
        <v>138.6</v>
      </c>
      <c r="I161" s="115">
        <v>120.9</v>
      </c>
      <c r="J161" s="115">
        <v>140.9</v>
      </c>
      <c r="K161" s="115">
        <v>128.80000000000001</v>
      </c>
      <c r="L161" s="115">
        <v>140.19999999999999</v>
      </c>
      <c r="M161" s="115">
        <v>118.9</v>
      </c>
      <c r="N161" s="115">
        <v>133.5</v>
      </c>
      <c r="O161" s="115">
        <v>130.4</v>
      </c>
      <c r="P161" s="115">
        <v>146.5</v>
      </c>
      <c r="Q161" s="115">
        <v>134.9</v>
      </c>
      <c r="R161" s="115">
        <v>145.80000000000001</v>
      </c>
      <c r="S161" s="115">
        <v>143.1</v>
      </c>
      <c r="T161" s="115">
        <v>137.69999999999999</v>
      </c>
      <c r="U161" s="115">
        <v>142.30000000000001</v>
      </c>
      <c r="V161" s="115" t="s">
        <v>32</v>
      </c>
      <c r="W161" s="115">
        <v>134.80000000000001</v>
      </c>
      <c r="X161" s="115">
        <v>135.19999999999999</v>
      </c>
      <c r="Y161" s="115">
        <v>131.30000000000001</v>
      </c>
      <c r="Z161" s="115">
        <v>119.4</v>
      </c>
      <c r="AA161" s="115">
        <v>129.80000000000001</v>
      </c>
      <c r="AB161" s="115">
        <v>136.9</v>
      </c>
      <c r="AC161" s="115">
        <v>124.1</v>
      </c>
      <c r="AD161" s="115">
        <v>128.1</v>
      </c>
      <c r="AE161" s="115">
        <v>133.9</v>
      </c>
    </row>
    <row r="162" spans="1:31" x14ac:dyDescent="0.3">
      <c r="A162" s="115" t="s">
        <v>33</v>
      </c>
      <c r="B162" s="115">
        <v>2017</v>
      </c>
      <c r="C162" s="115" t="s">
        <v>39</v>
      </c>
      <c r="D162" s="115" t="str">
        <f t="shared" si="2"/>
        <v>2017 June</v>
      </c>
      <c r="E162" s="115">
        <v>132.9</v>
      </c>
      <c r="F162" s="115">
        <v>148.69999999999999</v>
      </c>
      <c r="G162" s="115">
        <v>128.30000000000001</v>
      </c>
      <c r="H162" s="115">
        <v>137.30000000000001</v>
      </c>
      <c r="I162" s="115">
        <v>113.5</v>
      </c>
      <c r="J162" s="115">
        <v>137.19999999999999</v>
      </c>
      <c r="K162" s="115">
        <v>142.19999999999999</v>
      </c>
      <c r="L162" s="115">
        <v>128.19999999999999</v>
      </c>
      <c r="M162" s="115">
        <v>120.9</v>
      </c>
      <c r="N162" s="115">
        <v>138.80000000000001</v>
      </c>
      <c r="O162" s="115">
        <v>124.2</v>
      </c>
      <c r="P162" s="115">
        <v>143.1</v>
      </c>
      <c r="Q162" s="115">
        <v>135.69999999999999</v>
      </c>
      <c r="R162" s="115">
        <v>148.6</v>
      </c>
      <c r="S162" s="115">
        <v>131.5</v>
      </c>
      <c r="T162" s="115">
        <v>123.2</v>
      </c>
      <c r="U162" s="115">
        <v>130.19999999999999</v>
      </c>
      <c r="V162" s="115">
        <v>131.4</v>
      </c>
      <c r="W162" s="115">
        <v>119</v>
      </c>
      <c r="X162" s="115">
        <v>126.8</v>
      </c>
      <c r="Y162" s="115">
        <v>123.8</v>
      </c>
      <c r="Z162" s="115">
        <v>113.9</v>
      </c>
      <c r="AA162" s="115">
        <v>122.9</v>
      </c>
      <c r="AB162" s="115">
        <v>134.30000000000001</v>
      </c>
      <c r="AC162" s="115">
        <v>122.5</v>
      </c>
      <c r="AD162" s="115">
        <v>122.7</v>
      </c>
      <c r="AE162" s="115">
        <v>129.9</v>
      </c>
    </row>
    <row r="163" spans="1:31" x14ac:dyDescent="0.3">
      <c r="A163" s="115" t="s">
        <v>34</v>
      </c>
      <c r="B163" s="115">
        <v>2017</v>
      </c>
      <c r="C163" s="115" t="s">
        <v>39</v>
      </c>
      <c r="D163" s="115" t="str">
        <f t="shared" si="2"/>
        <v>2017 June</v>
      </c>
      <c r="E163" s="115">
        <v>133.30000000000001</v>
      </c>
      <c r="F163" s="115">
        <v>145.5</v>
      </c>
      <c r="G163" s="115">
        <v>128.1</v>
      </c>
      <c r="H163" s="115">
        <v>138.1</v>
      </c>
      <c r="I163" s="115">
        <v>118.2</v>
      </c>
      <c r="J163" s="115">
        <v>139.19999999999999</v>
      </c>
      <c r="K163" s="115">
        <v>133.30000000000001</v>
      </c>
      <c r="L163" s="115">
        <v>136.19999999999999</v>
      </c>
      <c r="M163" s="115">
        <v>119.6</v>
      </c>
      <c r="N163" s="115">
        <v>135.30000000000001</v>
      </c>
      <c r="O163" s="115">
        <v>127.8</v>
      </c>
      <c r="P163" s="115">
        <v>144.9</v>
      </c>
      <c r="Q163" s="115">
        <v>135.19999999999999</v>
      </c>
      <c r="R163" s="115">
        <v>146.5</v>
      </c>
      <c r="S163" s="115">
        <v>138.5</v>
      </c>
      <c r="T163" s="115">
        <v>131.69999999999999</v>
      </c>
      <c r="U163" s="115">
        <v>137.5</v>
      </c>
      <c r="V163" s="115">
        <v>131.4</v>
      </c>
      <c r="W163" s="115">
        <v>128.80000000000001</v>
      </c>
      <c r="X163" s="115">
        <v>131.19999999999999</v>
      </c>
      <c r="Y163" s="115">
        <v>128.5</v>
      </c>
      <c r="Z163" s="115">
        <v>116.5</v>
      </c>
      <c r="AA163" s="115">
        <v>125.9</v>
      </c>
      <c r="AB163" s="115">
        <v>135.4</v>
      </c>
      <c r="AC163" s="115">
        <v>123.4</v>
      </c>
      <c r="AD163" s="115">
        <v>125.5</v>
      </c>
      <c r="AE163" s="115">
        <v>132</v>
      </c>
    </row>
    <row r="164" spans="1:31" x14ac:dyDescent="0.3">
      <c r="A164" s="115" t="s">
        <v>30</v>
      </c>
      <c r="B164" s="115">
        <v>2017</v>
      </c>
      <c r="C164" s="115" t="s">
        <v>40</v>
      </c>
      <c r="D164" s="115" t="str">
        <f t="shared" si="2"/>
        <v>2017 July</v>
      </c>
      <c r="E164" s="115">
        <v>134</v>
      </c>
      <c r="F164" s="115">
        <v>144.19999999999999</v>
      </c>
      <c r="G164" s="115">
        <v>129.80000000000001</v>
      </c>
      <c r="H164" s="115">
        <v>139</v>
      </c>
      <c r="I164" s="115">
        <v>120.9</v>
      </c>
      <c r="J164" s="115">
        <v>143.9</v>
      </c>
      <c r="K164" s="115">
        <v>151.5</v>
      </c>
      <c r="L164" s="115">
        <v>138.1</v>
      </c>
      <c r="M164" s="115">
        <v>120</v>
      </c>
      <c r="N164" s="115">
        <v>133.9</v>
      </c>
      <c r="O164" s="115">
        <v>131.4</v>
      </c>
      <c r="P164" s="115">
        <v>147.69999999999999</v>
      </c>
      <c r="Q164" s="115">
        <v>138.5</v>
      </c>
      <c r="R164" s="115">
        <v>147.4</v>
      </c>
      <c r="S164" s="115">
        <v>144.30000000000001</v>
      </c>
      <c r="T164" s="115">
        <v>138.1</v>
      </c>
      <c r="U164" s="115">
        <v>143.5</v>
      </c>
      <c r="V164" s="115" t="s">
        <v>32</v>
      </c>
      <c r="W164" s="115">
        <v>135.30000000000001</v>
      </c>
      <c r="X164" s="115">
        <v>136.1</v>
      </c>
      <c r="Y164" s="115">
        <v>132.1</v>
      </c>
      <c r="Z164" s="115">
        <v>119.1</v>
      </c>
      <c r="AA164" s="115">
        <v>130.6</v>
      </c>
      <c r="AB164" s="115">
        <v>138.6</v>
      </c>
      <c r="AC164" s="115">
        <v>124.4</v>
      </c>
      <c r="AD164" s="115">
        <v>128.6</v>
      </c>
      <c r="AE164" s="115">
        <v>136.19999999999999</v>
      </c>
    </row>
    <row r="165" spans="1:31" x14ac:dyDescent="0.3">
      <c r="A165" s="115" t="s">
        <v>33</v>
      </c>
      <c r="B165" s="115">
        <v>2017</v>
      </c>
      <c r="C165" s="115" t="s">
        <v>40</v>
      </c>
      <c r="D165" s="115" t="str">
        <f t="shared" si="2"/>
        <v>2017 July</v>
      </c>
      <c r="E165" s="115">
        <v>132.80000000000001</v>
      </c>
      <c r="F165" s="115">
        <v>148.4</v>
      </c>
      <c r="G165" s="115">
        <v>129.4</v>
      </c>
      <c r="H165" s="115">
        <v>137.69999999999999</v>
      </c>
      <c r="I165" s="115">
        <v>113.4</v>
      </c>
      <c r="J165" s="115">
        <v>139.4</v>
      </c>
      <c r="K165" s="115">
        <v>175.1</v>
      </c>
      <c r="L165" s="115">
        <v>124.7</v>
      </c>
      <c r="M165" s="115">
        <v>121.5</v>
      </c>
      <c r="N165" s="115">
        <v>137.80000000000001</v>
      </c>
      <c r="O165" s="115">
        <v>124.4</v>
      </c>
      <c r="P165" s="115">
        <v>143.69999999999999</v>
      </c>
      <c r="Q165" s="115">
        <v>139.80000000000001</v>
      </c>
      <c r="R165" s="115">
        <v>150.5</v>
      </c>
      <c r="S165" s="115">
        <v>131.6</v>
      </c>
      <c r="T165" s="115">
        <v>123.7</v>
      </c>
      <c r="U165" s="115">
        <v>130.4</v>
      </c>
      <c r="V165" s="115">
        <v>132.6</v>
      </c>
      <c r="W165" s="115">
        <v>119.7</v>
      </c>
      <c r="X165" s="115">
        <v>127.2</v>
      </c>
      <c r="Y165" s="115">
        <v>125</v>
      </c>
      <c r="Z165" s="115">
        <v>113.2</v>
      </c>
      <c r="AA165" s="115">
        <v>123.5</v>
      </c>
      <c r="AB165" s="115">
        <v>135.5</v>
      </c>
      <c r="AC165" s="115">
        <v>122.4</v>
      </c>
      <c r="AD165" s="115">
        <v>123</v>
      </c>
      <c r="AE165" s="115">
        <v>131.80000000000001</v>
      </c>
    </row>
    <row r="166" spans="1:31" x14ac:dyDescent="0.3">
      <c r="A166" s="115" t="s">
        <v>34</v>
      </c>
      <c r="B166" s="115">
        <v>2017</v>
      </c>
      <c r="C166" s="115" t="s">
        <v>40</v>
      </c>
      <c r="D166" s="115" t="str">
        <f t="shared" si="2"/>
        <v>2017 July</v>
      </c>
      <c r="E166" s="115">
        <v>133.6</v>
      </c>
      <c r="F166" s="115">
        <v>145.69999999999999</v>
      </c>
      <c r="G166" s="115">
        <v>129.6</v>
      </c>
      <c r="H166" s="115">
        <v>138.5</v>
      </c>
      <c r="I166" s="115">
        <v>118.1</v>
      </c>
      <c r="J166" s="115">
        <v>141.80000000000001</v>
      </c>
      <c r="K166" s="115">
        <v>159.5</v>
      </c>
      <c r="L166" s="115">
        <v>133.6</v>
      </c>
      <c r="M166" s="115">
        <v>120.5</v>
      </c>
      <c r="N166" s="115">
        <v>135.19999999999999</v>
      </c>
      <c r="O166" s="115">
        <v>128.5</v>
      </c>
      <c r="P166" s="115">
        <v>145.80000000000001</v>
      </c>
      <c r="Q166" s="115">
        <v>139</v>
      </c>
      <c r="R166" s="115">
        <v>148.19999999999999</v>
      </c>
      <c r="S166" s="115">
        <v>139.30000000000001</v>
      </c>
      <c r="T166" s="115">
        <v>132.1</v>
      </c>
      <c r="U166" s="115">
        <v>138.30000000000001</v>
      </c>
      <c r="V166" s="115">
        <v>132.6</v>
      </c>
      <c r="W166" s="115">
        <v>129.4</v>
      </c>
      <c r="X166" s="115">
        <v>131.9</v>
      </c>
      <c r="Y166" s="115">
        <v>129.4</v>
      </c>
      <c r="Z166" s="115">
        <v>116</v>
      </c>
      <c r="AA166" s="115">
        <v>126.6</v>
      </c>
      <c r="AB166" s="115">
        <v>136.80000000000001</v>
      </c>
      <c r="AC166" s="115">
        <v>123.6</v>
      </c>
      <c r="AD166" s="115">
        <v>125.9</v>
      </c>
      <c r="AE166" s="115">
        <v>134.19999999999999</v>
      </c>
    </row>
    <row r="167" spans="1:31" x14ac:dyDescent="0.3">
      <c r="A167" s="115" t="s">
        <v>30</v>
      </c>
      <c r="B167" s="115">
        <v>2017</v>
      </c>
      <c r="C167" s="115" t="s">
        <v>41</v>
      </c>
      <c r="D167" s="115" t="str">
        <f t="shared" si="2"/>
        <v>2017 August</v>
      </c>
      <c r="E167" s="115">
        <v>134.80000000000001</v>
      </c>
      <c r="F167" s="115">
        <v>143.1</v>
      </c>
      <c r="G167" s="115">
        <v>130</v>
      </c>
      <c r="H167" s="115">
        <v>139.4</v>
      </c>
      <c r="I167" s="115">
        <v>120.5</v>
      </c>
      <c r="J167" s="115">
        <v>148</v>
      </c>
      <c r="K167" s="115">
        <v>162.9</v>
      </c>
      <c r="L167" s="115">
        <v>137.4</v>
      </c>
      <c r="M167" s="115">
        <v>120.8</v>
      </c>
      <c r="N167" s="115">
        <v>134.69999999999999</v>
      </c>
      <c r="O167" s="115">
        <v>131.6</v>
      </c>
      <c r="P167" s="115">
        <v>148.69999999999999</v>
      </c>
      <c r="Q167" s="115">
        <v>140.6</v>
      </c>
      <c r="R167" s="115">
        <v>149</v>
      </c>
      <c r="S167" s="115">
        <v>145.30000000000001</v>
      </c>
      <c r="T167" s="115">
        <v>139.19999999999999</v>
      </c>
      <c r="U167" s="115">
        <v>144.5</v>
      </c>
      <c r="V167" s="115" t="s">
        <v>32</v>
      </c>
      <c r="W167" s="115">
        <v>136.4</v>
      </c>
      <c r="X167" s="115">
        <v>137.30000000000001</v>
      </c>
      <c r="Y167" s="115">
        <v>133</v>
      </c>
      <c r="Z167" s="115">
        <v>120.3</v>
      </c>
      <c r="AA167" s="115">
        <v>131.5</v>
      </c>
      <c r="AB167" s="115">
        <v>140.19999999999999</v>
      </c>
      <c r="AC167" s="115">
        <v>125.4</v>
      </c>
      <c r="AD167" s="115">
        <v>129.69999999999999</v>
      </c>
      <c r="AE167" s="115">
        <v>137.80000000000001</v>
      </c>
    </row>
    <row r="168" spans="1:31" x14ac:dyDescent="0.3">
      <c r="A168" s="115" t="s">
        <v>33</v>
      </c>
      <c r="B168" s="115">
        <v>2017</v>
      </c>
      <c r="C168" s="115" t="s">
        <v>41</v>
      </c>
      <c r="D168" s="115" t="str">
        <f t="shared" si="2"/>
        <v>2017 August</v>
      </c>
      <c r="E168" s="115">
        <v>133.19999999999999</v>
      </c>
      <c r="F168" s="115">
        <v>143.9</v>
      </c>
      <c r="G168" s="115">
        <v>128.30000000000001</v>
      </c>
      <c r="H168" s="115">
        <v>138.30000000000001</v>
      </c>
      <c r="I168" s="115">
        <v>114.1</v>
      </c>
      <c r="J168" s="115">
        <v>142.69999999999999</v>
      </c>
      <c r="K168" s="115">
        <v>179.8</v>
      </c>
      <c r="L168" s="115">
        <v>123.5</v>
      </c>
      <c r="M168" s="115">
        <v>122.1</v>
      </c>
      <c r="N168" s="115">
        <v>137.5</v>
      </c>
      <c r="O168" s="115">
        <v>124.6</v>
      </c>
      <c r="P168" s="115">
        <v>144.5</v>
      </c>
      <c r="Q168" s="115">
        <v>140.5</v>
      </c>
      <c r="R168" s="115">
        <v>152.1</v>
      </c>
      <c r="S168" s="115">
        <v>132.69999999999999</v>
      </c>
      <c r="T168" s="115">
        <v>124.3</v>
      </c>
      <c r="U168" s="115">
        <v>131.4</v>
      </c>
      <c r="V168" s="115">
        <v>134.4</v>
      </c>
      <c r="W168" s="115">
        <v>118.9</v>
      </c>
      <c r="X168" s="115">
        <v>127.7</v>
      </c>
      <c r="Y168" s="115">
        <v>125.7</v>
      </c>
      <c r="Z168" s="115">
        <v>114.6</v>
      </c>
      <c r="AA168" s="115">
        <v>124.1</v>
      </c>
      <c r="AB168" s="115">
        <v>135.69999999999999</v>
      </c>
      <c r="AC168" s="115">
        <v>123.3</v>
      </c>
      <c r="AD168" s="115">
        <v>123.8</v>
      </c>
      <c r="AE168" s="115">
        <v>132.69999999999999</v>
      </c>
    </row>
    <row r="169" spans="1:31" x14ac:dyDescent="0.3">
      <c r="A169" s="115" t="s">
        <v>34</v>
      </c>
      <c r="B169" s="115">
        <v>2017</v>
      </c>
      <c r="C169" s="115" t="s">
        <v>41</v>
      </c>
      <c r="D169" s="115" t="str">
        <f t="shared" si="2"/>
        <v>2017 August</v>
      </c>
      <c r="E169" s="115">
        <v>134.30000000000001</v>
      </c>
      <c r="F169" s="115">
        <v>143.4</v>
      </c>
      <c r="G169" s="115">
        <v>129.30000000000001</v>
      </c>
      <c r="H169" s="115">
        <v>139</v>
      </c>
      <c r="I169" s="115">
        <v>118.1</v>
      </c>
      <c r="J169" s="115">
        <v>145.5</v>
      </c>
      <c r="K169" s="115">
        <v>168.6</v>
      </c>
      <c r="L169" s="115">
        <v>132.69999999999999</v>
      </c>
      <c r="M169" s="115">
        <v>121.2</v>
      </c>
      <c r="N169" s="115">
        <v>135.6</v>
      </c>
      <c r="O169" s="115">
        <v>128.69999999999999</v>
      </c>
      <c r="P169" s="115">
        <v>146.80000000000001</v>
      </c>
      <c r="Q169" s="115">
        <v>140.6</v>
      </c>
      <c r="R169" s="115">
        <v>149.80000000000001</v>
      </c>
      <c r="S169" s="115">
        <v>140.30000000000001</v>
      </c>
      <c r="T169" s="115">
        <v>133</v>
      </c>
      <c r="U169" s="115">
        <v>139.30000000000001</v>
      </c>
      <c r="V169" s="115">
        <v>134.4</v>
      </c>
      <c r="W169" s="115">
        <v>129.80000000000001</v>
      </c>
      <c r="X169" s="115">
        <v>132.80000000000001</v>
      </c>
      <c r="Y169" s="115">
        <v>130.19999999999999</v>
      </c>
      <c r="Z169" s="115">
        <v>117.3</v>
      </c>
      <c r="AA169" s="115">
        <v>127.3</v>
      </c>
      <c r="AB169" s="115">
        <v>137.6</v>
      </c>
      <c r="AC169" s="115">
        <v>124.5</v>
      </c>
      <c r="AD169" s="115">
        <v>126.8</v>
      </c>
      <c r="AE169" s="115">
        <v>135.4</v>
      </c>
    </row>
    <row r="170" spans="1:31" x14ac:dyDescent="0.3">
      <c r="A170" s="115" t="s">
        <v>30</v>
      </c>
      <c r="B170" s="115">
        <v>2017</v>
      </c>
      <c r="C170" s="115" t="s">
        <v>42</v>
      </c>
      <c r="D170" s="115" t="str">
        <f t="shared" si="2"/>
        <v>2017 September</v>
      </c>
      <c r="E170" s="115">
        <v>135.19999999999999</v>
      </c>
      <c r="F170" s="115">
        <v>142</v>
      </c>
      <c r="G170" s="115">
        <v>130.5</v>
      </c>
      <c r="H170" s="115">
        <v>140.19999999999999</v>
      </c>
      <c r="I170" s="115">
        <v>120.7</v>
      </c>
      <c r="J170" s="115">
        <v>147.80000000000001</v>
      </c>
      <c r="K170" s="115">
        <v>154.5</v>
      </c>
      <c r="L170" s="115">
        <v>137.1</v>
      </c>
      <c r="M170" s="115">
        <v>121</v>
      </c>
      <c r="N170" s="115">
        <v>134.69999999999999</v>
      </c>
      <c r="O170" s="115">
        <v>131.69999999999999</v>
      </c>
      <c r="P170" s="115">
        <v>149.30000000000001</v>
      </c>
      <c r="Q170" s="115">
        <v>139.6</v>
      </c>
      <c r="R170" s="115">
        <v>149.80000000000001</v>
      </c>
      <c r="S170" s="115">
        <v>146.1</v>
      </c>
      <c r="T170" s="115">
        <v>139.69999999999999</v>
      </c>
      <c r="U170" s="115">
        <v>145.19999999999999</v>
      </c>
      <c r="V170" s="115" t="s">
        <v>32</v>
      </c>
      <c r="W170" s="115">
        <v>137.4</v>
      </c>
      <c r="X170" s="115">
        <v>137.9</v>
      </c>
      <c r="Y170" s="115">
        <v>133.4</v>
      </c>
      <c r="Z170" s="115">
        <v>121.2</v>
      </c>
      <c r="AA170" s="115">
        <v>132.30000000000001</v>
      </c>
      <c r="AB170" s="115">
        <v>139.6</v>
      </c>
      <c r="AC170" s="115">
        <v>126.7</v>
      </c>
      <c r="AD170" s="115">
        <v>130.30000000000001</v>
      </c>
      <c r="AE170" s="115">
        <v>137.6</v>
      </c>
    </row>
    <row r="171" spans="1:31" x14ac:dyDescent="0.3">
      <c r="A171" s="115" t="s">
        <v>33</v>
      </c>
      <c r="B171" s="115">
        <v>2017</v>
      </c>
      <c r="C171" s="115" t="s">
        <v>42</v>
      </c>
      <c r="D171" s="115" t="str">
        <f t="shared" si="2"/>
        <v>2017 September</v>
      </c>
      <c r="E171" s="115">
        <v>133.6</v>
      </c>
      <c r="F171" s="115">
        <v>143</v>
      </c>
      <c r="G171" s="115">
        <v>129.69999999999999</v>
      </c>
      <c r="H171" s="115">
        <v>138.69999999999999</v>
      </c>
      <c r="I171" s="115">
        <v>114.5</v>
      </c>
      <c r="J171" s="115">
        <v>137.5</v>
      </c>
      <c r="K171" s="115">
        <v>160.69999999999999</v>
      </c>
      <c r="L171" s="115">
        <v>124.5</v>
      </c>
      <c r="M171" s="115">
        <v>122.4</v>
      </c>
      <c r="N171" s="115">
        <v>137.30000000000001</v>
      </c>
      <c r="O171" s="115">
        <v>124.8</v>
      </c>
      <c r="P171" s="115">
        <v>145</v>
      </c>
      <c r="Q171" s="115">
        <v>138</v>
      </c>
      <c r="R171" s="115">
        <v>153.6</v>
      </c>
      <c r="S171" s="115">
        <v>133.30000000000001</v>
      </c>
      <c r="T171" s="115">
        <v>124.6</v>
      </c>
      <c r="U171" s="115">
        <v>132</v>
      </c>
      <c r="V171" s="115">
        <v>135.69999999999999</v>
      </c>
      <c r="W171" s="115">
        <v>120.6</v>
      </c>
      <c r="X171" s="115">
        <v>128.1</v>
      </c>
      <c r="Y171" s="115">
        <v>126.1</v>
      </c>
      <c r="Z171" s="115">
        <v>115.7</v>
      </c>
      <c r="AA171" s="115">
        <v>124.5</v>
      </c>
      <c r="AB171" s="115">
        <v>135.9</v>
      </c>
      <c r="AC171" s="115">
        <v>124.4</v>
      </c>
      <c r="AD171" s="115">
        <v>124.5</v>
      </c>
      <c r="AE171" s="115">
        <v>132.4</v>
      </c>
    </row>
    <row r="172" spans="1:31" x14ac:dyDescent="0.3">
      <c r="A172" s="115" t="s">
        <v>34</v>
      </c>
      <c r="B172" s="115">
        <v>2017</v>
      </c>
      <c r="C172" s="115" t="s">
        <v>42</v>
      </c>
      <c r="D172" s="115" t="str">
        <f t="shared" si="2"/>
        <v>2017 September</v>
      </c>
      <c r="E172" s="115">
        <v>134.69999999999999</v>
      </c>
      <c r="F172" s="115">
        <v>142.4</v>
      </c>
      <c r="G172" s="115">
        <v>130.19999999999999</v>
      </c>
      <c r="H172" s="115">
        <v>139.6</v>
      </c>
      <c r="I172" s="115">
        <v>118.4</v>
      </c>
      <c r="J172" s="115">
        <v>143</v>
      </c>
      <c r="K172" s="115">
        <v>156.6</v>
      </c>
      <c r="L172" s="115">
        <v>132.9</v>
      </c>
      <c r="M172" s="115">
        <v>121.5</v>
      </c>
      <c r="N172" s="115">
        <v>135.6</v>
      </c>
      <c r="O172" s="115">
        <v>128.80000000000001</v>
      </c>
      <c r="P172" s="115">
        <v>147.30000000000001</v>
      </c>
      <c r="Q172" s="115">
        <v>139</v>
      </c>
      <c r="R172" s="115">
        <v>150.80000000000001</v>
      </c>
      <c r="S172" s="115">
        <v>141.1</v>
      </c>
      <c r="T172" s="115">
        <v>133.4</v>
      </c>
      <c r="U172" s="115">
        <v>140</v>
      </c>
      <c r="V172" s="115">
        <v>135.69999999999999</v>
      </c>
      <c r="W172" s="115">
        <v>131</v>
      </c>
      <c r="X172" s="115">
        <v>133.30000000000001</v>
      </c>
      <c r="Y172" s="115">
        <v>130.6</v>
      </c>
      <c r="Z172" s="115">
        <v>118.3</v>
      </c>
      <c r="AA172" s="115">
        <v>127.9</v>
      </c>
      <c r="AB172" s="115">
        <v>137.4</v>
      </c>
      <c r="AC172" s="115">
        <v>125.7</v>
      </c>
      <c r="AD172" s="115">
        <v>127.5</v>
      </c>
      <c r="AE172" s="115">
        <v>135.19999999999999</v>
      </c>
    </row>
    <row r="173" spans="1:31" x14ac:dyDescent="0.3">
      <c r="A173" s="115" t="s">
        <v>30</v>
      </c>
      <c r="B173" s="115">
        <v>2017</v>
      </c>
      <c r="C173" s="115" t="s">
        <v>43</v>
      </c>
      <c r="D173" s="115" t="str">
        <f t="shared" si="2"/>
        <v>2017 October</v>
      </c>
      <c r="E173" s="115">
        <v>135.9</v>
      </c>
      <c r="F173" s="115">
        <v>141.9</v>
      </c>
      <c r="G173" s="115">
        <v>131</v>
      </c>
      <c r="H173" s="115">
        <v>141.5</v>
      </c>
      <c r="I173" s="115">
        <v>121.4</v>
      </c>
      <c r="J173" s="115">
        <v>146.69999999999999</v>
      </c>
      <c r="K173" s="115">
        <v>157.1</v>
      </c>
      <c r="L173" s="115">
        <v>136.4</v>
      </c>
      <c r="M173" s="115">
        <v>121.4</v>
      </c>
      <c r="N173" s="115">
        <v>135.6</v>
      </c>
      <c r="O173" s="115">
        <v>131.30000000000001</v>
      </c>
      <c r="P173" s="115">
        <v>150.30000000000001</v>
      </c>
      <c r="Q173" s="115">
        <v>140.4</v>
      </c>
      <c r="R173" s="115">
        <v>150.5</v>
      </c>
      <c r="S173" s="115">
        <v>147.19999999999999</v>
      </c>
      <c r="T173" s="115">
        <v>140.6</v>
      </c>
      <c r="U173" s="115">
        <v>146.19999999999999</v>
      </c>
      <c r="V173" s="115" t="s">
        <v>32</v>
      </c>
      <c r="W173" s="115">
        <v>138.1</v>
      </c>
      <c r="X173" s="115">
        <v>138.4</v>
      </c>
      <c r="Y173" s="115">
        <v>134.19999999999999</v>
      </c>
      <c r="Z173" s="115">
        <v>121</v>
      </c>
      <c r="AA173" s="115">
        <v>133</v>
      </c>
      <c r="AB173" s="115">
        <v>140.1</v>
      </c>
      <c r="AC173" s="115">
        <v>127.4</v>
      </c>
      <c r="AD173" s="115">
        <v>130.69999999999999</v>
      </c>
      <c r="AE173" s="115">
        <v>138.30000000000001</v>
      </c>
    </row>
    <row r="174" spans="1:31" x14ac:dyDescent="0.3">
      <c r="A174" s="115" t="s">
        <v>33</v>
      </c>
      <c r="B174" s="115">
        <v>2017</v>
      </c>
      <c r="C174" s="115" t="s">
        <v>43</v>
      </c>
      <c r="D174" s="115" t="str">
        <f t="shared" si="2"/>
        <v>2017 October</v>
      </c>
      <c r="E174" s="115">
        <v>133.9</v>
      </c>
      <c r="F174" s="115">
        <v>142.80000000000001</v>
      </c>
      <c r="G174" s="115">
        <v>131.4</v>
      </c>
      <c r="H174" s="115">
        <v>139.1</v>
      </c>
      <c r="I174" s="115">
        <v>114.9</v>
      </c>
      <c r="J174" s="115">
        <v>135.6</v>
      </c>
      <c r="K174" s="115">
        <v>173.2</v>
      </c>
      <c r="L174" s="115">
        <v>124.1</v>
      </c>
      <c r="M174" s="115">
        <v>122.6</v>
      </c>
      <c r="N174" s="115">
        <v>137.80000000000001</v>
      </c>
      <c r="O174" s="115">
        <v>125.1</v>
      </c>
      <c r="P174" s="115">
        <v>145.5</v>
      </c>
      <c r="Q174" s="115">
        <v>139.69999999999999</v>
      </c>
      <c r="R174" s="115">
        <v>154.6</v>
      </c>
      <c r="S174" s="115">
        <v>134</v>
      </c>
      <c r="T174" s="115">
        <v>124.9</v>
      </c>
      <c r="U174" s="115">
        <v>132.6</v>
      </c>
      <c r="V174" s="115">
        <v>137.30000000000001</v>
      </c>
      <c r="W174" s="115">
        <v>122.6</v>
      </c>
      <c r="X174" s="115">
        <v>128.30000000000001</v>
      </c>
      <c r="Y174" s="115">
        <v>126.6</v>
      </c>
      <c r="Z174" s="115">
        <v>115</v>
      </c>
      <c r="AA174" s="115">
        <v>124.8</v>
      </c>
      <c r="AB174" s="115">
        <v>136.30000000000001</v>
      </c>
      <c r="AC174" s="115">
        <v>124.6</v>
      </c>
      <c r="AD174" s="115">
        <v>124.5</v>
      </c>
      <c r="AE174" s="115">
        <v>133.5</v>
      </c>
    </row>
    <row r="175" spans="1:31" x14ac:dyDescent="0.3">
      <c r="A175" s="115" t="s">
        <v>34</v>
      </c>
      <c r="B175" s="115">
        <v>2017</v>
      </c>
      <c r="C175" s="115" t="s">
        <v>43</v>
      </c>
      <c r="D175" s="115" t="str">
        <f t="shared" si="2"/>
        <v>2017 October</v>
      </c>
      <c r="E175" s="115">
        <v>135.30000000000001</v>
      </c>
      <c r="F175" s="115">
        <v>142.19999999999999</v>
      </c>
      <c r="G175" s="115">
        <v>131.19999999999999</v>
      </c>
      <c r="H175" s="115">
        <v>140.6</v>
      </c>
      <c r="I175" s="115">
        <v>119</v>
      </c>
      <c r="J175" s="115">
        <v>141.5</v>
      </c>
      <c r="K175" s="115">
        <v>162.6</v>
      </c>
      <c r="L175" s="115">
        <v>132.30000000000001</v>
      </c>
      <c r="M175" s="115">
        <v>121.8</v>
      </c>
      <c r="N175" s="115">
        <v>136.30000000000001</v>
      </c>
      <c r="O175" s="115">
        <v>128.69999999999999</v>
      </c>
      <c r="P175" s="115">
        <v>148.1</v>
      </c>
      <c r="Q175" s="115">
        <v>140.1</v>
      </c>
      <c r="R175" s="115">
        <v>151.6</v>
      </c>
      <c r="S175" s="115">
        <v>142</v>
      </c>
      <c r="T175" s="115">
        <v>134.1</v>
      </c>
      <c r="U175" s="115">
        <v>140.80000000000001</v>
      </c>
      <c r="V175" s="115">
        <v>137.30000000000001</v>
      </c>
      <c r="W175" s="115">
        <v>132.19999999999999</v>
      </c>
      <c r="X175" s="115">
        <v>133.6</v>
      </c>
      <c r="Y175" s="115">
        <v>131.30000000000001</v>
      </c>
      <c r="Z175" s="115">
        <v>117.8</v>
      </c>
      <c r="AA175" s="115">
        <v>128.4</v>
      </c>
      <c r="AB175" s="115">
        <v>137.9</v>
      </c>
      <c r="AC175" s="115">
        <v>126.2</v>
      </c>
      <c r="AD175" s="115">
        <v>127.7</v>
      </c>
      <c r="AE175" s="115">
        <v>136.1</v>
      </c>
    </row>
    <row r="176" spans="1:31" x14ac:dyDescent="0.3">
      <c r="A176" s="115" t="s">
        <v>30</v>
      </c>
      <c r="B176" s="115">
        <v>2017</v>
      </c>
      <c r="C176" s="115" t="s">
        <v>45</v>
      </c>
      <c r="D176" s="115" t="str">
        <f t="shared" si="2"/>
        <v>2017 November</v>
      </c>
      <c r="E176" s="115">
        <v>136.30000000000001</v>
      </c>
      <c r="F176" s="115">
        <v>142.5</v>
      </c>
      <c r="G176" s="115">
        <v>140.5</v>
      </c>
      <c r="H176" s="115">
        <v>141.5</v>
      </c>
      <c r="I176" s="115">
        <v>121.6</v>
      </c>
      <c r="J176" s="115">
        <v>147.30000000000001</v>
      </c>
      <c r="K176" s="115">
        <v>168</v>
      </c>
      <c r="L176" s="115">
        <v>135.80000000000001</v>
      </c>
      <c r="M176" s="115">
        <v>122.5</v>
      </c>
      <c r="N176" s="115">
        <v>136</v>
      </c>
      <c r="O176" s="115">
        <v>131.9</v>
      </c>
      <c r="P176" s="115">
        <v>151.4</v>
      </c>
      <c r="Q176" s="115">
        <v>142.4</v>
      </c>
      <c r="R176" s="115">
        <v>152.1</v>
      </c>
      <c r="S176" s="115">
        <v>148.19999999999999</v>
      </c>
      <c r="T176" s="115">
        <v>141.5</v>
      </c>
      <c r="U176" s="115">
        <v>147.30000000000001</v>
      </c>
      <c r="V176" s="115" t="s">
        <v>32</v>
      </c>
      <c r="W176" s="115">
        <v>141.1</v>
      </c>
      <c r="X176" s="115">
        <v>139.4</v>
      </c>
      <c r="Y176" s="115">
        <v>135.80000000000001</v>
      </c>
      <c r="Z176" s="115">
        <v>121.6</v>
      </c>
      <c r="AA176" s="115">
        <v>133.69999999999999</v>
      </c>
      <c r="AB176" s="115">
        <v>141.5</v>
      </c>
      <c r="AC176" s="115">
        <v>128.1</v>
      </c>
      <c r="AD176" s="115">
        <v>131.69999999999999</v>
      </c>
      <c r="AE176" s="115">
        <v>140</v>
      </c>
    </row>
    <row r="177" spans="1:31" x14ac:dyDescent="0.3">
      <c r="A177" s="115" t="s">
        <v>33</v>
      </c>
      <c r="B177" s="115">
        <v>2017</v>
      </c>
      <c r="C177" s="115" t="s">
        <v>45</v>
      </c>
      <c r="D177" s="115" t="str">
        <f t="shared" si="2"/>
        <v>2017 November</v>
      </c>
      <c r="E177" s="115">
        <v>134.30000000000001</v>
      </c>
      <c r="F177" s="115">
        <v>142.1</v>
      </c>
      <c r="G177" s="115">
        <v>146.69999999999999</v>
      </c>
      <c r="H177" s="115">
        <v>139.5</v>
      </c>
      <c r="I177" s="115">
        <v>115.2</v>
      </c>
      <c r="J177" s="115">
        <v>136.4</v>
      </c>
      <c r="K177" s="115">
        <v>185.2</v>
      </c>
      <c r="L177" s="115">
        <v>122.2</v>
      </c>
      <c r="M177" s="115">
        <v>123.9</v>
      </c>
      <c r="N177" s="115">
        <v>138.30000000000001</v>
      </c>
      <c r="O177" s="115">
        <v>125.4</v>
      </c>
      <c r="P177" s="115">
        <v>146</v>
      </c>
      <c r="Q177" s="115">
        <v>141.5</v>
      </c>
      <c r="R177" s="115">
        <v>156.19999999999999</v>
      </c>
      <c r="S177" s="115">
        <v>135</v>
      </c>
      <c r="T177" s="115">
        <v>125.4</v>
      </c>
      <c r="U177" s="115">
        <v>133.5</v>
      </c>
      <c r="V177" s="115">
        <v>138.6</v>
      </c>
      <c r="W177" s="115">
        <v>125.7</v>
      </c>
      <c r="X177" s="115">
        <v>128.80000000000001</v>
      </c>
      <c r="Y177" s="115">
        <v>127.4</v>
      </c>
      <c r="Z177" s="115">
        <v>115.3</v>
      </c>
      <c r="AA177" s="115">
        <v>125.1</v>
      </c>
      <c r="AB177" s="115">
        <v>136.6</v>
      </c>
      <c r="AC177" s="115">
        <v>124.9</v>
      </c>
      <c r="AD177" s="115">
        <v>124.9</v>
      </c>
      <c r="AE177" s="115">
        <v>134.80000000000001</v>
      </c>
    </row>
    <row r="178" spans="1:31" x14ac:dyDescent="0.3">
      <c r="A178" s="115" t="s">
        <v>34</v>
      </c>
      <c r="B178" s="115">
        <v>2017</v>
      </c>
      <c r="C178" s="115" t="s">
        <v>45</v>
      </c>
      <c r="D178" s="115" t="str">
        <f t="shared" si="2"/>
        <v>2017 November</v>
      </c>
      <c r="E178" s="115">
        <v>135.69999999999999</v>
      </c>
      <c r="F178" s="115">
        <v>142.4</v>
      </c>
      <c r="G178" s="115">
        <v>142.9</v>
      </c>
      <c r="H178" s="115">
        <v>140.80000000000001</v>
      </c>
      <c r="I178" s="115">
        <v>119.2</v>
      </c>
      <c r="J178" s="115">
        <v>142.19999999999999</v>
      </c>
      <c r="K178" s="115">
        <v>173.8</v>
      </c>
      <c r="L178" s="115">
        <v>131.19999999999999</v>
      </c>
      <c r="M178" s="115">
        <v>123</v>
      </c>
      <c r="N178" s="115">
        <v>136.80000000000001</v>
      </c>
      <c r="O178" s="115">
        <v>129.19999999999999</v>
      </c>
      <c r="P178" s="115">
        <v>148.9</v>
      </c>
      <c r="Q178" s="115">
        <v>142.1</v>
      </c>
      <c r="R178" s="115">
        <v>153.19999999999999</v>
      </c>
      <c r="S178" s="115">
        <v>143</v>
      </c>
      <c r="T178" s="115">
        <v>134.80000000000001</v>
      </c>
      <c r="U178" s="115">
        <v>141.80000000000001</v>
      </c>
      <c r="V178" s="115">
        <v>138.6</v>
      </c>
      <c r="W178" s="115">
        <v>135.30000000000001</v>
      </c>
      <c r="X178" s="115">
        <v>134.4</v>
      </c>
      <c r="Y178" s="115">
        <v>132.6</v>
      </c>
      <c r="Z178" s="115">
        <v>118.3</v>
      </c>
      <c r="AA178" s="115">
        <v>128.9</v>
      </c>
      <c r="AB178" s="115">
        <v>138.6</v>
      </c>
      <c r="AC178" s="115">
        <v>126.8</v>
      </c>
      <c r="AD178" s="115">
        <v>128.4</v>
      </c>
      <c r="AE178" s="115">
        <v>137.6</v>
      </c>
    </row>
    <row r="179" spans="1:31" x14ac:dyDescent="0.3">
      <c r="A179" s="115" t="s">
        <v>30</v>
      </c>
      <c r="B179" s="115">
        <v>2017</v>
      </c>
      <c r="C179" s="115" t="s">
        <v>46</v>
      </c>
      <c r="D179" s="115" t="str">
        <f t="shared" si="2"/>
        <v>2017 December</v>
      </c>
      <c r="E179" s="115">
        <v>136.4</v>
      </c>
      <c r="F179" s="115">
        <v>143.69999999999999</v>
      </c>
      <c r="G179" s="115">
        <v>144.80000000000001</v>
      </c>
      <c r="H179" s="115">
        <v>141.9</v>
      </c>
      <c r="I179" s="115">
        <v>123.1</v>
      </c>
      <c r="J179" s="115">
        <v>147.19999999999999</v>
      </c>
      <c r="K179" s="115">
        <v>161</v>
      </c>
      <c r="L179" s="115">
        <v>133.80000000000001</v>
      </c>
      <c r="M179" s="115">
        <v>121.9</v>
      </c>
      <c r="N179" s="115">
        <v>135.80000000000001</v>
      </c>
      <c r="O179" s="115">
        <v>131.1</v>
      </c>
      <c r="P179" s="115">
        <v>151.4</v>
      </c>
      <c r="Q179" s="115">
        <v>141.5</v>
      </c>
      <c r="R179" s="115">
        <v>153.19999999999999</v>
      </c>
      <c r="S179" s="115">
        <v>148</v>
      </c>
      <c r="T179" s="115">
        <v>141.9</v>
      </c>
      <c r="U179" s="115">
        <v>147.19999999999999</v>
      </c>
      <c r="V179" s="115" t="s">
        <v>32</v>
      </c>
      <c r="W179" s="115">
        <v>142.6</v>
      </c>
      <c r="X179" s="115">
        <v>139.5</v>
      </c>
      <c r="Y179" s="115">
        <v>136.1</v>
      </c>
      <c r="Z179" s="115">
        <v>122</v>
      </c>
      <c r="AA179" s="115">
        <v>133.4</v>
      </c>
      <c r="AB179" s="115">
        <v>141.1</v>
      </c>
      <c r="AC179" s="115">
        <v>127.8</v>
      </c>
      <c r="AD179" s="115">
        <v>131.9</v>
      </c>
      <c r="AE179" s="115">
        <v>139.80000000000001</v>
      </c>
    </row>
    <row r="180" spans="1:31" x14ac:dyDescent="0.3">
      <c r="A180" s="115" t="s">
        <v>33</v>
      </c>
      <c r="B180" s="115">
        <v>2017</v>
      </c>
      <c r="C180" s="115" t="s">
        <v>46</v>
      </c>
      <c r="D180" s="115" t="str">
        <f t="shared" si="2"/>
        <v>2017 December</v>
      </c>
      <c r="E180" s="115">
        <v>134.4</v>
      </c>
      <c r="F180" s="115">
        <v>142.6</v>
      </c>
      <c r="G180" s="115">
        <v>145.9</v>
      </c>
      <c r="H180" s="115">
        <v>139.5</v>
      </c>
      <c r="I180" s="115">
        <v>115.9</v>
      </c>
      <c r="J180" s="115">
        <v>135</v>
      </c>
      <c r="K180" s="115">
        <v>163.19999999999999</v>
      </c>
      <c r="L180" s="115">
        <v>119.8</v>
      </c>
      <c r="M180" s="115">
        <v>120.7</v>
      </c>
      <c r="N180" s="115">
        <v>139.69999999999999</v>
      </c>
      <c r="O180" s="115">
        <v>125.7</v>
      </c>
      <c r="P180" s="115">
        <v>146.30000000000001</v>
      </c>
      <c r="Q180" s="115">
        <v>138.80000000000001</v>
      </c>
      <c r="R180" s="115">
        <v>157</v>
      </c>
      <c r="S180" s="115">
        <v>135.6</v>
      </c>
      <c r="T180" s="115">
        <v>125.6</v>
      </c>
      <c r="U180" s="115">
        <v>134</v>
      </c>
      <c r="V180" s="115">
        <v>139.1</v>
      </c>
      <c r="W180" s="115">
        <v>126.8</v>
      </c>
      <c r="X180" s="115">
        <v>129.30000000000001</v>
      </c>
      <c r="Y180" s="115">
        <v>128.19999999999999</v>
      </c>
      <c r="Z180" s="115">
        <v>115.3</v>
      </c>
      <c r="AA180" s="115">
        <v>125.6</v>
      </c>
      <c r="AB180" s="115">
        <v>136.69999999999999</v>
      </c>
      <c r="AC180" s="115">
        <v>124.6</v>
      </c>
      <c r="AD180" s="115">
        <v>125.1</v>
      </c>
      <c r="AE180" s="115">
        <v>134.1</v>
      </c>
    </row>
    <row r="181" spans="1:31" x14ac:dyDescent="0.3">
      <c r="A181" s="115" t="s">
        <v>34</v>
      </c>
      <c r="B181" s="115">
        <v>2017</v>
      </c>
      <c r="C181" s="115" t="s">
        <v>46</v>
      </c>
      <c r="D181" s="115" t="str">
        <f t="shared" si="2"/>
        <v>2017 December</v>
      </c>
      <c r="E181" s="115">
        <v>135.80000000000001</v>
      </c>
      <c r="F181" s="115">
        <v>143.30000000000001</v>
      </c>
      <c r="G181" s="115">
        <v>145.19999999999999</v>
      </c>
      <c r="H181" s="115">
        <v>141</v>
      </c>
      <c r="I181" s="115">
        <v>120.5</v>
      </c>
      <c r="J181" s="115">
        <v>141.5</v>
      </c>
      <c r="K181" s="115">
        <v>161.69999999999999</v>
      </c>
      <c r="L181" s="115">
        <v>129.1</v>
      </c>
      <c r="M181" s="115">
        <v>121.5</v>
      </c>
      <c r="N181" s="115">
        <v>137.1</v>
      </c>
      <c r="O181" s="115">
        <v>128.80000000000001</v>
      </c>
      <c r="P181" s="115">
        <v>149</v>
      </c>
      <c r="Q181" s="115">
        <v>140.5</v>
      </c>
      <c r="R181" s="115">
        <v>154.19999999999999</v>
      </c>
      <c r="S181" s="115">
        <v>143.1</v>
      </c>
      <c r="T181" s="115">
        <v>135.1</v>
      </c>
      <c r="U181" s="115">
        <v>142</v>
      </c>
      <c r="V181" s="115">
        <v>139.1</v>
      </c>
      <c r="W181" s="115">
        <v>136.6</v>
      </c>
      <c r="X181" s="115">
        <v>134.69999999999999</v>
      </c>
      <c r="Y181" s="115">
        <v>133.1</v>
      </c>
      <c r="Z181" s="115">
        <v>118.5</v>
      </c>
      <c r="AA181" s="115">
        <v>129</v>
      </c>
      <c r="AB181" s="115">
        <v>138.5</v>
      </c>
      <c r="AC181" s="115">
        <v>126.5</v>
      </c>
      <c r="AD181" s="115">
        <v>128.6</v>
      </c>
      <c r="AE181" s="115">
        <v>137.19999999999999</v>
      </c>
    </row>
    <row r="182" spans="1:31" x14ac:dyDescent="0.3">
      <c r="A182" s="115" t="s">
        <v>30</v>
      </c>
      <c r="B182" s="115">
        <v>2018</v>
      </c>
      <c r="C182" s="115" t="s">
        <v>31</v>
      </c>
      <c r="D182" s="115" t="str">
        <f t="shared" si="2"/>
        <v>2018 January</v>
      </c>
      <c r="E182" s="115">
        <v>136.6</v>
      </c>
      <c r="F182" s="115">
        <v>144.4</v>
      </c>
      <c r="G182" s="115">
        <v>143.80000000000001</v>
      </c>
      <c r="H182" s="115">
        <v>142</v>
      </c>
      <c r="I182" s="115">
        <v>123.2</v>
      </c>
      <c r="J182" s="115">
        <v>147.9</v>
      </c>
      <c r="K182" s="115">
        <v>152.1</v>
      </c>
      <c r="L182" s="115">
        <v>131.80000000000001</v>
      </c>
      <c r="M182" s="115">
        <v>119.5</v>
      </c>
      <c r="N182" s="115">
        <v>136</v>
      </c>
      <c r="O182" s="115">
        <v>131.19999999999999</v>
      </c>
      <c r="P182" s="115">
        <v>151.80000000000001</v>
      </c>
      <c r="Q182" s="115">
        <v>140.4</v>
      </c>
      <c r="R182" s="115">
        <v>153.6</v>
      </c>
      <c r="S182" s="115">
        <v>148.30000000000001</v>
      </c>
      <c r="T182" s="115">
        <v>142.30000000000001</v>
      </c>
      <c r="U182" s="115">
        <v>147.5</v>
      </c>
      <c r="V182" s="115" t="s">
        <v>32</v>
      </c>
      <c r="W182" s="115">
        <v>142.30000000000001</v>
      </c>
      <c r="X182" s="115">
        <v>139.80000000000001</v>
      </c>
      <c r="Y182" s="115">
        <v>136</v>
      </c>
      <c r="Z182" s="115">
        <v>122.7</v>
      </c>
      <c r="AA182" s="115">
        <v>134.30000000000001</v>
      </c>
      <c r="AB182" s="115">
        <v>141.6</v>
      </c>
      <c r="AC182" s="115">
        <v>128.6</v>
      </c>
      <c r="AD182" s="115">
        <v>132.30000000000001</v>
      </c>
      <c r="AE182" s="115">
        <v>139.30000000000001</v>
      </c>
    </row>
    <row r="183" spans="1:31" x14ac:dyDescent="0.3">
      <c r="A183" s="115" t="s">
        <v>33</v>
      </c>
      <c r="B183" s="115">
        <v>2018</v>
      </c>
      <c r="C183" s="115" t="s">
        <v>31</v>
      </c>
      <c r="D183" s="115" t="str">
        <f t="shared" si="2"/>
        <v>2018 January</v>
      </c>
      <c r="E183" s="115">
        <v>134.6</v>
      </c>
      <c r="F183" s="115">
        <v>143.69999999999999</v>
      </c>
      <c r="G183" s="115">
        <v>143.6</v>
      </c>
      <c r="H183" s="115">
        <v>139.6</v>
      </c>
      <c r="I183" s="115">
        <v>116.4</v>
      </c>
      <c r="J183" s="115">
        <v>133.80000000000001</v>
      </c>
      <c r="K183" s="115">
        <v>150.5</v>
      </c>
      <c r="L183" s="115">
        <v>118.4</v>
      </c>
      <c r="M183" s="115">
        <v>117.3</v>
      </c>
      <c r="N183" s="115">
        <v>140.5</v>
      </c>
      <c r="O183" s="115">
        <v>125.9</v>
      </c>
      <c r="P183" s="115">
        <v>146.80000000000001</v>
      </c>
      <c r="Q183" s="115">
        <v>137.19999999999999</v>
      </c>
      <c r="R183" s="115">
        <v>157.69999999999999</v>
      </c>
      <c r="S183" s="115">
        <v>136</v>
      </c>
      <c r="T183" s="115">
        <v>125.9</v>
      </c>
      <c r="U183" s="115">
        <v>134.4</v>
      </c>
      <c r="V183" s="115">
        <v>140.4</v>
      </c>
      <c r="W183" s="115">
        <v>127.3</v>
      </c>
      <c r="X183" s="115">
        <v>129.5</v>
      </c>
      <c r="Y183" s="115">
        <v>129</v>
      </c>
      <c r="Z183" s="115">
        <v>116.3</v>
      </c>
      <c r="AA183" s="115">
        <v>126.2</v>
      </c>
      <c r="AB183" s="115">
        <v>137.1</v>
      </c>
      <c r="AC183" s="115">
        <v>125.5</v>
      </c>
      <c r="AD183" s="115">
        <v>125.8</v>
      </c>
      <c r="AE183" s="115">
        <v>134.1</v>
      </c>
    </row>
    <row r="184" spans="1:31" x14ac:dyDescent="0.3">
      <c r="A184" s="115" t="s">
        <v>34</v>
      </c>
      <c r="B184" s="115">
        <v>2018</v>
      </c>
      <c r="C184" s="115" t="s">
        <v>31</v>
      </c>
      <c r="D184" s="115" t="str">
        <f t="shared" si="2"/>
        <v>2018 January</v>
      </c>
      <c r="E184" s="115">
        <v>136</v>
      </c>
      <c r="F184" s="115">
        <v>144.19999999999999</v>
      </c>
      <c r="G184" s="115">
        <v>143.69999999999999</v>
      </c>
      <c r="H184" s="115">
        <v>141.1</v>
      </c>
      <c r="I184" s="115">
        <v>120.7</v>
      </c>
      <c r="J184" s="115">
        <v>141.30000000000001</v>
      </c>
      <c r="K184" s="115">
        <v>151.6</v>
      </c>
      <c r="L184" s="115">
        <v>127.3</v>
      </c>
      <c r="M184" s="115">
        <v>118.8</v>
      </c>
      <c r="N184" s="115">
        <v>137.5</v>
      </c>
      <c r="O184" s="115">
        <v>129</v>
      </c>
      <c r="P184" s="115">
        <v>149.5</v>
      </c>
      <c r="Q184" s="115">
        <v>139.19999999999999</v>
      </c>
      <c r="R184" s="115">
        <v>154.69999999999999</v>
      </c>
      <c r="S184" s="115">
        <v>143.5</v>
      </c>
      <c r="T184" s="115">
        <v>135.5</v>
      </c>
      <c r="U184" s="115">
        <v>142.30000000000001</v>
      </c>
      <c r="V184" s="115">
        <v>140.4</v>
      </c>
      <c r="W184" s="115">
        <v>136.6</v>
      </c>
      <c r="X184" s="115">
        <v>134.9</v>
      </c>
      <c r="Y184" s="115">
        <v>133.30000000000001</v>
      </c>
      <c r="Z184" s="115">
        <v>119.3</v>
      </c>
      <c r="AA184" s="115">
        <v>129.69999999999999</v>
      </c>
      <c r="AB184" s="115">
        <v>139</v>
      </c>
      <c r="AC184" s="115">
        <v>127.3</v>
      </c>
      <c r="AD184" s="115">
        <v>129.1</v>
      </c>
      <c r="AE184" s="115">
        <v>136.9</v>
      </c>
    </row>
    <row r="185" spans="1:31" x14ac:dyDescent="0.3">
      <c r="A185" s="115" t="s">
        <v>30</v>
      </c>
      <c r="B185" s="115">
        <v>2018</v>
      </c>
      <c r="C185" s="115" t="s">
        <v>35</v>
      </c>
      <c r="D185" s="115" t="str">
        <f t="shared" si="2"/>
        <v>2018 February</v>
      </c>
      <c r="E185" s="115">
        <v>136.4</v>
      </c>
      <c r="F185" s="115">
        <v>143.69999999999999</v>
      </c>
      <c r="G185" s="115">
        <v>140.6</v>
      </c>
      <c r="H185" s="115">
        <v>141.5</v>
      </c>
      <c r="I185" s="115">
        <v>122.9</v>
      </c>
      <c r="J185" s="115">
        <v>149.4</v>
      </c>
      <c r="K185" s="115">
        <v>142.4</v>
      </c>
      <c r="L185" s="115">
        <v>130.19999999999999</v>
      </c>
      <c r="M185" s="115">
        <v>117.9</v>
      </c>
      <c r="N185" s="115">
        <v>135.6</v>
      </c>
      <c r="O185" s="115">
        <v>130.5</v>
      </c>
      <c r="P185" s="115">
        <v>151.69999999999999</v>
      </c>
      <c r="Q185" s="115">
        <v>138.69999999999999</v>
      </c>
      <c r="R185" s="115">
        <v>153.30000000000001</v>
      </c>
      <c r="S185" s="115">
        <v>148.69999999999999</v>
      </c>
      <c r="T185" s="115">
        <v>142.4</v>
      </c>
      <c r="U185" s="115">
        <v>147.80000000000001</v>
      </c>
      <c r="V185" s="115" t="s">
        <v>32</v>
      </c>
      <c r="W185" s="115">
        <v>142.4</v>
      </c>
      <c r="X185" s="115">
        <v>139.9</v>
      </c>
      <c r="Y185" s="115">
        <v>136.19999999999999</v>
      </c>
      <c r="Z185" s="115">
        <v>123.3</v>
      </c>
      <c r="AA185" s="115">
        <v>134.30000000000001</v>
      </c>
      <c r="AB185" s="115">
        <v>141.5</v>
      </c>
      <c r="AC185" s="115">
        <v>128.80000000000001</v>
      </c>
      <c r="AD185" s="115">
        <v>132.5</v>
      </c>
      <c r="AE185" s="115">
        <v>138.5</v>
      </c>
    </row>
    <row r="186" spans="1:31" x14ac:dyDescent="0.3">
      <c r="A186" s="115" t="s">
        <v>33</v>
      </c>
      <c r="B186" s="115">
        <v>2018</v>
      </c>
      <c r="C186" s="115" t="s">
        <v>35</v>
      </c>
      <c r="D186" s="115" t="str">
        <f t="shared" si="2"/>
        <v>2018 February</v>
      </c>
      <c r="E186" s="115">
        <v>134.80000000000001</v>
      </c>
      <c r="F186" s="115">
        <v>143</v>
      </c>
      <c r="G186" s="115">
        <v>139.9</v>
      </c>
      <c r="H186" s="115">
        <v>139.9</v>
      </c>
      <c r="I186" s="115">
        <v>116.2</v>
      </c>
      <c r="J186" s="115">
        <v>135.5</v>
      </c>
      <c r="K186" s="115">
        <v>136.9</v>
      </c>
      <c r="L186" s="115">
        <v>117</v>
      </c>
      <c r="M186" s="115">
        <v>115.4</v>
      </c>
      <c r="N186" s="115">
        <v>140.69999999999999</v>
      </c>
      <c r="O186" s="115">
        <v>125.9</v>
      </c>
      <c r="P186" s="115">
        <v>147.1</v>
      </c>
      <c r="Q186" s="115">
        <v>135.6</v>
      </c>
      <c r="R186" s="115">
        <v>159.30000000000001</v>
      </c>
      <c r="S186" s="115">
        <v>136.30000000000001</v>
      </c>
      <c r="T186" s="115">
        <v>126.1</v>
      </c>
      <c r="U186" s="115">
        <v>134.69999999999999</v>
      </c>
      <c r="V186" s="115">
        <v>141.30000000000001</v>
      </c>
      <c r="W186" s="115">
        <v>127.3</v>
      </c>
      <c r="X186" s="115">
        <v>129.9</v>
      </c>
      <c r="Y186" s="115">
        <v>129.80000000000001</v>
      </c>
      <c r="Z186" s="115">
        <v>117.4</v>
      </c>
      <c r="AA186" s="115">
        <v>126.5</v>
      </c>
      <c r="AB186" s="115">
        <v>137.19999999999999</v>
      </c>
      <c r="AC186" s="115">
        <v>126.2</v>
      </c>
      <c r="AD186" s="115">
        <v>126.5</v>
      </c>
      <c r="AE186" s="115">
        <v>134</v>
      </c>
    </row>
    <row r="187" spans="1:31" x14ac:dyDescent="0.3">
      <c r="A187" s="115" t="s">
        <v>34</v>
      </c>
      <c r="B187" s="115">
        <v>2018</v>
      </c>
      <c r="C187" s="115" t="s">
        <v>35</v>
      </c>
      <c r="D187" s="115" t="str">
        <f t="shared" si="2"/>
        <v>2018 February</v>
      </c>
      <c r="E187" s="115">
        <v>135.9</v>
      </c>
      <c r="F187" s="115">
        <v>143.5</v>
      </c>
      <c r="G187" s="115">
        <v>140.30000000000001</v>
      </c>
      <c r="H187" s="115">
        <v>140.9</v>
      </c>
      <c r="I187" s="115">
        <v>120.4</v>
      </c>
      <c r="J187" s="115">
        <v>142.9</v>
      </c>
      <c r="K187" s="115">
        <v>140.5</v>
      </c>
      <c r="L187" s="115">
        <v>125.8</v>
      </c>
      <c r="M187" s="115">
        <v>117.1</v>
      </c>
      <c r="N187" s="115">
        <v>137.30000000000001</v>
      </c>
      <c r="O187" s="115">
        <v>128.6</v>
      </c>
      <c r="P187" s="115">
        <v>149.6</v>
      </c>
      <c r="Q187" s="115">
        <v>137.6</v>
      </c>
      <c r="R187" s="115">
        <v>154.9</v>
      </c>
      <c r="S187" s="115">
        <v>143.80000000000001</v>
      </c>
      <c r="T187" s="115">
        <v>135.6</v>
      </c>
      <c r="U187" s="115">
        <v>142.6</v>
      </c>
      <c r="V187" s="115">
        <v>141.30000000000001</v>
      </c>
      <c r="W187" s="115">
        <v>136.69999999999999</v>
      </c>
      <c r="X187" s="115">
        <v>135.19999999999999</v>
      </c>
      <c r="Y187" s="115">
        <v>133.80000000000001</v>
      </c>
      <c r="Z187" s="115">
        <v>120.2</v>
      </c>
      <c r="AA187" s="115">
        <v>129.9</v>
      </c>
      <c r="AB187" s="115">
        <v>139</v>
      </c>
      <c r="AC187" s="115">
        <v>127.7</v>
      </c>
      <c r="AD187" s="115">
        <v>129.6</v>
      </c>
      <c r="AE187" s="115">
        <v>136.4</v>
      </c>
    </row>
    <row r="188" spans="1:31" x14ac:dyDescent="0.3">
      <c r="A188" s="115" t="s">
        <v>30</v>
      </c>
      <c r="B188" s="115">
        <v>2018</v>
      </c>
      <c r="C188" s="115" t="s">
        <v>36</v>
      </c>
      <c r="D188" s="115" t="str">
        <f t="shared" si="2"/>
        <v>2018 March</v>
      </c>
      <c r="E188" s="115">
        <v>136.80000000000001</v>
      </c>
      <c r="F188" s="115">
        <v>143.80000000000001</v>
      </c>
      <c r="G188" s="115">
        <v>140</v>
      </c>
      <c r="H188" s="115">
        <v>142</v>
      </c>
      <c r="I188" s="115">
        <v>123.2</v>
      </c>
      <c r="J188" s="115">
        <v>152.9</v>
      </c>
      <c r="K188" s="115">
        <v>138</v>
      </c>
      <c r="L188" s="115">
        <v>129.30000000000001</v>
      </c>
      <c r="M188" s="115">
        <v>117.1</v>
      </c>
      <c r="N188" s="115">
        <v>136.30000000000001</v>
      </c>
      <c r="O188" s="115">
        <v>131.19999999999999</v>
      </c>
      <c r="P188" s="115">
        <v>152.80000000000001</v>
      </c>
      <c r="Q188" s="115">
        <v>138.6</v>
      </c>
      <c r="R188" s="115">
        <v>155.1</v>
      </c>
      <c r="S188" s="115">
        <v>149.19999999999999</v>
      </c>
      <c r="T188" s="115">
        <v>143</v>
      </c>
      <c r="U188" s="115">
        <v>148.30000000000001</v>
      </c>
      <c r="V188" s="115" t="s">
        <v>32</v>
      </c>
      <c r="W188" s="115">
        <v>142.6</v>
      </c>
      <c r="X188" s="115">
        <v>139.9</v>
      </c>
      <c r="Y188" s="115">
        <v>136.69999999999999</v>
      </c>
      <c r="Z188" s="115">
        <v>124.6</v>
      </c>
      <c r="AA188" s="115">
        <v>135.1</v>
      </c>
      <c r="AB188" s="115">
        <v>142.69999999999999</v>
      </c>
      <c r="AC188" s="115">
        <v>129.30000000000001</v>
      </c>
      <c r="AD188" s="115">
        <v>133.30000000000001</v>
      </c>
      <c r="AE188" s="115">
        <v>138.69999999999999</v>
      </c>
    </row>
    <row r="189" spans="1:31" x14ac:dyDescent="0.3">
      <c r="A189" s="115" t="s">
        <v>33</v>
      </c>
      <c r="B189" s="115">
        <v>2018</v>
      </c>
      <c r="C189" s="115" t="s">
        <v>36</v>
      </c>
      <c r="D189" s="115" t="str">
        <f t="shared" si="2"/>
        <v>2018 March</v>
      </c>
      <c r="E189" s="115">
        <v>135</v>
      </c>
      <c r="F189" s="115">
        <v>143.1</v>
      </c>
      <c r="G189" s="115">
        <v>135.5</v>
      </c>
      <c r="H189" s="115">
        <v>139.9</v>
      </c>
      <c r="I189" s="115">
        <v>116.5</v>
      </c>
      <c r="J189" s="115">
        <v>138.5</v>
      </c>
      <c r="K189" s="115">
        <v>128</v>
      </c>
      <c r="L189" s="115">
        <v>115.5</v>
      </c>
      <c r="M189" s="115">
        <v>114.2</v>
      </c>
      <c r="N189" s="115">
        <v>140.69999999999999</v>
      </c>
      <c r="O189" s="115">
        <v>126.2</v>
      </c>
      <c r="P189" s="115">
        <v>147.6</v>
      </c>
      <c r="Q189" s="115">
        <v>134.80000000000001</v>
      </c>
      <c r="R189" s="115">
        <v>159.69999999999999</v>
      </c>
      <c r="S189" s="115">
        <v>136.69999999999999</v>
      </c>
      <c r="T189" s="115">
        <v>126.7</v>
      </c>
      <c r="U189" s="115">
        <v>135.19999999999999</v>
      </c>
      <c r="V189" s="115">
        <v>142</v>
      </c>
      <c r="W189" s="115">
        <v>126.4</v>
      </c>
      <c r="X189" s="115">
        <v>130.80000000000001</v>
      </c>
      <c r="Y189" s="115">
        <v>130.5</v>
      </c>
      <c r="Z189" s="115">
        <v>117.8</v>
      </c>
      <c r="AA189" s="115">
        <v>126.8</v>
      </c>
      <c r="AB189" s="115">
        <v>137.80000000000001</v>
      </c>
      <c r="AC189" s="115">
        <v>126.7</v>
      </c>
      <c r="AD189" s="115">
        <v>127.1</v>
      </c>
      <c r="AE189" s="115">
        <v>134</v>
      </c>
    </row>
    <row r="190" spans="1:31" x14ac:dyDescent="0.3">
      <c r="A190" s="115" t="s">
        <v>34</v>
      </c>
      <c r="B190" s="115">
        <v>2018</v>
      </c>
      <c r="C190" s="115" t="s">
        <v>36</v>
      </c>
      <c r="D190" s="115" t="str">
        <f t="shared" si="2"/>
        <v>2018 March</v>
      </c>
      <c r="E190" s="115">
        <v>136.19999999999999</v>
      </c>
      <c r="F190" s="115">
        <v>143.6</v>
      </c>
      <c r="G190" s="115">
        <v>138.30000000000001</v>
      </c>
      <c r="H190" s="115">
        <v>141.19999999999999</v>
      </c>
      <c r="I190" s="115">
        <v>120.7</v>
      </c>
      <c r="J190" s="115">
        <v>146.19999999999999</v>
      </c>
      <c r="K190" s="115">
        <v>134.6</v>
      </c>
      <c r="L190" s="115">
        <v>124.6</v>
      </c>
      <c r="M190" s="115">
        <v>116.1</v>
      </c>
      <c r="N190" s="115">
        <v>137.80000000000001</v>
      </c>
      <c r="O190" s="115">
        <v>129.1</v>
      </c>
      <c r="P190" s="115">
        <v>150.4</v>
      </c>
      <c r="Q190" s="115">
        <v>137.19999999999999</v>
      </c>
      <c r="R190" s="115">
        <v>156.30000000000001</v>
      </c>
      <c r="S190" s="115">
        <v>144.30000000000001</v>
      </c>
      <c r="T190" s="115">
        <v>136.19999999999999</v>
      </c>
      <c r="U190" s="115">
        <v>143.1</v>
      </c>
      <c r="V190" s="115">
        <v>142</v>
      </c>
      <c r="W190" s="115">
        <v>136.5</v>
      </c>
      <c r="X190" s="115">
        <v>135.6</v>
      </c>
      <c r="Y190" s="115">
        <v>134.30000000000001</v>
      </c>
      <c r="Z190" s="115">
        <v>121</v>
      </c>
      <c r="AA190" s="115">
        <v>130.4</v>
      </c>
      <c r="AB190" s="115">
        <v>139.80000000000001</v>
      </c>
      <c r="AC190" s="115">
        <v>128.19999999999999</v>
      </c>
      <c r="AD190" s="115">
        <v>130.30000000000001</v>
      </c>
      <c r="AE190" s="115">
        <v>136.5</v>
      </c>
    </row>
    <row r="191" spans="1:31" x14ac:dyDescent="0.3">
      <c r="A191" s="115" t="s">
        <v>30</v>
      </c>
      <c r="B191" s="115">
        <v>2018</v>
      </c>
      <c r="C191" s="115" t="s">
        <v>37</v>
      </c>
      <c r="D191" s="115" t="str">
        <f t="shared" si="2"/>
        <v>2018 April</v>
      </c>
      <c r="E191" s="115">
        <v>137.1</v>
      </c>
      <c r="F191" s="115">
        <v>144.5</v>
      </c>
      <c r="G191" s="115">
        <v>135.9</v>
      </c>
      <c r="H191" s="115">
        <v>142.4</v>
      </c>
      <c r="I191" s="115">
        <v>123.5</v>
      </c>
      <c r="J191" s="115">
        <v>156.4</v>
      </c>
      <c r="K191" s="115">
        <v>135.1</v>
      </c>
      <c r="L191" s="115">
        <v>128.4</v>
      </c>
      <c r="M191" s="115">
        <v>115.2</v>
      </c>
      <c r="N191" s="115">
        <v>137.19999999999999</v>
      </c>
      <c r="O191" s="115">
        <v>131.9</v>
      </c>
      <c r="P191" s="115">
        <v>153.80000000000001</v>
      </c>
      <c r="Q191" s="115">
        <v>138.6</v>
      </c>
      <c r="R191" s="115">
        <v>156.1</v>
      </c>
      <c r="S191" s="115">
        <v>150.1</v>
      </c>
      <c r="T191" s="115">
        <v>143.30000000000001</v>
      </c>
      <c r="U191" s="115">
        <v>149.1</v>
      </c>
      <c r="V191" s="115" t="s">
        <v>32</v>
      </c>
      <c r="W191" s="115">
        <v>143.80000000000001</v>
      </c>
      <c r="X191" s="115">
        <v>140.9</v>
      </c>
      <c r="Y191" s="115">
        <v>137.6</v>
      </c>
      <c r="Z191" s="115">
        <v>125.3</v>
      </c>
      <c r="AA191" s="115">
        <v>136</v>
      </c>
      <c r="AB191" s="115">
        <v>143.69999999999999</v>
      </c>
      <c r="AC191" s="115">
        <v>130.4</v>
      </c>
      <c r="AD191" s="115">
        <v>134.19999999999999</v>
      </c>
      <c r="AE191" s="115">
        <v>139.1</v>
      </c>
    </row>
    <row r="192" spans="1:31" x14ac:dyDescent="0.3">
      <c r="A192" s="115" t="s">
        <v>33</v>
      </c>
      <c r="B192" s="115">
        <v>2018</v>
      </c>
      <c r="C192" s="115" t="s">
        <v>37</v>
      </c>
      <c r="D192" s="115" t="str">
        <f t="shared" si="2"/>
        <v>2018 April</v>
      </c>
      <c r="E192" s="115">
        <v>135</v>
      </c>
      <c r="F192" s="115">
        <v>144.30000000000001</v>
      </c>
      <c r="G192" s="115">
        <v>130.80000000000001</v>
      </c>
      <c r="H192" s="115">
        <v>140.30000000000001</v>
      </c>
      <c r="I192" s="115">
        <v>116.6</v>
      </c>
      <c r="J192" s="115">
        <v>150.1</v>
      </c>
      <c r="K192" s="115">
        <v>127.6</v>
      </c>
      <c r="L192" s="115">
        <v>114</v>
      </c>
      <c r="M192" s="115">
        <v>110.6</v>
      </c>
      <c r="N192" s="115">
        <v>140.19999999999999</v>
      </c>
      <c r="O192" s="115">
        <v>126.5</v>
      </c>
      <c r="P192" s="115">
        <v>148.30000000000001</v>
      </c>
      <c r="Q192" s="115">
        <v>135.69999999999999</v>
      </c>
      <c r="R192" s="115">
        <v>159.19999999999999</v>
      </c>
      <c r="S192" s="115">
        <v>137.80000000000001</v>
      </c>
      <c r="T192" s="115">
        <v>127.4</v>
      </c>
      <c r="U192" s="115">
        <v>136.19999999999999</v>
      </c>
      <c r="V192" s="115">
        <v>142.9</v>
      </c>
      <c r="W192" s="115">
        <v>124.6</v>
      </c>
      <c r="X192" s="115">
        <v>131.80000000000001</v>
      </c>
      <c r="Y192" s="115">
        <v>131.30000000000001</v>
      </c>
      <c r="Z192" s="115">
        <v>118.9</v>
      </c>
      <c r="AA192" s="115">
        <v>127.6</v>
      </c>
      <c r="AB192" s="115">
        <v>139.69999999999999</v>
      </c>
      <c r="AC192" s="115">
        <v>127.6</v>
      </c>
      <c r="AD192" s="115">
        <v>128.19999999999999</v>
      </c>
      <c r="AE192" s="115">
        <v>134.80000000000001</v>
      </c>
    </row>
    <row r="193" spans="1:31" x14ac:dyDescent="0.3">
      <c r="A193" s="115" t="s">
        <v>34</v>
      </c>
      <c r="B193" s="115">
        <v>2018</v>
      </c>
      <c r="C193" s="115" t="s">
        <v>37</v>
      </c>
      <c r="D193" s="115" t="str">
        <f t="shared" si="2"/>
        <v>2018 April</v>
      </c>
      <c r="E193" s="115">
        <v>136.4</v>
      </c>
      <c r="F193" s="115">
        <v>144.4</v>
      </c>
      <c r="G193" s="115">
        <v>133.9</v>
      </c>
      <c r="H193" s="115">
        <v>141.6</v>
      </c>
      <c r="I193" s="115">
        <v>121</v>
      </c>
      <c r="J193" s="115">
        <v>153.5</v>
      </c>
      <c r="K193" s="115">
        <v>132.6</v>
      </c>
      <c r="L193" s="115">
        <v>123.5</v>
      </c>
      <c r="M193" s="115">
        <v>113.7</v>
      </c>
      <c r="N193" s="115">
        <v>138.19999999999999</v>
      </c>
      <c r="O193" s="115">
        <v>129.6</v>
      </c>
      <c r="P193" s="115">
        <v>151.19999999999999</v>
      </c>
      <c r="Q193" s="115">
        <v>137.5</v>
      </c>
      <c r="R193" s="115">
        <v>156.9</v>
      </c>
      <c r="S193" s="115">
        <v>145.30000000000001</v>
      </c>
      <c r="T193" s="115">
        <v>136.69999999999999</v>
      </c>
      <c r="U193" s="115">
        <v>144</v>
      </c>
      <c r="V193" s="115">
        <v>142.9</v>
      </c>
      <c r="W193" s="115">
        <v>136.5</v>
      </c>
      <c r="X193" s="115">
        <v>136.6</v>
      </c>
      <c r="Y193" s="115">
        <v>135.19999999999999</v>
      </c>
      <c r="Z193" s="115">
        <v>121.9</v>
      </c>
      <c r="AA193" s="115">
        <v>131.30000000000001</v>
      </c>
      <c r="AB193" s="115">
        <v>141.4</v>
      </c>
      <c r="AC193" s="115">
        <v>129.19999999999999</v>
      </c>
      <c r="AD193" s="115">
        <v>131.30000000000001</v>
      </c>
      <c r="AE193" s="115">
        <v>137.1</v>
      </c>
    </row>
    <row r="194" spans="1:31" x14ac:dyDescent="0.3">
      <c r="A194" s="115" t="s">
        <v>30</v>
      </c>
      <c r="B194" s="115">
        <v>2018</v>
      </c>
      <c r="C194" s="115" t="s">
        <v>38</v>
      </c>
      <c r="D194" s="115" t="str">
        <f t="shared" si="2"/>
        <v>2018 May</v>
      </c>
      <c r="E194" s="115">
        <v>137.4</v>
      </c>
      <c r="F194" s="115">
        <v>145.69999999999999</v>
      </c>
      <c r="G194" s="115">
        <v>135.5</v>
      </c>
      <c r="H194" s="115">
        <v>142.9</v>
      </c>
      <c r="I194" s="115">
        <v>123.6</v>
      </c>
      <c r="J194" s="115">
        <v>157.5</v>
      </c>
      <c r="K194" s="115">
        <v>137.80000000000001</v>
      </c>
      <c r="L194" s="115">
        <v>127.2</v>
      </c>
      <c r="M194" s="115">
        <v>111.8</v>
      </c>
      <c r="N194" s="115">
        <v>137.4</v>
      </c>
      <c r="O194" s="115">
        <v>132.19999999999999</v>
      </c>
      <c r="P194" s="115">
        <v>154.30000000000001</v>
      </c>
      <c r="Q194" s="115">
        <v>139.1</v>
      </c>
      <c r="R194" s="115">
        <v>157</v>
      </c>
      <c r="S194" s="115">
        <v>150.80000000000001</v>
      </c>
      <c r="T194" s="115">
        <v>144.1</v>
      </c>
      <c r="U194" s="115">
        <v>149.80000000000001</v>
      </c>
      <c r="V194" s="115" t="s">
        <v>32</v>
      </c>
      <c r="W194" s="115">
        <v>144.30000000000001</v>
      </c>
      <c r="X194" s="115">
        <v>141.80000000000001</v>
      </c>
      <c r="Y194" s="115">
        <v>138.4</v>
      </c>
      <c r="Z194" s="115">
        <v>126.4</v>
      </c>
      <c r="AA194" s="115">
        <v>136.80000000000001</v>
      </c>
      <c r="AB194" s="115">
        <v>144.4</v>
      </c>
      <c r="AC194" s="115">
        <v>131.19999999999999</v>
      </c>
      <c r="AD194" s="115">
        <v>135.1</v>
      </c>
      <c r="AE194" s="115">
        <v>139.80000000000001</v>
      </c>
    </row>
    <row r="195" spans="1:31" x14ac:dyDescent="0.3">
      <c r="A195" s="115" t="s">
        <v>33</v>
      </c>
      <c r="B195" s="115">
        <v>2018</v>
      </c>
      <c r="C195" s="115" t="s">
        <v>38</v>
      </c>
      <c r="D195" s="115" t="str">
        <f t="shared" ref="D195:D258" si="3">B195&amp;" "&amp;C195</f>
        <v>2018 May</v>
      </c>
      <c r="E195" s="115">
        <v>135</v>
      </c>
      <c r="F195" s="115">
        <v>148.19999999999999</v>
      </c>
      <c r="G195" s="115">
        <v>130.5</v>
      </c>
      <c r="H195" s="115">
        <v>140.69999999999999</v>
      </c>
      <c r="I195" s="115">
        <v>116.4</v>
      </c>
      <c r="J195" s="115">
        <v>151.30000000000001</v>
      </c>
      <c r="K195" s="115">
        <v>131.4</v>
      </c>
      <c r="L195" s="115">
        <v>112.8</v>
      </c>
      <c r="M195" s="115">
        <v>105.3</v>
      </c>
      <c r="N195" s="115">
        <v>139.6</v>
      </c>
      <c r="O195" s="115">
        <v>126.6</v>
      </c>
      <c r="P195" s="115">
        <v>148.69999999999999</v>
      </c>
      <c r="Q195" s="115">
        <v>136.4</v>
      </c>
      <c r="R195" s="115">
        <v>160.30000000000001</v>
      </c>
      <c r="S195" s="115">
        <v>138.6</v>
      </c>
      <c r="T195" s="115">
        <v>127.9</v>
      </c>
      <c r="U195" s="115">
        <v>137</v>
      </c>
      <c r="V195" s="115">
        <v>143.19999999999999</v>
      </c>
      <c r="W195" s="115">
        <v>124.7</v>
      </c>
      <c r="X195" s="115">
        <v>132.5</v>
      </c>
      <c r="Y195" s="115">
        <v>132</v>
      </c>
      <c r="Z195" s="115">
        <v>119.8</v>
      </c>
      <c r="AA195" s="115">
        <v>128</v>
      </c>
      <c r="AB195" s="115">
        <v>140.4</v>
      </c>
      <c r="AC195" s="115">
        <v>128.1</v>
      </c>
      <c r="AD195" s="115">
        <v>128.9</v>
      </c>
      <c r="AE195" s="115">
        <v>135.4</v>
      </c>
    </row>
    <row r="196" spans="1:31" x14ac:dyDescent="0.3">
      <c r="A196" s="115" t="s">
        <v>34</v>
      </c>
      <c r="B196" s="115">
        <v>2018</v>
      </c>
      <c r="C196" s="115" t="s">
        <v>38</v>
      </c>
      <c r="D196" s="115" t="str">
        <f t="shared" si="3"/>
        <v>2018 May</v>
      </c>
      <c r="E196" s="115">
        <v>136.6</v>
      </c>
      <c r="F196" s="115">
        <v>146.6</v>
      </c>
      <c r="G196" s="115">
        <v>133.6</v>
      </c>
      <c r="H196" s="115">
        <v>142.1</v>
      </c>
      <c r="I196" s="115">
        <v>121</v>
      </c>
      <c r="J196" s="115">
        <v>154.6</v>
      </c>
      <c r="K196" s="115">
        <v>135.6</v>
      </c>
      <c r="L196" s="115">
        <v>122.3</v>
      </c>
      <c r="M196" s="115">
        <v>109.6</v>
      </c>
      <c r="N196" s="115">
        <v>138.1</v>
      </c>
      <c r="O196" s="115">
        <v>129.9</v>
      </c>
      <c r="P196" s="115">
        <v>151.69999999999999</v>
      </c>
      <c r="Q196" s="115">
        <v>138.1</v>
      </c>
      <c r="R196" s="115">
        <v>157.9</v>
      </c>
      <c r="S196" s="115">
        <v>146</v>
      </c>
      <c r="T196" s="115">
        <v>137.4</v>
      </c>
      <c r="U196" s="115">
        <v>144.69999999999999</v>
      </c>
      <c r="V196" s="115">
        <v>143.19999999999999</v>
      </c>
      <c r="W196" s="115">
        <v>136.9</v>
      </c>
      <c r="X196" s="115">
        <v>137.4</v>
      </c>
      <c r="Y196" s="115">
        <v>136</v>
      </c>
      <c r="Z196" s="115">
        <v>122.9</v>
      </c>
      <c r="AA196" s="115">
        <v>131.80000000000001</v>
      </c>
      <c r="AB196" s="115">
        <v>142.1</v>
      </c>
      <c r="AC196" s="115">
        <v>129.9</v>
      </c>
      <c r="AD196" s="115">
        <v>132.1</v>
      </c>
      <c r="AE196" s="115">
        <v>137.80000000000001</v>
      </c>
    </row>
    <row r="197" spans="1:31" x14ac:dyDescent="0.3">
      <c r="A197" s="115" t="s">
        <v>30</v>
      </c>
      <c r="B197" s="115">
        <v>2018</v>
      </c>
      <c r="C197" s="115" t="s">
        <v>39</v>
      </c>
      <c r="D197" s="115" t="str">
        <f t="shared" si="3"/>
        <v>2018 June</v>
      </c>
      <c r="E197" s="115">
        <v>137.6</v>
      </c>
      <c r="F197" s="115">
        <v>148.1</v>
      </c>
      <c r="G197" s="115">
        <v>136.69999999999999</v>
      </c>
      <c r="H197" s="115">
        <v>143.19999999999999</v>
      </c>
      <c r="I197" s="115">
        <v>124</v>
      </c>
      <c r="J197" s="115">
        <v>154.1</v>
      </c>
      <c r="K197" s="115">
        <v>143.5</v>
      </c>
      <c r="L197" s="115">
        <v>126</v>
      </c>
      <c r="M197" s="115">
        <v>112.4</v>
      </c>
      <c r="N197" s="115">
        <v>137.6</v>
      </c>
      <c r="O197" s="115">
        <v>132.80000000000001</v>
      </c>
      <c r="P197" s="115">
        <v>154.30000000000001</v>
      </c>
      <c r="Q197" s="115">
        <v>140</v>
      </c>
      <c r="R197" s="115">
        <v>157.30000000000001</v>
      </c>
      <c r="S197" s="115">
        <v>151.30000000000001</v>
      </c>
      <c r="T197" s="115">
        <v>144.69999999999999</v>
      </c>
      <c r="U197" s="115">
        <v>150.30000000000001</v>
      </c>
      <c r="V197" s="115" t="s">
        <v>32</v>
      </c>
      <c r="W197" s="115">
        <v>145.1</v>
      </c>
      <c r="X197" s="115">
        <v>142.19999999999999</v>
      </c>
      <c r="Y197" s="115">
        <v>138.4</v>
      </c>
      <c r="Z197" s="115">
        <v>127.4</v>
      </c>
      <c r="AA197" s="115">
        <v>137.80000000000001</v>
      </c>
      <c r="AB197" s="115">
        <v>145.1</v>
      </c>
      <c r="AC197" s="115">
        <v>131.4</v>
      </c>
      <c r="AD197" s="115">
        <v>135.6</v>
      </c>
      <c r="AE197" s="115">
        <v>140.5</v>
      </c>
    </row>
    <row r="198" spans="1:31" x14ac:dyDescent="0.3">
      <c r="A198" s="115" t="s">
        <v>33</v>
      </c>
      <c r="B198" s="115">
        <v>2018</v>
      </c>
      <c r="C198" s="115" t="s">
        <v>39</v>
      </c>
      <c r="D198" s="115" t="str">
        <f t="shared" si="3"/>
        <v>2018 June</v>
      </c>
      <c r="E198" s="115">
        <v>135.30000000000001</v>
      </c>
      <c r="F198" s="115">
        <v>149.69999999999999</v>
      </c>
      <c r="G198" s="115">
        <v>133.9</v>
      </c>
      <c r="H198" s="115">
        <v>140.80000000000001</v>
      </c>
      <c r="I198" s="115">
        <v>116.6</v>
      </c>
      <c r="J198" s="115">
        <v>152.19999999999999</v>
      </c>
      <c r="K198" s="115">
        <v>144</v>
      </c>
      <c r="L198" s="115">
        <v>112.3</v>
      </c>
      <c r="M198" s="115">
        <v>108.4</v>
      </c>
      <c r="N198" s="115">
        <v>140</v>
      </c>
      <c r="O198" s="115">
        <v>126.7</v>
      </c>
      <c r="P198" s="115">
        <v>149</v>
      </c>
      <c r="Q198" s="115">
        <v>138.4</v>
      </c>
      <c r="R198" s="115">
        <v>161</v>
      </c>
      <c r="S198" s="115">
        <v>138.9</v>
      </c>
      <c r="T198" s="115">
        <v>128.69999999999999</v>
      </c>
      <c r="U198" s="115">
        <v>137.4</v>
      </c>
      <c r="V198" s="115">
        <v>142.5</v>
      </c>
      <c r="W198" s="115">
        <v>126.5</v>
      </c>
      <c r="X198" s="115">
        <v>133.1</v>
      </c>
      <c r="Y198" s="115">
        <v>132.6</v>
      </c>
      <c r="Z198" s="115">
        <v>120.4</v>
      </c>
      <c r="AA198" s="115">
        <v>128.5</v>
      </c>
      <c r="AB198" s="115">
        <v>141.19999999999999</v>
      </c>
      <c r="AC198" s="115">
        <v>128.19999999999999</v>
      </c>
      <c r="AD198" s="115">
        <v>129.5</v>
      </c>
      <c r="AE198" s="115">
        <v>136.19999999999999</v>
      </c>
    </row>
    <row r="199" spans="1:31" x14ac:dyDescent="0.3">
      <c r="A199" s="115" t="s">
        <v>34</v>
      </c>
      <c r="B199" s="115">
        <v>2018</v>
      </c>
      <c r="C199" s="115" t="s">
        <v>39</v>
      </c>
      <c r="D199" s="115" t="str">
        <f t="shared" si="3"/>
        <v>2018 June</v>
      </c>
      <c r="E199" s="115">
        <v>136.9</v>
      </c>
      <c r="F199" s="115">
        <v>148.69999999999999</v>
      </c>
      <c r="G199" s="115">
        <v>135.6</v>
      </c>
      <c r="H199" s="115">
        <v>142.30000000000001</v>
      </c>
      <c r="I199" s="115">
        <v>121.3</v>
      </c>
      <c r="J199" s="115">
        <v>153.19999999999999</v>
      </c>
      <c r="K199" s="115">
        <v>143.69999999999999</v>
      </c>
      <c r="L199" s="115">
        <v>121.4</v>
      </c>
      <c r="M199" s="115">
        <v>111.1</v>
      </c>
      <c r="N199" s="115">
        <v>138.4</v>
      </c>
      <c r="O199" s="115">
        <v>130.30000000000001</v>
      </c>
      <c r="P199" s="115">
        <v>151.80000000000001</v>
      </c>
      <c r="Q199" s="115">
        <v>139.4</v>
      </c>
      <c r="R199" s="115">
        <v>158.30000000000001</v>
      </c>
      <c r="S199" s="115">
        <v>146.4</v>
      </c>
      <c r="T199" s="115">
        <v>138.1</v>
      </c>
      <c r="U199" s="115">
        <v>145.19999999999999</v>
      </c>
      <c r="V199" s="115">
        <v>142.5</v>
      </c>
      <c r="W199" s="115">
        <v>138.1</v>
      </c>
      <c r="X199" s="115">
        <v>137.9</v>
      </c>
      <c r="Y199" s="115">
        <v>136.19999999999999</v>
      </c>
      <c r="Z199" s="115">
        <v>123.7</v>
      </c>
      <c r="AA199" s="115">
        <v>132.6</v>
      </c>
      <c r="AB199" s="115">
        <v>142.80000000000001</v>
      </c>
      <c r="AC199" s="115">
        <v>130.1</v>
      </c>
      <c r="AD199" s="115">
        <v>132.6</v>
      </c>
      <c r="AE199" s="115">
        <v>138.5</v>
      </c>
    </row>
    <row r="200" spans="1:31" x14ac:dyDescent="0.3">
      <c r="A200" s="115" t="s">
        <v>30</v>
      </c>
      <c r="B200" s="115">
        <v>2018</v>
      </c>
      <c r="C200" s="115" t="s">
        <v>40</v>
      </c>
      <c r="D200" s="115" t="str">
        <f t="shared" si="3"/>
        <v>2018 July</v>
      </c>
      <c r="E200" s="115">
        <v>138.4</v>
      </c>
      <c r="F200" s="115">
        <v>149.30000000000001</v>
      </c>
      <c r="G200" s="115">
        <v>139.30000000000001</v>
      </c>
      <c r="H200" s="115">
        <v>143.4</v>
      </c>
      <c r="I200" s="115">
        <v>124.1</v>
      </c>
      <c r="J200" s="115">
        <v>153.30000000000001</v>
      </c>
      <c r="K200" s="115">
        <v>154.19999999999999</v>
      </c>
      <c r="L200" s="115">
        <v>126.4</v>
      </c>
      <c r="M200" s="115">
        <v>114.3</v>
      </c>
      <c r="N200" s="115">
        <v>138.19999999999999</v>
      </c>
      <c r="O200" s="115">
        <v>132.80000000000001</v>
      </c>
      <c r="P200" s="115">
        <v>154.80000000000001</v>
      </c>
      <c r="Q200" s="115">
        <v>142</v>
      </c>
      <c r="R200" s="115">
        <v>156.1</v>
      </c>
      <c r="S200" s="115">
        <v>151.5</v>
      </c>
      <c r="T200" s="115">
        <v>145.1</v>
      </c>
      <c r="U200" s="115">
        <v>150.6</v>
      </c>
      <c r="V200" s="115" t="s">
        <v>32</v>
      </c>
      <c r="W200" s="115">
        <v>146.80000000000001</v>
      </c>
      <c r="X200" s="115">
        <v>143.1</v>
      </c>
      <c r="Y200" s="115">
        <v>139</v>
      </c>
      <c r="Z200" s="115">
        <v>127.5</v>
      </c>
      <c r="AA200" s="115">
        <v>138.4</v>
      </c>
      <c r="AB200" s="115">
        <v>145.80000000000001</v>
      </c>
      <c r="AC200" s="115">
        <v>131.4</v>
      </c>
      <c r="AD200" s="115">
        <v>136</v>
      </c>
      <c r="AE200" s="115">
        <v>141.80000000000001</v>
      </c>
    </row>
    <row r="201" spans="1:31" x14ac:dyDescent="0.3">
      <c r="A201" s="115" t="s">
        <v>33</v>
      </c>
      <c r="B201" s="115">
        <v>2018</v>
      </c>
      <c r="C201" s="115" t="s">
        <v>40</v>
      </c>
      <c r="D201" s="115" t="str">
        <f t="shared" si="3"/>
        <v>2018 July</v>
      </c>
      <c r="E201" s="115">
        <v>135.6</v>
      </c>
      <c r="F201" s="115">
        <v>148.6</v>
      </c>
      <c r="G201" s="115">
        <v>139.1</v>
      </c>
      <c r="H201" s="115">
        <v>141</v>
      </c>
      <c r="I201" s="115">
        <v>116.7</v>
      </c>
      <c r="J201" s="115">
        <v>149.69999999999999</v>
      </c>
      <c r="K201" s="115">
        <v>159.19999999999999</v>
      </c>
      <c r="L201" s="115">
        <v>112.6</v>
      </c>
      <c r="M201" s="115">
        <v>111.8</v>
      </c>
      <c r="N201" s="115">
        <v>140.30000000000001</v>
      </c>
      <c r="O201" s="115">
        <v>126.8</v>
      </c>
      <c r="P201" s="115">
        <v>149.4</v>
      </c>
      <c r="Q201" s="115">
        <v>140.30000000000001</v>
      </c>
      <c r="R201" s="115">
        <v>161.4</v>
      </c>
      <c r="S201" s="115">
        <v>139.6</v>
      </c>
      <c r="T201" s="115">
        <v>128.9</v>
      </c>
      <c r="U201" s="115">
        <v>137.9</v>
      </c>
      <c r="V201" s="115">
        <v>143.6</v>
      </c>
      <c r="W201" s="115">
        <v>128.1</v>
      </c>
      <c r="X201" s="115">
        <v>133.6</v>
      </c>
      <c r="Y201" s="115">
        <v>133.6</v>
      </c>
      <c r="Z201" s="115">
        <v>120.1</v>
      </c>
      <c r="AA201" s="115">
        <v>129</v>
      </c>
      <c r="AB201" s="115">
        <v>144</v>
      </c>
      <c r="AC201" s="115">
        <v>128.19999999999999</v>
      </c>
      <c r="AD201" s="115">
        <v>130.19999999999999</v>
      </c>
      <c r="AE201" s="115">
        <v>137.5</v>
      </c>
    </row>
    <row r="202" spans="1:31" x14ac:dyDescent="0.3">
      <c r="A202" s="115" t="s">
        <v>34</v>
      </c>
      <c r="B202" s="115">
        <v>2018</v>
      </c>
      <c r="C202" s="115" t="s">
        <v>40</v>
      </c>
      <c r="D202" s="115" t="str">
        <f t="shared" si="3"/>
        <v>2018 July</v>
      </c>
      <c r="E202" s="115">
        <v>137.5</v>
      </c>
      <c r="F202" s="115">
        <v>149.1</v>
      </c>
      <c r="G202" s="115">
        <v>139.19999999999999</v>
      </c>
      <c r="H202" s="115">
        <v>142.5</v>
      </c>
      <c r="I202" s="115">
        <v>121.4</v>
      </c>
      <c r="J202" s="115">
        <v>151.6</v>
      </c>
      <c r="K202" s="115">
        <v>155.9</v>
      </c>
      <c r="L202" s="115">
        <v>121.7</v>
      </c>
      <c r="M202" s="115">
        <v>113.5</v>
      </c>
      <c r="N202" s="115">
        <v>138.9</v>
      </c>
      <c r="O202" s="115">
        <v>130.30000000000001</v>
      </c>
      <c r="P202" s="115">
        <v>152.30000000000001</v>
      </c>
      <c r="Q202" s="115">
        <v>141.4</v>
      </c>
      <c r="R202" s="115">
        <v>157.5</v>
      </c>
      <c r="S202" s="115">
        <v>146.80000000000001</v>
      </c>
      <c r="T202" s="115">
        <v>138.4</v>
      </c>
      <c r="U202" s="115">
        <v>145.6</v>
      </c>
      <c r="V202" s="115">
        <v>143.6</v>
      </c>
      <c r="W202" s="115">
        <v>139.69999999999999</v>
      </c>
      <c r="X202" s="115">
        <v>138.6</v>
      </c>
      <c r="Y202" s="115">
        <v>137</v>
      </c>
      <c r="Z202" s="115">
        <v>123.6</v>
      </c>
      <c r="AA202" s="115">
        <v>133.1</v>
      </c>
      <c r="AB202" s="115">
        <v>144.69999999999999</v>
      </c>
      <c r="AC202" s="115">
        <v>130.1</v>
      </c>
      <c r="AD202" s="115">
        <v>133.19999999999999</v>
      </c>
      <c r="AE202" s="115">
        <v>139.80000000000001</v>
      </c>
    </row>
    <row r="203" spans="1:31" x14ac:dyDescent="0.3">
      <c r="A203" s="115" t="s">
        <v>30</v>
      </c>
      <c r="B203" s="115">
        <v>2018</v>
      </c>
      <c r="C203" s="115" t="s">
        <v>41</v>
      </c>
      <c r="D203" s="115" t="str">
        <f t="shared" si="3"/>
        <v>2018 August</v>
      </c>
      <c r="E203" s="115">
        <v>139.19999999999999</v>
      </c>
      <c r="F203" s="115">
        <v>148.80000000000001</v>
      </c>
      <c r="G203" s="115">
        <v>139.1</v>
      </c>
      <c r="H203" s="115">
        <v>143.5</v>
      </c>
      <c r="I203" s="115">
        <v>125</v>
      </c>
      <c r="J203" s="115">
        <v>154.4</v>
      </c>
      <c r="K203" s="115">
        <v>156.30000000000001</v>
      </c>
      <c r="L203" s="115">
        <v>126.8</v>
      </c>
      <c r="M203" s="115">
        <v>115.4</v>
      </c>
      <c r="N203" s="115">
        <v>138.6</v>
      </c>
      <c r="O203" s="115">
        <v>133.80000000000001</v>
      </c>
      <c r="P203" s="115">
        <v>155.19999999999999</v>
      </c>
      <c r="Q203" s="115">
        <v>142.69999999999999</v>
      </c>
      <c r="R203" s="115">
        <v>156.4</v>
      </c>
      <c r="S203" s="115">
        <v>152.1</v>
      </c>
      <c r="T203" s="115">
        <v>145.80000000000001</v>
      </c>
      <c r="U203" s="115">
        <v>151.30000000000001</v>
      </c>
      <c r="V203" s="115" t="s">
        <v>32</v>
      </c>
      <c r="W203" s="115">
        <v>147.69999999999999</v>
      </c>
      <c r="X203" s="115">
        <v>143.80000000000001</v>
      </c>
      <c r="Y203" s="115">
        <v>139.4</v>
      </c>
      <c r="Z203" s="115">
        <v>128.30000000000001</v>
      </c>
      <c r="AA203" s="115">
        <v>138.6</v>
      </c>
      <c r="AB203" s="115">
        <v>146.9</v>
      </c>
      <c r="AC203" s="115">
        <v>131.30000000000001</v>
      </c>
      <c r="AD203" s="115">
        <v>136.6</v>
      </c>
      <c r="AE203" s="115">
        <v>142.5</v>
      </c>
    </row>
    <row r="204" spans="1:31" x14ac:dyDescent="0.3">
      <c r="A204" s="115" t="s">
        <v>33</v>
      </c>
      <c r="B204" s="115">
        <v>2018</v>
      </c>
      <c r="C204" s="115" t="s">
        <v>41</v>
      </c>
      <c r="D204" s="115" t="str">
        <f t="shared" si="3"/>
        <v>2018 August</v>
      </c>
      <c r="E204" s="115">
        <v>136.5</v>
      </c>
      <c r="F204" s="115">
        <v>146.4</v>
      </c>
      <c r="G204" s="115">
        <v>136.6</v>
      </c>
      <c r="H204" s="115">
        <v>141.19999999999999</v>
      </c>
      <c r="I204" s="115">
        <v>117.4</v>
      </c>
      <c r="J204" s="115">
        <v>146.30000000000001</v>
      </c>
      <c r="K204" s="115">
        <v>157.30000000000001</v>
      </c>
      <c r="L204" s="115">
        <v>113.6</v>
      </c>
      <c r="M204" s="115">
        <v>113.3</v>
      </c>
      <c r="N204" s="115">
        <v>141.1</v>
      </c>
      <c r="O204" s="115">
        <v>127.4</v>
      </c>
      <c r="P204" s="115">
        <v>150.4</v>
      </c>
      <c r="Q204" s="115">
        <v>140.1</v>
      </c>
      <c r="R204" s="115">
        <v>162.1</v>
      </c>
      <c r="S204" s="115">
        <v>140</v>
      </c>
      <c r="T204" s="115">
        <v>129</v>
      </c>
      <c r="U204" s="115">
        <v>138.30000000000001</v>
      </c>
      <c r="V204" s="115">
        <v>144.6</v>
      </c>
      <c r="W204" s="115">
        <v>129.80000000000001</v>
      </c>
      <c r="X204" s="115">
        <v>134.4</v>
      </c>
      <c r="Y204" s="115">
        <v>134.9</v>
      </c>
      <c r="Z204" s="115">
        <v>120.7</v>
      </c>
      <c r="AA204" s="115">
        <v>129.80000000000001</v>
      </c>
      <c r="AB204" s="115">
        <v>145.30000000000001</v>
      </c>
      <c r="AC204" s="115">
        <v>128.30000000000001</v>
      </c>
      <c r="AD204" s="115">
        <v>131</v>
      </c>
      <c r="AE204" s="115">
        <v>138</v>
      </c>
    </row>
    <row r="205" spans="1:31" x14ac:dyDescent="0.3">
      <c r="A205" s="115" t="s">
        <v>34</v>
      </c>
      <c r="B205" s="115">
        <v>2018</v>
      </c>
      <c r="C205" s="115" t="s">
        <v>41</v>
      </c>
      <c r="D205" s="115" t="str">
        <f t="shared" si="3"/>
        <v>2018 August</v>
      </c>
      <c r="E205" s="115">
        <v>138.30000000000001</v>
      </c>
      <c r="F205" s="115">
        <v>148</v>
      </c>
      <c r="G205" s="115">
        <v>138.1</v>
      </c>
      <c r="H205" s="115">
        <v>142.6</v>
      </c>
      <c r="I205" s="115">
        <v>122.2</v>
      </c>
      <c r="J205" s="115">
        <v>150.6</v>
      </c>
      <c r="K205" s="115">
        <v>156.6</v>
      </c>
      <c r="L205" s="115">
        <v>122.4</v>
      </c>
      <c r="M205" s="115">
        <v>114.7</v>
      </c>
      <c r="N205" s="115">
        <v>139.4</v>
      </c>
      <c r="O205" s="115">
        <v>131.1</v>
      </c>
      <c r="P205" s="115">
        <v>153</v>
      </c>
      <c r="Q205" s="115">
        <v>141.69999999999999</v>
      </c>
      <c r="R205" s="115">
        <v>157.9</v>
      </c>
      <c r="S205" s="115">
        <v>147.30000000000001</v>
      </c>
      <c r="T205" s="115">
        <v>138.80000000000001</v>
      </c>
      <c r="U205" s="115">
        <v>146.1</v>
      </c>
      <c r="V205" s="115">
        <v>144.6</v>
      </c>
      <c r="W205" s="115">
        <v>140.9</v>
      </c>
      <c r="X205" s="115">
        <v>139.4</v>
      </c>
      <c r="Y205" s="115">
        <v>137.69999999999999</v>
      </c>
      <c r="Z205" s="115">
        <v>124.3</v>
      </c>
      <c r="AA205" s="115">
        <v>133.6</v>
      </c>
      <c r="AB205" s="115">
        <v>146</v>
      </c>
      <c r="AC205" s="115">
        <v>130.1</v>
      </c>
      <c r="AD205" s="115">
        <v>133.9</v>
      </c>
      <c r="AE205" s="115">
        <v>140.4</v>
      </c>
    </row>
    <row r="206" spans="1:31" x14ac:dyDescent="0.3">
      <c r="A206" s="115" t="s">
        <v>30</v>
      </c>
      <c r="B206" s="115">
        <v>2018</v>
      </c>
      <c r="C206" s="115" t="s">
        <v>42</v>
      </c>
      <c r="D206" s="115" t="str">
        <f t="shared" si="3"/>
        <v>2018 September</v>
      </c>
      <c r="E206" s="115">
        <v>139.4</v>
      </c>
      <c r="F206" s="115">
        <v>147.19999999999999</v>
      </c>
      <c r="G206" s="115">
        <v>136.6</v>
      </c>
      <c r="H206" s="115">
        <v>143.69999999999999</v>
      </c>
      <c r="I206" s="115">
        <v>124.6</v>
      </c>
      <c r="J206" s="115">
        <v>150.1</v>
      </c>
      <c r="K206" s="115">
        <v>149.4</v>
      </c>
      <c r="L206" s="115">
        <v>125.4</v>
      </c>
      <c r="M206" s="115">
        <v>114.4</v>
      </c>
      <c r="N206" s="115">
        <v>138.69999999999999</v>
      </c>
      <c r="O206" s="115">
        <v>133.1</v>
      </c>
      <c r="P206" s="115">
        <v>155.9</v>
      </c>
      <c r="Q206" s="115">
        <v>141.30000000000001</v>
      </c>
      <c r="R206" s="115">
        <v>157.69999999999999</v>
      </c>
      <c r="S206" s="115">
        <v>152.1</v>
      </c>
      <c r="T206" s="115">
        <v>146.1</v>
      </c>
      <c r="U206" s="115">
        <v>151.30000000000001</v>
      </c>
      <c r="V206" s="115" t="s">
        <v>32</v>
      </c>
      <c r="W206" s="115">
        <v>149</v>
      </c>
      <c r="X206" s="115">
        <v>144</v>
      </c>
      <c r="Y206" s="115">
        <v>140</v>
      </c>
      <c r="Z206" s="115">
        <v>129.9</v>
      </c>
      <c r="AA206" s="115">
        <v>140</v>
      </c>
      <c r="AB206" s="115">
        <v>147.6</v>
      </c>
      <c r="AC206" s="115">
        <v>132</v>
      </c>
      <c r="AD206" s="115">
        <v>137.4</v>
      </c>
      <c r="AE206" s="115">
        <v>142.1</v>
      </c>
    </row>
    <row r="207" spans="1:31" x14ac:dyDescent="0.3">
      <c r="A207" s="115" t="s">
        <v>33</v>
      </c>
      <c r="B207" s="115">
        <v>2018</v>
      </c>
      <c r="C207" s="115" t="s">
        <v>42</v>
      </c>
      <c r="D207" s="115" t="str">
        <f t="shared" si="3"/>
        <v>2018 September</v>
      </c>
      <c r="E207" s="115">
        <v>137</v>
      </c>
      <c r="F207" s="115">
        <v>143.1</v>
      </c>
      <c r="G207" s="115">
        <v>132.80000000000001</v>
      </c>
      <c r="H207" s="115">
        <v>141.5</v>
      </c>
      <c r="I207" s="115">
        <v>117.8</v>
      </c>
      <c r="J207" s="115">
        <v>140</v>
      </c>
      <c r="K207" s="115">
        <v>151.30000000000001</v>
      </c>
      <c r="L207" s="115">
        <v>113.5</v>
      </c>
      <c r="M207" s="115">
        <v>112.3</v>
      </c>
      <c r="N207" s="115">
        <v>141.19999999999999</v>
      </c>
      <c r="O207" s="115">
        <v>127.7</v>
      </c>
      <c r="P207" s="115">
        <v>151.30000000000001</v>
      </c>
      <c r="Q207" s="115">
        <v>138.9</v>
      </c>
      <c r="R207" s="115">
        <v>163.30000000000001</v>
      </c>
      <c r="S207" s="115">
        <v>140.80000000000001</v>
      </c>
      <c r="T207" s="115">
        <v>129.30000000000001</v>
      </c>
      <c r="U207" s="115">
        <v>139.1</v>
      </c>
      <c r="V207" s="115">
        <v>145.30000000000001</v>
      </c>
      <c r="W207" s="115">
        <v>131.19999999999999</v>
      </c>
      <c r="X207" s="115">
        <v>134.9</v>
      </c>
      <c r="Y207" s="115">
        <v>135.69999999999999</v>
      </c>
      <c r="Z207" s="115">
        <v>122.5</v>
      </c>
      <c r="AA207" s="115">
        <v>130.19999999999999</v>
      </c>
      <c r="AB207" s="115">
        <v>145.19999999999999</v>
      </c>
      <c r="AC207" s="115">
        <v>129.30000000000001</v>
      </c>
      <c r="AD207" s="115">
        <v>131.9</v>
      </c>
      <c r="AE207" s="115">
        <v>138.1</v>
      </c>
    </row>
    <row r="208" spans="1:31" x14ac:dyDescent="0.3">
      <c r="A208" s="115" t="s">
        <v>34</v>
      </c>
      <c r="B208" s="115">
        <v>2018</v>
      </c>
      <c r="C208" s="115" t="s">
        <v>42</v>
      </c>
      <c r="D208" s="115" t="str">
        <f t="shared" si="3"/>
        <v>2018 September</v>
      </c>
      <c r="E208" s="115">
        <v>138.6</v>
      </c>
      <c r="F208" s="115">
        <v>145.80000000000001</v>
      </c>
      <c r="G208" s="115">
        <v>135.1</v>
      </c>
      <c r="H208" s="115">
        <v>142.9</v>
      </c>
      <c r="I208" s="115">
        <v>122.1</v>
      </c>
      <c r="J208" s="115">
        <v>145.4</v>
      </c>
      <c r="K208" s="115">
        <v>150</v>
      </c>
      <c r="L208" s="115">
        <v>121.4</v>
      </c>
      <c r="M208" s="115">
        <v>113.7</v>
      </c>
      <c r="N208" s="115">
        <v>139.5</v>
      </c>
      <c r="O208" s="115">
        <v>130.80000000000001</v>
      </c>
      <c r="P208" s="115">
        <v>153.80000000000001</v>
      </c>
      <c r="Q208" s="115">
        <v>140.4</v>
      </c>
      <c r="R208" s="115">
        <v>159.19999999999999</v>
      </c>
      <c r="S208" s="115">
        <v>147.69999999999999</v>
      </c>
      <c r="T208" s="115">
        <v>139.1</v>
      </c>
      <c r="U208" s="115">
        <v>146.5</v>
      </c>
      <c r="V208" s="115">
        <v>145.30000000000001</v>
      </c>
      <c r="W208" s="115">
        <v>142.30000000000001</v>
      </c>
      <c r="X208" s="115">
        <v>139.69999999999999</v>
      </c>
      <c r="Y208" s="115">
        <v>138.4</v>
      </c>
      <c r="Z208" s="115">
        <v>126</v>
      </c>
      <c r="AA208" s="115">
        <v>134.5</v>
      </c>
      <c r="AB208" s="115">
        <v>146.19999999999999</v>
      </c>
      <c r="AC208" s="115">
        <v>130.9</v>
      </c>
      <c r="AD208" s="115">
        <v>134.69999999999999</v>
      </c>
      <c r="AE208" s="115">
        <v>140.19999999999999</v>
      </c>
    </row>
    <row r="209" spans="1:31" x14ac:dyDescent="0.3">
      <c r="A209" s="115" t="s">
        <v>30</v>
      </c>
      <c r="B209" s="115">
        <v>2018</v>
      </c>
      <c r="C209" s="115" t="s">
        <v>43</v>
      </c>
      <c r="D209" s="115" t="str">
        <f t="shared" si="3"/>
        <v>2018 October</v>
      </c>
      <c r="E209" s="115">
        <v>139.30000000000001</v>
      </c>
      <c r="F209" s="115">
        <v>147.6</v>
      </c>
      <c r="G209" s="115">
        <v>134.6</v>
      </c>
      <c r="H209" s="115">
        <v>141.9</v>
      </c>
      <c r="I209" s="115">
        <v>123.5</v>
      </c>
      <c r="J209" s="115">
        <v>144.5</v>
      </c>
      <c r="K209" s="115">
        <v>147.6</v>
      </c>
      <c r="L209" s="115">
        <v>121.4</v>
      </c>
      <c r="M209" s="115">
        <v>112.3</v>
      </c>
      <c r="N209" s="115">
        <v>139.5</v>
      </c>
      <c r="O209" s="115">
        <v>134.6</v>
      </c>
      <c r="P209" s="115">
        <v>155.19999999999999</v>
      </c>
      <c r="Q209" s="115">
        <v>140.19999999999999</v>
      </c>
      <c r="R209" s="115">
        <v>159.6</v>
      </c>
      <c r="S209" s="115">
        <v>150.69999999999999</v>
      </c>
      <c r="T209" s="115">
        <v>144.5</v>
      </c>
      <c r="U209" s="115">
        <v>149.80000000000001</v>
      </c>
      <c r="V209" s="115" t="s">
        <v>32</v>
      </c>
      <c r="W209" s="115">
        <v>149.69999999999999</v>
      </c>
      <c r="X209" s="115">
        <v>147.5</v>
      </c>
      <c r="Y209" s="115">
        <v>144.80000000000001</v>
      </c>
      <c r="Z209" s="115">
        <v>130.80000000000001</v>
      </c>
      <c r="AA209" s="115">
        <v>140.1</v>
      </c>
      <c r="AB209" s="115">
        <v>148</v>
      </c>
      <c r="AC209" s="115">
        <v>134.4</v>
      </c>
      <c r="AD209" s="115">
        <v>139.80000000000001</v>
      </c>
      <c r="AE209" s="115">
        <v>142.19999999999999</v>
      </c>
    </row>
    <row r="210" spans="1:31" x14ac:dyDescent="0.3">
      <c r="A210" s="115" t="s">
        <v>33</v>
      </c>
      <c r="B210" s="115">
        <v>2018</v>
      </c>
      <c r="C210" s="115" t="s">
        <v>43</v>
      </c>
      <c r="D210" s="115" t="str">
        <f t="shared" si="3"/>
        <v>2018 October</v>
      </c>
      <c r="E210" s="115">
        <v>137.6</v>
      </c>
      <c r="F210" s="115">
        <v>144.9</v>
      </c>
      <c r="G210" s="115">
        <v>133.5</v>
      </c>
      <c r="H210" s="115">
        <v>141.5</v>
      </c>
      <c r="I210" s="115">
        <v>118</v>
      </c>
      <c r="J210" s="115">
        <v>139.5</v>
      </c>
      <c r="K210" s="115">
        <v>153</v>
      </c>
      <c r="L210" s="115">
        <v>113.2</v>
      </c>
      <c r="M210" s="115">
        <v>112.8</v>
      </c>
      <c r="N210" s="115">
        <v>141.1</v>
      </c>
      <c r="O210" s="115">
        <v>127.6</v>
      </c>
      <c r="P210" s="115">
        <v>152</v>
      </c>
      <c r="Q210" s="115">
        <v>139.4</v>
      </c>
      <c r="R210" s="115">
        <v>164</v>
      </c>
      <c r="S210" s="115">
        <v>141.5</v>
      </c>
      <c r="T210" s="115">
        <v>129.80000000000001</v>
      </c>
      <c r="U210" s="115">
        <v>139.69999999999999</v>
      </c>
      <c r="V210" s="115">
        <v>146.30000000000001</v>
      </c>
      <c r="W210" s="115">
        <v>133.4</v>
      </c>
      <c r="X210" s="115">
        <v>135.1</v>
      </c>
      <c r="Y210" s="115">
        <v>136.19999999999999</v>
      </c>
      <c r="Z210" s="115">
        <v>123.3</v>
      </c>
      <c r="AA210" s="115">
        <v>130.69999999999999</v>
      </c>
      <c r="AB210" s="115">
        <v>145.5</v>
      </c>
      <c r="AC210" s="115">
        <v>130.4</v>
      </c>
      <c r="AD210" s="115">
        <v>132.5</v>
      </c>
      <c r="AE210" s="115">
        <v>138.9</v>
      </c>
    </row>
    <row r="211" spans="1:31" x14ac:dyDescent="0.3">
      <c r="A211" s="115" t="s">
        <v>34</v>
      </c>
      <c r="B211" s="115">
        <v>2018</v>
      </c>
      <c r="C211" s="115" t="s">
        <v>43</v>
      </c>
      <c r="D211" s="115" t="str">
        <f t="shared" si="3"/>
        <v>2018 October</v>
      </c>
      <c r="E211" s="115">
        <v>137.4</v>
      </c>
      <c r="F211" s="115">
        <v>149.5</v>
      </c>
      <c r="G211" s="115">
        <v>137.30000000000001</v>
      </c>
      <c r="H211" s="115">
        <v>141.9</v>
      </c>
      <c r="I211" s="115">
        <v>121.1</v>
      </c>
      <c r="J211" s="115">
        <v>142.5</v>
      </c>
      <c r="K211" s="115">
        <v>146.69999999999999</v>
      </c>
      <c r="L211" s="115">
        <v>119.1</v>
      </c>
      <c r="M211" s="115">
        <v>111.9</v>
      </c>
      <c r="N211" s="115">
        <v>141</v>
      </c>
      <c r="O211" s="115">
        <v>133.6</v>
      </c>
      <c r="P211" s="115">
        <v>154.5</v>
      </c>
      <c r="Q211" s="115">
        <v>139.69999999999999</v>
      </c>
      <c r="R211" s="115">
        <v>162.6</v>
      </c>
      <c r="S211" s="115">
        <v>148</v>
      </c>
      <c r="T211" s="115">
        <v>139.19999999999999</v>
      </c>
      <c r="U211" s="115">
        <v>146.80000000000001</v>
      </c>
      <c r="V211" s="115">
        <v>146.9</v>
      </c>
      <c r="W211" s="115">
        <v>145.30000000000001</v>
      </c>
      <c r="X211" s="115">
        <v>142.19999999999999</v>
      </c>
      <c r="Y211" s="115">
        <v>142.1</v>
      </c>
      <c r="Z211" s="115">
        <v>125.5</v>
      </c>
      <c r="AA211" s="115">
        <v>136.5</v>
      </c>
      <c r="AB211" s="115">
        <v>147.80000000000001</v>
      </c>
      <c r="AC211" s="115">
        <v>132</v>
      </c>
      <c r="AD211" s="115">
        <v>136.30000000000001</v>
      </c>
      <c r="AE211" s="115">
        <v>140.80000000000001</v>
      </c>
    </row>
    <row r="212" spans="1:31" x14ac:dyDescent="0.3">
      <c r="A212" s="115" t="s">
        <v>30</v>
      </c>
      <c r="B212" s="115">
        <v>2018</v>
      </c>
      <c r="C212" s="115" t="s">
        <v>45</v>
      </c>
      <c r="D212" s="115" t="str">
        <f t="shared" si="3"/>
        <v>2018 November</v>
      </c>
      <c r="E212" s="115">
        <v>137.1</v>
      </c>
      <c r="F212" s="115">
        <v>150.80000000000001</v>
      </c>
      <c r="G212" s="115">
        <v>136.69999999999999</v>
      </c>
      <c r="H212" s="115">
        <v>141.9</v>
      </c>
      <c r="I212" s="115">
        <v>122.8</v>
      </c>
      <c r="J212" s="115">
        <v>143.9</v>
      </c>
      <c r="K212" s="115">
        <v>147.5</v>
      </c>
      <c r="L212" s="115">
        <v>121</v>
      </c>
      <c r="M212" s="115">
        <v>111.6</v>
      </c>
      <c r="N212" s="115">
        <v>140.6</v>
      </c>
      <c r="O212" s="115">
        <v>137.5</v>
      </c>
      <c r="P212" s="115">
        <v>156.1</v>
      </c>
      <c r="Q212" s="115">
        <v>140</v>
      </c>
      <c r="R212" s="115">
        <v>161.9</v>
      </c>
      <c r="S212" s="115">
        <v>151.69999999999999</v>
      </c>
      <c r="T212" s="115">
        <v>145.5</v>
      </c>
      <c r="U212" s="115">
        <v>150.80000000000001</v>
      </c>
      <c r="V212" s="115" t="s">
        <v>32</v>
      </c>
      <c r="W212" s="115">
        <v>150.30000000000001</v>
      </c>
      <c r="X212" s="115">
        <v>148</v>
      </c>
      <c r="Y212" s="115">
        <v>145.4</v>
      </c>
      <c r="Z212" s="115">
        <v>130.30000000000001</v>
      </c>
      <c r="AA212" s="115">
        <v>143.1</v>
      </c>
      <c r="AB212" s="115">
        <v>150.19999999999999</v>
      </c>
      <c r="AC212" s="115">
        <v>133.1</v>
      </c>
      <c r="AD212" s="115">
        <v>140.1</v>
      </c>
      <c r="AE212" s="115">
        <v>142.4</v>
      </c>
    </row>
    <row r="213" spans="1:31" x14ac:dyDescent="0.3">
      <c r="A213" s="115" t="s">
        <v>33</v>
      </c>
      <c r="B213" s="115">
        <v>2018</v>
      </c>
      <c r="C213" s="115" t="s">
        <v>45</v>
      </c>
      <c r="D213" s="115" t="str">
        <f t="shared" si="3"/>
        <v>2018 November</v>
      </c>
      <c r="E213" s="115">
        <v>138.1</v>
      </c>
      <c r="F213" s="115">
        <v>146.30000000000001</v>
      </c>
      <c r="G213" s="115">
        <v>137.80000000000001</v>
      </c>
      <c r="H213" s="115">
        <v>141.6</v>
      </c>
      <c r="I213" s="115">
        <v>118.1</v>
      </c>
      <c r="J213" s="115">
        <v>141.5</v>
      </c>
      <c r="K213" s="115">
        <v>145.19999999999999</v>
      </c>
      <c r="L213" s="115">
        <v>115.3</v>
      </c>
      <c r="M213" s="115">
        <v>112.5</v>
      </c>
      <c r="N213" s="115">
        <v>141.4</v>
      </c>
      <c r="O213" s="115">
        <v>128</v>
      </c>
      <c r="P213" s="115">
        <v>152.6</v>
      </c>
      <c r="Q213" s="115">
        <v>139.1</v>
      </c>
      <c r="R213" s="115">
        <v>164.4</v>
      </c>
      <c r="S213" s="115">
        <v>142.4</v>
      </c>
      <c r="T213" s="115">
        <v>130.19999999999999</v>
      </c>
      <c r="U213" s="115">
        <v>140.5</v>
      </c>
      <c r="V213" s="115">
        <v>146.9</v>
      </c>
      <c r="W213" s="115">
        <v>136.69999999999999</v>
      </c>
      <c r="X213" s="115">
        <v>135.80000000000001</v>
      </c>
      <c r="Y213" s="115">
        <v>136.80000000000001</v>
      </c>
      <c r="Z213" s="115">
        <v>121.2</v>
      </c>
      <c r="AA213" s="115">
        <v>131.30000000000001</v>
      </c>
      <c r="AB213" s="115">
        <v>146.1</v>
      </c>
      <c r="AC213" s="115">
        <v>130.5</v>
      </c>
      <c r="AD213" s="115">
        <v>132.19999999999999</v>
      </c>
      <c r="AE213" s="115">
        <v>139</v>
      </c>
    </row>
    <row r="214" spans="1:31" x14ac:dyDescent="0.3">
      <c r="A214" s="115" t="s">
        <v>34</v>
      </c>
      <c r="B214" s="115">
        <v>2018</v>
      </c>
      <c r="C214" s="115" t="s">
        <v>45</v>
      </c>
      <c r="D214" s="115" t="str">
        <f t="shared" si="3"/>
        <v>2018 November</v>
      </c>
      <c r="E214" s="115">
        <v>137.4</v>
      </c>
      <c r="F214" s="115">
        <v>149.19999999999999</v>
      </c>
      <c r="G214" s="115">
        <v>137.1</v>
      </c>
      <c r="H214" s="115">
        <v>141.80000000000001</v>
      </c>
      <c r="I214" s="115">
        <v>121.1</v>
      </c>
      <c r="J214" s="115">
        <v>142.80000000000001</v>
      </c>
      <c r="K214" s="115">
        <v>146.69999999999999</v>
      </c>
      <c r="L214" s="115">
        <v>119.1</v>
      </c>
      <c r="M214" s="115">
        <v>111.9</v>
      </c>
      <c r="N214" s="115">
        <v>140.9</v>
      </c>
      <c r="O214" s="115">
        <v>133.5</v>
      </c>
      <c r="P214" s="115">
        <v>154.5</v>
      </c>
      <c r="Q214" s="115">
        <v>139.69999999999999</v>
      </c>
      <c r="R214" s="115">
        <v>162.6</v>
      </c>
      <c r="S214" s="115">
        <v>148</v>
      </c>
      <c r="T214" s="115">
        <v>139.1</v>
      </c>
      <c r="U214" s="115">
        <v>146.69999999999999</v>
      </c>
      <c r="V214" s="115">
        <v>146.9</v>
      </c>
      <c r="W214" s="115">
        <v>145.1</v>
      </c>
      <c r="X214" s="115">
        <v>142.19999999999999</v>
      </c>
      <c r="Y214" s="115">
        <v>142.1</v>
      </c>
      <c r="Z214" s="115">
        <v>125.5</v>
      </c>
      <c r="AA214" s="115">
        <v>136.5</v>
      </c>
      <c r="AB214" s="115">
        <v>147.80000000000001</v>
      </c>
      <c r="AC214" s="115">
        <v>132</v>
      </c>
      <c r="AD214" s="115">
        <v>136.30000000000001</v>
      </c>
      <c r="AE214" s="115">
        <v>140.80000000000001</v>
      </c>
    </row>
    <row r="215" spans="1:31" x14ac:dyDescent="0.3">
      <c r="A215" s="115" t="s">
        <v>30</v>
      </c>
      <c r="B215" s="115">
        <v>2018</v>
      </c>
      <c r="C215" s="115" t="s">
        <v>46</v>
      </c>
      <c r="D215" s="115" t="str">
        <f t="shared" si="3"/>
        <v>2018 December</v>
      </c>
      <c r="E215" s="115">
        <v>137.1</v>
      </c>
      <c r="F215" s="115">
        <v>151.9</v>
      </c>
      <c r="G215" s="115">
        <v>137.4</v>
      </c>
      <c r="H215" s="115">
        <v>142.4</v>
      </c>
      <c r="I215" s="115">
        <v>124.2</v>
      </c>
      <c r="J215" s="115">
        <v>140.19999999999999</v>
      </c>
      <c r="K215" s="115">
        <v>136.6</v>
      </c>
      <c r="L215" s="115">
        <v>120.9</v>
      </c>
      <c r="M215" s="115">
        <v>109.9</v>
      </c>
      <c r="N215" s="115">
        <v>140.19999999999999</v>
      </c>
      <c r="O215" s="115">
        <v>137.80000000000001</v>
      </c>
      <c r="P215" s="115">
        <v>156</v>
      </c>
      <c r="Q215" s="115">
        <v>138.5</v>
      </c>
      <c r="R215" s="115">
        <v>162.4</v>
      </c>
      <c r="S215" s="115">
        <v>151.6</v>
      </c>
      <c r="T215" s="115">
        <v>145.9</v>
      </c>
      <c r="U215" s="115">
        <v>150.80000000000001</v>
      </c>
      <c r="V215" s="115" t="s">
        <v>32</v>
      </c>
      <c r="W215" s="115">
        <v>149</v>
      </c>
      <c r="X215" s="115">
        <v>149.5</v>
      </c>
      <c r="Y215" s="115">
        <v>149.6</v>
      </c>
      <c r="Z215" s="115">
        <v>128.9</v>
      </c>
      <c r="AA215" s="115">
        <v>143.30000000000001</v>
      </c>
      <c r="AB215" s="115">
        <v>155.1</v>
      </c>
      <c r="AC215" s="115">
        <v>133.19999999999999</v>
      </c>
      <c r="AD215" s="115">
        <v>141.6</v>
      </c>
      <c r="AE215" s="115">
        <v>141.9</v>
      </c>
    </row>
    <row r="216" spans="1:31" x14ac:dyDescent="0.3">
      <c r="A216" s="115" t="s">
        <v>33</v>
      </c>
      <c r="B216" s="115">
        <v>2018</v>
      </c>
      <c r="C216" s="115" t="s">
        <v>46</v>
      </c>
      <c r="D216" s="115" t="str">
        <f t="shared" si="3"/>
        <v>2018 December</v>
      </c>
      <c r="E216" s="115">
        <v>138.5</v>
      </c>
      <c r="F216" s="115">
        <v>147.80000000000001</v>
      </c>
      <c r="G216" s="115">
        <v>141.1</v>
      </c>
      <c r="H216" s="115">
        <v>141.6</v>
      </c>
      <c r="I216" s="115">
        <v>118.1</v>
      </c>
      <c r="J216" s="115">
        <v>138.5</v>
      </c>
      <c r="K216" s="115">
        <v>132.4</v>
      </c>
      <c r="L216" s="115">
        <v>117.5</v>
      </c>
      <c r="M216" s="115">
        <v>111</v>
      </c>
      <c r="N216" s="115">
        <v>141.5</v>
      </c>
      <c r="O216" s="115">
        <v>128.1</v>
      </c>
      <c r="P216" s="115">
        <v>152.9</v>
      </c>
      <c r="Q216" s="115">
        <v>137.6</v>
      </c>
      <c r="R216" s="115">
        <v>164.6</v>
      </c>
      <c r="S216" s="115">
        <v>142.69999999999999</v>
      </c>
      <c r="T216" s="115">
        <v>130.30000000000001</v>
      </c>
      <c r="U216" s="115">
        <v>140.80000000000001</v>
      </c>
      <c r="V216" s="115">
        <v>146.5</v>
      </c>
      <c r="W216" s="115">
        <v>132.4</v>
      </c>
      <c r="X216" s="115">
        <v>136.19999999999999</v>
      </c>
      <c r="Y216" s="115">
        <v>137.30000000000001</v>
      </c>
      <c r="Z216" s="115">
        <v>118.8</v>
      </c>
      <c r="AA216" s="115">
        <v>131.69999999999999</v>
      </c>
      <c r="AB216" s="115">
        <v>146.5</v>
      </c>
      <c r="AC216" s="115">
        <v>130.80000000000001</v>
      </c>
      <c r="AD216" s="115">
        <v>131.69999999999999</v>
      </c>
      <c r="AE216" s="115">
        <v>138</v>
      </c>
    </row>
    <row r="217" spans="1:31" x14ac:dyDescent="0.3">
      <c r="A217" s="115" t="s">
        <v>34</v>
      </c>
      <c r="B217" s="115">
        <v>2018</v>
      </c>
      <c r="C217" s="115" t="s">
        <v>46</v>
      </c>
      <c r="D217" s="115" t="str">
        <f t="shared" si="3"/>
        <v>2018 December</v>
      </c>
      <c r="E217" s="115">
        <v>137.5</v>
      </c>
      <c r="F217" s="115">
        <v>150.5</v>
      </c>
      <c r="G217" s="115">
        <v>138.80000000000001</v>
      </c>
      <c r="H217" s="115">
        <v>142.1</v>
      </c>
      <c r="I217" s="115">
        <v>122</v>
      </c>
      <c r="J217" s="115">
        <v>139.4</v>
      </c>
      <c r="K217" s="115">
        <v>135.19999999999999</v>
      </c>
      <c r="L217" s="115">
        <v>119.8</v>
      </c>
      <c r="M217" s="115">
        <v>110.3</v>
      </c>
      <c r="N217" s="115">
        <v>140.6</v>
      </c>
      <c r="O217" s="115">
        <v>133.80000000000001</v>
      </c>
      <c r="P217" s="115">
        <v>154.6</v>
      </c>
      <c r="Q217" s="115">
        <v>138.19999999999999</v>
      </c>
      <c r="R217" s="115">
        <v>163</v>
      </c>
      <c r="S217" s="115">
        <v>148.1</v>
      </c>
      <c r="T217" s="115">
        <v>139.4</v>
      </c>
      <c r="U217" s="115">
        <v>146.80000000000001</v>
      </c>
      <c r="V217" s="115">
        <v>146.5</v>
      </c>
      <c r="W217" s="115">
        <v>142.69999999999999</v>
      </c>
      <c r="X217" s="115">
        <v>143.19999999999999</v>
      </c>
      <c r="Y217" s="115">
        <v>144.9</v>
      </c>
      <c r="Z217" s="115">
        <v>123.6</v>
      </c>
      <c r="AA217" s="115">
        <v>136.80000000000001</v>
      </c>
      <c r="AB217" s="115">
        <v>150.1</v>
      </c>
      <c r="AC217" s="115">
        <v>132.19999999999999</v>
      </c>
      <c r="AD217" s="115">
        <v>136.80000000000001</v>
      </c>
      <c r="AE217" s="115">
        <v>140.1</v>
      </c>
    </row>
    <row r="218" spans="1:31" x14ac:dyDescent="0.3">
      <c r="A218" s="115" t="s">
        <v>30</v>
      </c>
      <c r="B218" s="115">
        <v>2019</v>
      </c>
      <c r="C218" s="115" t="s">
        <v>31</v>
      </c>
      <c r="D218" s="115" t="str">
        <f t="shared" si="3"/>
        <v>2019 January</v>
      </c>
      <c r="E218" s="115">
        <v>136.6</v>
      </c>
      <c r="F218" s="115">
        <v>152.5</v>
      </c>
      <c r="G218" s="115">
        <v>138.19999999999999</v>
      </c>
      <c r="H218" s="115">
        <v>142.4</v>
      </c>
      <c r="I218" s="115">
        <v>123.9</v>
      </c>
      <c r="J218" s="115">
        <v>135.5</v>
      </c>
      <c r="K218" s="115">
        <v>131.69999999999999</v>
      </c>
      <c r="L218" s="115">
        <v>121.3</v>
      </c>
      <c r="M218" s="115">
        <v>108.4</v>
      </c>
      <c r="N218" s="115">
        <v>138.9</v>
      </c>
      <c r="O218" s="115">
        <v>137</v>
      </c>
      <c r="P218" s="115">
        <v>155.80000000000001</v>
      </c>
      <c r="Q218" s="115">
        <v>137.4</v>
      </c>
      <c r="R218" s="115">
        <v>162.69999999999999</v>
      </c>
      <c r="S218" s="115">
        <v>150.6</v>
      </c>
      <c r="T218" s="115">
        <v>145.1</v>
      </c>
      <c r="U218" s="115">
        <v>149.9</v>
      </c>
      <c r="V218" s="115" t="s">
        <v>32</v>
      </c>
      <c r="W218" s="115">
        <v>146.19999999999999</v>
      </c>
      <c r="X218" s="115">
        <v>150.1</v>
      </c>
      <c r="Y218" s="115">
        <v>149.6</v>
      </c>
      <c r="Z218" s="115">
        <v>128.6</v>
      </c>
      <c r="AA218" s="115">
        <v>142.9</v>
      </c>
      <c r="AB218" s="115">
        <v>155.19999999999999</v>
      </c>
      <c r="AC218" s="115">
        <v>133.5</v>
      </c>
      <c r="AD218" s="115">
        <v>141.69999999999999</v>
      </c>
      <c r="AE218" s="115">
        <v>141</v>
      </c>
    </row>
    <row r="219" spans="1:31" x14ac:dyDescent="0.3">
      <c r="A219" s="115" t="s">
        <v>33</v>
      </c>
      <c r="B219" s="115">
        <v>2019</v>
      </c>
      <c r="C219" s="115" t="s">
        <v>31</v>
      </c>
      <c r="D219" s="115" t="str">
        <f t="shared" si="3"/>
        <v>2019 January</v>
      </c>
      <c r="E219" s="115">
        <v>138.30000000000001</v>
      </c>
      <c r="F219" s="115">
        <v>149.4</v>
      </c>
      <c r="G219" s="115">
        <v>143.5</v>
      </c>
      <c r="H219" s="115">
        <v>141.69999999999999</v>
      </c>
      <c r="I219" s="115">
        <v>118.1</v>
      </c>
      <c r="J219" s="115">
        <v>135.19999999999999</v>
      </c>
      <c r="K219" s="115">
        <v>130.5</v>
      </c>
      <c r="L219" s="115">
        <v>118.2</v>
      </c>
      <c r="M219" s="115">
        <v>110.4</v>
      </c>
      <c r="N219" s="115">
        <v>140.4</v>
      </c>
      <c r="O219" s="115">
        <v>128.1</v>
      </c>
      <c r="P219" s="115">
        <v>153.19999999999999</v>
      </c>
      <c r="Q219" s="115">
        <v>137.30000000000001</v>
      </c>
      <c r="R219" s="115">
        <v>164.7</v>
      </c>
      <c r="S219" s="115">
        <v>143</v>
      </c>
      <c r="T219" s="115">
        <v>130.4</v>
      </c>
      <c r="U219" s="115">
        <v>141.1</v>
      </c>
      <c r="V219" s="115">
        <v>147.69999999999999</v>
      </c>
      <c r="W219" s="115">
        <v>128.6</v>
      </c>
      <c r="X219" s="115">
        <v>136.30000000000001</v>
      </c>
      <c r="Y219" s="115">
        <v>137.80000000000001</v>
      </c>
      <c r="Z219" s="115">
        <v>118.6</v>
      </c>
      <c r="AA219" s="115">
        <v>131.9</v>
      </c>
      <c r="AB219" s="115">
        <v>146.6</v>
      </c>
      <c r="AC219" s="115">
        <v>131.69999999999999</v>
      </c>
      <c r="AD219" s="115">
        <v>131.80000000000001</v>
      </c>
      <c r="AE219" s="115">
        <v>138</v>
      </c>
    </row>
    <row r="220" spans="1:31" x14ac:dyDescent="0.3">
      <c r="A220" s="115" t="s">
        <v>34</v>
      </c>
      <c r="B220" s="115">
        <v>2019</v>
      </c>
      <c r="C220" s="115" t="s">
        <v>31</v>
      </c>
      <c r="D220" s="115" t="str">
        <f t="shared" si="3"/>
        <v>2019 January</v>
      </c>
      <c r="E220" s="115">
        <v>137.1</v>
      </c>
      <c r="F220" s="115">
        <v>151.4</v>
      </c>
      <c r="G220" s="115">
        <v>140.19999999999999</v>
      </c>
      <c r="H220" s="115">
        <v>142.1</v>
      </c>
      <c r="I220" s="115">
        <v>121.8</v>
      </c>
      <c r="J220" s="115">
        <v>135.4</v>
      </c>
      <c r="K220" s="115">
        <v>131.30000000000001</v>
      </c>
      <c r="L220" s="115">
        <v>120.3</v>
      </c>
      <c r="M220" s="115">
        <v>109.1</v>
      </c>
      <c r="N220" s="115">
        <v>139.4</v>
      </c>
      <c r="O220" s="115">
        <v>133.30000000000001</v>
      </c>
      <c r="P220" s="115">
        <v>154.6</v>
      </c>
      <c r="Q220" s="115">
        <v>137.4</v>
      </c>
      <c r="R220" s="115">
        <v>163.19999999999999</v>
      </c>
      <c r="S220" s="115">
        <v>147.6</v>
      </c>
      <c r="T220" s="115">
        <v>139</v>
      </c>
      <c r="U220" s="115">
        <v>146.4</v>
      </c>
      <c r="V220" s="115">
        <v>147.69999999999999</v>
      </c>
      <c r="W220" s="115">
        <v>139.5</v>
      </c>
      <c r="X220" s="115">
        <v>143.6</v>
      </c>
      <c r="Y220" s="115">
        <v>145.1</v>
      </c>
      <c r="Z220" s="115">
        <v>123.3</v>
      </c>
      <c r="AA220" s="115">
        <v>136.69999999999999</v>
      </c>
      <c r="AB220" s="115">
        <v>150.19999999999999</v>
      </c>
      <c r="AC220" s="115">
        <v>132.80000000000001</v>
      </c>
      <c r="AD220" s="115">
        <v>136.9</v>
      </c>
      <c r="AE220" s="115">
        <v>139.6</v>
      </c>
    </row>
    <row r="221" spans="1:31" x14ac:dyDescent="0.3">
      <c r="A221" s="115" t="s">
        <v>30</v>
      </c>
      <c r="B221" s="115">
        <v>2019</v>
      </c>
      <c r="C221" s="115" t="s">
        <v>35</v>
      </c>
      <c r="D221" s="115" t="str">
        <f t="shared" si="3"/>
        <v>2019 February</v>
      </c>
      <c r="E221" s="115">
        <v>136.80000000000001</v>
      </c>
      <c r="F221" s="115">
        <v>153</v>
      </c>
      <c r="G221" s="115">
        <v>139.1</v>
      </c>
      <c r="H221" s="115">
        <v>142.5</v>
      </c>
      <c r="I221" s="115">
        <v>124.1</v>
      </c>
      <c r="J221" s="115">
        <v>135.80000000000001</v>
      </c>
      <c r="K221" s="115">
        <v>128.69999999999999</v>
      </c>
      <c r="L221" s="115">
        <v>121.5</v>
      </c>
      <c r="M221" s="115">
        <v>108.3</v>
      </c>
      <c r="N221" s="115">
        <v>139.19999999999999</v>
      </c>
      <c r="O221" s="115">
        <v>137.4</v>
      </c>
      <c r="P221" s="115">
        <v>156.19999999999999</v>
      </c>
      <c r="Q221" s="115">
        <v>137.19999999999999</v>
      </c>
      <c r="R221" s="115">
        <v>162.80000000000001</v>
      </c>
      <c r="S221" s="115">
        <v>150.5</v>
      </c>
      <c r="T221" s="115">
        <v>146.1</v>
      </c>
      <c r="U221" s="115">
        <v>149.9</v>
      </c>
      <c r="V221" s="115" t="s">
        <v>32</v>
      </c>
      <c r="W221" s="115">
        <v>145.30000000000001</v>
      </c>
      <c r="X221" s="115">
        <v>150.1</v>
      </c>
      <c r="Y221" s="115">
        <v>149.9</v>
      </c>
      <c r="Z221" s="115">
        <v>129.19999999999999</v>
      </c>
      <c r="AA221" s="115">
        <v>143.4</v>
      </c>
      <c r="AB221" s="115">
        <v>155.5</v>
      </c>
      <c r="AC221" s="115">
        <v>134.9</v>
      </c>
      <c r="AD221" s="115">
        <v>142.19999999999999</v>
      </c>
      <c r="AE221" s="115">
        <v>141</v>
      </c>
    </row>
    <row r="222" spans="1:31" x14ac:dyDescent="0.3">
      <c r="A222" s="115" t="s">
        <v>33</v>
      </c>
      <c r="B222" s="115">
        <v>2019</v>
      </c>
      <c r="C222" s="115" t="s">
        <v>35</v>
      </c>
      <c r="D222" s="115" t="str">
        <f t="shared" si="3"/>
        <v>2019 February</v>
      </c>
      <c r="E222" s="115">
        <v>139.4</v>
      </c>
      <c r="F222" s="115">
        <v>150.1</v>
      </c>
      <c r="G222" s="115">
        <v>145.30000000000001</v>
      </c>
      <c r="H222" s="115">
        <v>141.69999999999999</v>
      </c>
      <c r="I222" s="115">
        <v>118.4</v>
      </c>
      <c r="J222" s="115">
        <v>137</v>
      </c>
      <c r="K222" s="115">
        <v>131.6</v>
      </c>
      <c r="L222" s="115">
        <v>119.9</v>
      </c>
      <c r="M222" s="115">
        <v>110.4</v>
      </c>
      <c r="N222" s="115">
        <v>140.80000000000001</v>
      </c>
      <c r="O222" s="115">
        <v>128.30000000000001</v>
      </c>
      <c r="P222" s="115">
        <v>153.5</v>
      </c>
      <c r="Q222" s="115">
        <v>138</v>
      </c>
      <c r="R222" s="115">
        <v>164.9</v>
      </c>
      <c r="S222" s="115">
        <v>143.30000000000001</v>
      </c>
      <c r="T222" s="115">
        <v>130.80000000000001</v>
      </c>
      <c r="U222" s="115">
        <v>141.4</v>
      </c>
      <c r="V222" s="115">
        <v>148.5</v>
      </c>
      <c r="W222" s="115">
        <v>127.1</v>
      </c>
      <c r="X222" s="115">
        <v>136.6</v>
      </c>
      <c r="Y222" s="115">
        <v>138.5</v>
      </c>
      <c r="Z222" s="115">
        <v>119.2</v>
      </c>
      <c r="AA222" s="115">
        <v>132.19999999999999</v>
      </c>
      <c r="AB222" s="115">
        <v>146.6</v>
      </c>
      <c r="AC222" s="115">
        <v>133</v>
      </c>
      <c r="AD222" s="115">
        <v>132.4</v>
      </c>
      <c r="AE222" s="115">
        <v>138.6</v>
      </c>
    </row>
    <row r="223" spans="1:31" x14ac:dyDescent="0.3">
      <c r="A223" s="115" t="s">
        <v>34</v>
      </c>
      <c r="B223" s="115">
        <v>2019</v>
      </c>
      <c r="C223" s="115" t="s">
        <v>35</v>
      </c>
      <c r="D223" s="115" t="str">
        <f t="shared" si="3"/>
        <v>2019 February</v>
      </c>
      <c r="E223" s="115">
        <v>137.6</v>
      </c>
      <c r="F223" s="115">
        <v>152</v>
      </c>
      <c r="G223" s="115">
        <v>141.5</v>
      </c>
      <c r="H223" s="115">
        <v>142.19999999999999</v>
      </c>
      <c r="I223" s="115">
        <v>122</v>
      </c>
      <c r="J223" s="115">
        <v>136.4</v>
      </c>
      <c r="K223" s="115">
        <v>129.69999999999999</v>
      </c>
      <c r="L223" s="115">
        <v>121</v>
      </c>
      <c r="M223" s="115">
        <v>109</v>
      </c>
      <c r="N223" s="115">
        <v>139.69999999999999</v>
      </c>
      <c r="O223" s="115">
        <v>133.6</v>
      </c>
      <c r="P223" s="115">
        <v>154.9</v>
      </c>
      <c r="Q223" s="115">
        <v>137.5</v>
      </c>
      <c r="R223" s="115">
        <v>163.4</v>
      </c>
      <c r="S223" s="115">
        <v>147.69999999999999</v>
      </c>
      <c r="T223" s="115">
        <v>139.69999999999999</v>
      </c>
      <c r="U223" s="115">
        <v>146.5</v>
      </c>
      <c r="V223" s="115">
        <v>148.5</v>
      </c>
      <c r="W223" s="115">
        <v>138.4</v>
      </c>
      <c r="X223" s="115">
        <v>143.69999999999999</v>
      </c>
      <c r="Y223" s="115">
        <v>145.6</v>
      </c>
      <c r="Z223" s="115">
        <v>123.9</v>
      </c>
      <c r="AA223" s="115">
        <v>137.1</v>
      </c>
      <c r="AB223" s="115">
        <v>150.30000000000001</v>
      </c>
      <c r="AC223" s="115">
        <v>134.1</v>
      </c>
      <c r="AD223" s="115">
        <v>137.4</v>
      </c>
      <c r="AE223" s="115">
        <v>139.9</v>
      </c>
    </row>
    <row r="224" spans="1:31" x14ac:dyDescent="0.3">
      <c r="A224" s="115" t="s">
        <v>30</v>
      </c>
      <c r="B224" s="115">
        <v>2019</v>
      </c>
      <c r="C224" s="115" t="s">
        <v>36</v>
      </c>
      <c r="D224" s="115" t="str">
        <f t="shared" si="3"/>
        <v>2019 March</v>
      </c>
      <c r="E224" s="115">
        <v>136.9</v>
      </c>
      <c r="F224" s="115">
        <v>154.1</v>
      </c>
      <c r="G224" s="115">
        <v>138.69999999999999</v>
      </c>
      <c r="H224" s="115">
        <v>142.5</v>
      </c>
      <c r="I224" s="115">
        <v>124.1</v>
      </c>
      <c r="J224" s="115">
        <v>136.1</v>
      </c>
      <c r="K224" s="115">
        <v>128.19999999999999</v>
      </c>
      <c r="L224" s="115">
        <v>122.3</v>
      </c>
      <c r="M224" s="115">
        <v>108.3</v>
      </c>
      <c r="N224" s="115">
        <v>138.9</v>
      </c>
      <c r="O224" s="115">
        <v>137.4</v>
      </c>
      <c r="P224" s="115">
        <v>156.4</v>
      </c>
      <c r="Q224" s="115">
        <v>137.30000000000001</v>
      </c>
      <c r="R224" s="115">
        <v>162.9</v>
      </c>
      <c r="S224" s="115">
        <v>150.80000000000001</v>
      </c>
      <c r="T224" s="115">
        <v>146.1</v>
      </c>
      <c r="U224" s="115">
        <v>150.1</v>
      </c>
      <c r="V224" s="115" t="s">
        <v>32</v>
      </c>
      <c r="W224" s="115">
        <v>146.4</v>
      </c>
      <c r="X224" s="115">
        <v>150</v>
      </c>
      <c r="Y224" s="115">
        <v>150.4</v>
      </c>
      <c r="Z224" s="115">
        <v>129.9</v>
      </c>
      <c r="AA224" s="115">
        <v>143.80000000000001</v>
      </c>
      <c r="AB224" s="115">
        <v>155.5</v>
      </c>
      <c r="AC224" s="115">
        <v>134</v>
      </c>
      <c r="AD224" s="115">
        <v>142.4</v>
      </c>
      <c r="AE224" s="115">
        <v>141.19999999999999</v>
      </c>
    </row>
    <row r="225" spans="1:31" x14ac:dyDescent="0.3">
      <c r="A225" s="115" t="s">
        <v>33</v>
      </c>
      <c r="B225" s="115">
        <v>2019</v>
      </c>
      <c r="C225" s="115" t="s">
        <v>36</v>
      </c>
      <c r="D225" s="115" t="str">
        <f t="shared" si="3"/>
        <v>2019 March</v>
      </c>
      <c r="E225" s="115">
        <v>139.69999999999999</v>
      </c>
      <c r="F225" s="115">
        <v>151.1</v>
      </c>
      <c r="G225" s="115">
        <v>142.9</v>
      </c>
      <c r="H225" s="115">
        <v>141.9</v>
      </c>
      <c r="I225" s="115">
        <v>118.4</v>
      </c>
      <c r="J225" s="115">
        <v>139.4</v>
      </c>
      <c r="K225" s="115">
        <v>141.19999999999999</v>
      </c>
      <c r="L225" s="115">
        <v>120.7</v>
      </c>
      <c r="M225" s="115">
        <v>110.4</v>
      </c>
      <c r="N225" s="115">
        <v>140.69999999999999</v>
      </c>
      <c r="O225" s="115">
        <v>128.5</v>
      </c>
      <c r="P225" s="115">
        <v>153.9</v>
      </c>
      <c r="Q225" s="115">
        <v>139.6</v>
      </c>
      <c r="R225" s="115">
        <v>165.3</v>
      </c>
      <c r="S225" s="115">
        <v>143.5</v>
      </c>
      <c r="T225" s="115">
        <v>131.19999999999999</v>
      </c>
      <c r="U225" s="115">
        <v>141.6</v>
      </c>
      <c r="V225" s="115">
        <v>149</v>
      </c>
      <c r="W225" s="115">
        <v>128.80000000000001</v>
      </c>
      <c r="X225" s="115">
        <v>136.80000000000001</v>
      </c>
      <c r="Y225" s="115">
        <v>139.19999999999999</v>
      </c>
      <c r="Z225" s="115">
        <v>119.9</v>
      </c>
      <c r="AA225" s="115">
        <v>133</v>
      </c>
      <c r="AB225" s="115">
        <v>146.69999999999999</v>
      </c>
      <c r="AC225" s="115">
        <v>132.5</v>
      </c>
      <c r="AD225" s="115">
        <v>132.80000000000001</v>
      </c>
      <c r="AE225" s="115">
        <v>139.5</v>
      </c>
    </row>
    <row r="226" spans="1:31" x14ac:dyDescent="0.3">
      <c r="A226" s="115" t="s">
        <v>34</v>
      </c>
      <c r="B226" s="115">
        <v>2019</v>
      </c>
      <c r="C226" s="115" t="s">
        <v>36</v>
      </c>
      <c r="D226" s="115" t="str">
        <f t="shared" si="3"/>
        <v>2019 March</v>
      </c>
      <c r="E226" s="115">
        <v>137.80000000000001</v>
      </c>
      <c r="F226" s="115">
        <v>153</v>
      </c>
      <c r="G226" s="115">
        <v>140.30000000000001</v>
      </c>
      <c r="H226" s="115">
        <v>142.30000000000001</v>
      </c>
      <c r="I226" s="115">
        <v>122</v>
      </c>
      <c r="J226" s="115">
        <v>137.6</v>
      </c>
      <c r="K226" s="115">
        <v>132.6</v>
      </c>
      <c r="L226" s="115">
        <v>121.8</v>
      </c>
      <c r="M226" s="115">
        <v>109</v>
      </c>
      <c r="N226" s="115">
        <v>139.5</v>
      </c>
      <c r="O226" s="115">
        <v>133.69999999999999</v>
      </c>
      <c r="P226" s="115">
        <v>155.19999999999999</v>
      </c>
      <c r="Q226" s="115">
        <v>138.1</v>
      </c>
      <c r="R226" s="115">
        <v>163.5</v>
      </c>
      <c r="S226" s="115">
        <v>147.9</v>
      </c>
      <c r="T226" s="115">
        <v>139.9</v>
      </c>
      <c r="U226" s="115">
        <v>146.69999999999999</v>
      </c>
      <c r="V226" s="115">
        <v>149</v>
      </c>
      <c r="W226" s="115">
        <v>139.69999999999999</v>
      </c>
      <c r="X226" s="115">
        <v>143.80000000000001</v>
      </c>
      <c r="Y226" s="115">
        <v>146.19999999999999</v>
      </c>
      <c r="Z226" s="115">
        <v>124.6</v>
      </c>
      <c r="AA226" s="115">
        <v>137.69999999999999</v>
      </c>
      <c r="AB226" s="115">
        <v>150.30000000000001</v>
      </c>
      <c r="AC226" s="115">
        <v>133.4</v>
      </c>
      <c r="AD226" s="115">
        <v>137.69999999999999</v>
      </c>
      <c r="AE226" s="115">
        <v>140.4</v>
      </c>
    </row>
    <row r="227" spans="1:31" x14ac:dyDescent="0.3">
      <c r="A227" s="115" t="s">
        <v>30</v>
      </c>
      <c r="B227" s="115">
        <v>2019</v>
      </c>
      <c r="C227" s="115" t="s">
        <v>38</v>
      </c>
      <c r="D227" s="115" t="str">
        <f t="shared" si="3"/>
        <v>2019 May</v>
      </c>
      <c r="E227" s="115">
        <v>137.4</v>
      </c>
      <c r="F227" s="115">
        <v>159.5</v>
      </c>
      <c r="G227" s="115">
        <v>134.5</v>
      </c>
      <c r="H227" s="115">
        <v>142.6</v>
      </c>
      <c r="I227" s="115">
        <v>124</v>
      </c>
      <c r="J227" s="115">
        <v>143.69999999999999</v>
      </c>
      <c r="K227" s="115">
        <v>133.4</v>
      </c>
      <c r="L227" s="115">
        <v>125.1</v>
      </c>
      <c r="M227" s="115">
        <v>109.3</v>
      </c>
      <c r="N227" s="115">
        <v>139.30000000000001</v>
      </c>
      <c r="O227" s="115">
        <v>137.69999999999999</v>
      </c>
      <c r="P227" s="115">
        <v>156.4</v>
      </c>
      <c r="Q227" s="115">
        <v>139.19999999999999</v>
      </c>
      <c r="R227" s="115">
        <v>163.30000000000001</v>
      </c>
      <c r="S227" s="115">
        <v>151.30000000000001</v>
      </c>
      <c r="T227" s="115">
        <v>146.6</v>
      </c>
      <c r="U227" s="115">
        <v>150.69999999999999</v>
      </c>
      <c r="V227" s="115" t="s">
        <v>32</v>
      </c>
      <c r="W227" s="115">
        <v>146.9</v>
      </c>
      <c r="X227" s="115">
        <v>149.5</v>
      </c>
      <c r="Y227" s="115">
        <v>151.30000000000001</v>
      </c>
      <c r="Z227" s="115">
        <v>130.19999999999999</v>
      </c>
      <c r="AA227" s="115">
        <v>145.9</v>
      </c>
      <c r="AB227" s="115">
        <v>156.69999999999999</v>
      </c>
      <c r="AC227" s="115">
        <v>133.9</v>
      </c>
      <c r="AD227" s="115">
        <v>142.9</v>
      </c>
      <c r="AE227" s="115">
        <v>142.4</v>
      </c>
    </row>
    <row r="228" spans="1:31" x14ac:dyDescent="0.3">
      <c r="A228" s="115" t="s">
        <v>33</v>
      </c>
      <c r="B228" s="115">
        <v>2019</v>
      </c>
      <c r="C228" s="115" t="s">
        <v>38</v>
      </c>
      <c r="D228" s="115" t="str">
        <f t="shared" si="3"/>
        <v>2019 May</v>
      </c>
      <c r="E228" s="115">
        <v>140.4</v>
      </c>
      <c r="F228" s="115">
        <v>156.69999999999999</v>
      </c>
      <c r="G228" s="115">
        <v>138.30000000000001</v>
      </c>
      <c r="H228" s="115">
        <v>142.4</v>
      </c>
      <c r="I228" s="115">
        <v>118.6</v>
      </c>
      <c r="J228" s="115">
        <v>149.69999999999999</v>
      </c>
      <c r="K228" s="115">
        <v>161.6</v>
      </c>
      <c r="L228" s="115">
        <v>124.4</v>
      </c>
      <c r="M228" s="115">
        <v>111.2</v>
      </c>
      <c r="N228" s="115">
        <v>141</v>
      </c>
      <c r="O228" s="115">
        <v>128.9</v>
      </c>
      <c r="P228" s="115">
        <v>154.5</v>
      </c>
      <c r="Q228" s="115">
        <v>143.80000000000001</v>
      </c>
      <c r="R228" s="115">
        <v>166.2</v>
      </c>
      <c r="S228" s="115">
        <v>144</v>
      </c>
      <c r="T228" s="115">
        <v>131.69999999999999</v>
      </c>
      <c r="U228" s="115">
        <v>142.19999999999999</v>
      </c>
      <c r="V228" s="115">
        <v>150.1</v>
      </c>
      <c r="W228" s="115">
        <v>129.4</v>
      </c>
      <c r="X228" s="115">
        <v>137.19999999999999</v>
      </c>
      <c r="Y228" s="115">
        <v>139.80000000000001</v>
      </c>
      <c r="Z228" s="115">
        <v>120.1</v>
      </c>
      <c r="AA228" s="115">
        <v>134</v>
      </c>
      <c r="AB228" s="115">
        <v>148</v>
      </c>
      <c r="AC228" s="115">
        <v>132.6</v>
      </c>
      <c r="AD228" s="115">
        <v>133.30000000000001</v>
      </c>
      <c r="AE228" s="115">
        <v>141.5</v>
      </c>
    </row>
    <row r="229" spans="1:31" x14ac:dyDescent="0.3">
      <c r="A229" s="115" t="s">
        <v>34</v>
      </c>
      <c r="B229" s="115">
        <v>2019</v>
      </c>
      <c r="C229" s="115" t="s">
        <v>38</v>
      </c>
      <c r="D229" s="115" t="str">
        <f t="shared" si="3"/>
        <v>2019 May</v>
      </c>
      <c r="E229" s="115">
        <v>138.30000000000001</v>
      </c>
      <c r="F229" s="115">
        <v>158.5</v>
      </c>
      <c r="G229" s="115">
        <v>136</v>
      </c>
      <c r="H229" s="115">
        <v>142.5</v>
      </c>
      <c r="I229" s="115">
        <v>122</v>
      </c>
      <c r="J229" s="115">
        <v>146.5</v>
      </c>
      <c r="K229" s="115">
        <v>143</v>
      </c>
      <c r="L229" s="115">
        <v>124.9</v>
      </c>
      <c r="M229" s="115">
        <v>109.9</v>
      </c>
      <c r="N229" s="115">
        <v>139.9</v>
      </c>
      <c r="O229" s="115">
        <v>134</v>
      </c>
      <c r="P229" s="115">
        <v>155.5</v>
      </c>
      <c r="Q229" s="115">
        <v>140.9</v>
      </c>
      <c r="R229" s="115">
        <v>164.1</v>
      </c>
      <c r="S229" s="115">
        <v>148.4</v>
      </c>
      <c r="T229" s="115">
        <v>140.4</v>
      </c>
      <c r="U229" s="115">
        <v>147.30000000000001</v>
      </c>
      <c r="V229" s="115">
        <v>150.1</v>
      </c>
      <c r="W229" s="115">
        <v>140.30000000000001</v>
      </c>
      <c r="X229" s="115">
        <v>143.69999999999999</v>
      </c>
      <c r="Y229" s="115">
        <v>146.9</v>
      </c>
      <c r="Z229" s="115">
        <v>124.9</v>
      </c>
      <c r="AA229" s="115">
        <v>139.19999999999999</v>
      </c>
      <c r="AB229" s="115">
        <v>151.6</v>
      </c>
      <c r="AC229" s="115">
        <v>133.4</v>
      </c>
      <c r="AD229" s="115">
        <v>138.19999999999999</v>
      </c>
      <c r="AE229" s="115">
        <v>142</v>
      </c>
    </row>
    <row r="230" spans="1:31" x14ac:dyDescent="0.3">
      <c r="A230" s="115" t="s">
        <v>30</v>
      </c>
      <c r="B230" s="115">
        <v>2019</v>
      </c>
      <c r="C230" s="115" t="s">
        <v>39</v>
      </c>
      <c r="D230" s="115" t="str">
        <f t="shared" si="3"/>
        <v>2019 June</v>
      </c>
      <c r="E230" s="115">
        <v>137.80000000000001</v>
      </c>
      <c r="F230" s="115">
        <v>163.5</v>
      </c>
      <c r="G230" s="115">
        <v>136.19999999999999</v>
      </c>
      <c r="H230" s="115">
        <v>143.19999999999999</v>
      </c>
      <c r="I230" s="115">
        <v>124.3</v>
      </c>
      <c r="J230" s="115">
        <v>143.30000000000001</v>
      </c>
      <c r="K230" s="115">
        <v>140.6</v>
      </c>
      <c r="L230" s="115">
        <v>128.69999999999999</v>
      </c>
      <c r="M230" s="115">
        <v>110.6</v>
      </c>
      <c r="N230" s="115">
        <v>140.4</v>
      </c>
      <c r="O230" s="115">
        <v>138</v>
      </c>
      <c r="P230" s="115">
        <v>156.6</v>
      </c>
      <c r="Q230" s="115">
        <v>141</v>
      </c>
      <c r="R230" s="115">
        <v>164.2</v>
      </c>
      <c r="S230" s="115">
        <v>151.4</v>
      </c>
      <c r="T230" s="115">
        <v>146.5</v>
      </c>
      <c r="U230" s="115">
        <v>150.69999999999999</v>
      </c>
      <c r="V230" s="115" t="s">
        <v>32</v>
      </c>
      <c r="W230" s="115">
        <v>147.80000000000001</v>
      </c>
      <c r="X230" s="115">
        <v>149.6</v>
      </c>
      <c r="Y230" s="115">
        <v>151.69999999999999</v>
      </c>
      <c r="Z230" s="115">
        <v>130.19999999999999</v>
      </c>
      <c r="AA230" s="115">
        <v>146.4</v>
      </c>
      <c r="AB230" s="115">
        <v>157.69999999999999</v>
      </c>
      <c r="AC230" s="115">
        <v>134.80000000000001</v>
      </c>
      <c r="AD230" s="115">
        <v>143.30000000000001</v>
      </c>
      <c r="AE230" s="115">
        <v>143.6</v>
      </c>
    </row>
    <row r="231" spans="1:31" x14ac:dyDescent="0.3">
      <c r="A231" s="115" t="s">
        <v>33</v>
      </c>
      <c r="B231" s="115">
        <v>2019</v>
      </c>
      <c r="C231" s="115" t="s">
        <v>39</v>
      </c>
      <c r="D231" s="115" t="str">
        <f t="shared" si="3"/>
        <v>2019 June</v>
      </c>
      <c r="E231" s="115">
        <v>140.69999999999999</v>
      </c>
      <c r="F231" s="115">
        <v>159.6</v>
      </c>
      <c r="G231" s="115">
        <v>140.4</v>
      </c>
      <c r="H231" s="115">
        <v>143.4</v>
      </c>
      <c r="I231" s="115">
        <v>118.6</v>
      </c>
      <c r="J231" s="115">
        <v>150.9</v>
      </c>
      <c r="K231" s="115">
        <v>169.8</v>
      </c>
      <c r="L231" s="115">
        <v>127.4</v>
      </c>
      <c r="M231" s="115">
        <v>111.8</v>
      </c>
      <c r="N231" s="115">
        <v>141</v>
      </c>
      <c r="O231" s="115">
        <v>129</v>
      </c>
      <c r="P231" s="115">
        <v>155.1</v>
      </c>
      <c r="Q231" s="115">
        <v>145.6</v>
      </c>
      <c r="R231" s="115">
        <v>166.7</v>
      </c>
      <c r="S231" s="115">
        <v>144.30000000000001</v>
      </c>
      <c r="T231" s="115">
        <v>131.69999999999999</v>
      </c>
      <c r="U231" s="115">
        <v>142.4</v>
      </c>
      <c r="V231" s="115">
        <v>149.4</v>
      </c>
      <c r="W231" s="115">
        <v>130.5</v>
      </c>
      <c r="X231" s="115">
        <v>137.4</v>
      </c>
      <c r="Y231" s="115">
        <v>140.30000000000001</v>
      </c>
      <c r="Z231" s="115">
        <v>119.6</v>
      </c>
      <c r="AA231" s="115">
        <v>134.30000000000001</v>
      </c>
      <c r="AB231" s="115">
        <v>148.9</v>
      </c>
      <c r="AC231" s="115">
        <v>133.69999999999999</v>
      </c>
      <c r="AD231" s="115">
        <v>133.6</v>
      </c>
      <c r="AE231" s="115">
        <v>142.1</v>
      </c>
    </row>
    <row r="232" spans="1:31" x14ac:dyDescent="0.3">
      <c r="A232" s="115" t="s">
        <v>34</v>
      </c>
      <c r="B232" s="115">
        <v>2019</v>
      </c>
      <c r="C232" s="115" t="s">
        <v>39</v>
      </c>
      <c r="D232" s="115" t="str">
        <f t="shared" si="3"/>
        <v>2019 June</v>
      </c>
      <c r="E232" s="115">
        <v>138.69999999999999</v>
      </c>
      <c r="F232" s="115">
        <v>162.1</v>
      </c>
      <c r="G232" s="115">
        <v>137.80000000000001</v>
      </c>
      <c r="H232" s="115">
        <v>143.30000000000001</v>
      </c>
      <c r="I232" s="115">
        <v>122.2</v>
      </c>
      <c r="J232" s="115">
        <v>146.80000000000001</v>
      </c>
      <c r="K232" s="115">
        <v>150.5</v>
      </c>
      <c r="L232" s="115">
        <v>128.30000000000001</v>
      </c>
      <c r="M232" s="115">
        <v>111</v>
      </c>
      <c r="N232" s="115">
        <v>140.6</v>
      </c>
      <c r="O232" s="115">
        <v>134.19999999999999</v>
      </c>
      <c r="P232" s="115">
        <v>155.9</v>
      </c>
      <c r="Q232" s="115">
        <v>142.69999999999999</v>
      </c>
      <c r="R232" s="115">
        <v>164.9</v>
      </c>
      <c r="S232" s="115">
        <v>148.6</v>
      </c>
      <c r="T232" s="115">
        <v>140.4</v>
      </c>
      <c r="U232" s="115">
        <v>147.4</v>
      </c>
      <c r="V232" s="115">
        <v>149.4</v>
      </c>
      <c r="W232" s="115">
        <v>141.19999999999999</v>
      </c>
      <c r="X232" s="115">
        <v>143.80000000000001</v>
      </c>
      <c r="Y232" s="115">
        <v>147.4</v>
      </c>
      <c r="Z232" s="115">
        <v>124.6</v>
      </c>
      <c r="AA232" s="115">
        <v>139.6</v>
      </c>
      <c r="AB232" s="115">
        <v>152.5</v>
      </c>
      <c r="AC232" s="115">
        <v>134.30000000000001</v>
      </c>
      <c r="AD232" s="115">
        <v>138.6</v>
      </c>
      <c r="AE232" s="115">
        <v>142.9</v>
      </c>
    </row>
    <row r="233" spans="1:31" x14ac:dyDescent="0.3">
      <c r="A233" s="115" t="s">
        <v>30</v>
      </c>
      <c r="B233" s="115">
        <v>2019</v>
      </c>
      <c r="C233" s="115" t="s">
        <v>40</v>
      </c>
      <c r="D233" s="115" t="str">
        <f t="shared" si="3"/>
        <v>2019 July</v>
      </c>
      <c r="E233" s="115">
        <v>138.4</v>
      </c>
      <c r="F233" s="115">
        <v>164</v>
      </c>
      <c r="G233" s="115">
        <v>138.4</v>
      </c>
      <c r="H233" s="115">
        <v>143.9</v>
      </c>
      <c r="I233" s="115">
        <v>124.4</v>
      </c>
      <c r="J233" s="115">
        <v>146.4</v>
      </c>
      <c r="K233" s="115">
        <v>150.1</v>
      </c>
      <c r="L233" s="115">
        <v>130.6</v>
      </c>
      <c r="M233" s="115">
        <v>110.8</v>
      </c>
      <c r="N233" s="115">
        <v>141.69999999999999</v>
      </c>
      <c r="O233" s="115">
        <v>138.5</v>
      </c>
      <c r="P233" s="115">
        <v>156.69999999999999</v>
      </c>
      <c r="Q233" s="115">
        <v>143</v>
      </c>
      <c r="R233" s="115">
        <v>164.5</v>
      </c>
      <c r="S233" s="115">
        <v>151.6</v>
      </c>
      <c r="T233" s="115">
        <v>146.6</v>
      </c>
      <c r="U233" s="115">
        <v>150.9</v>
      </c>
      <c r="V233" s="115" t="s">
        <v>32</v>
      </c>
      <c r="W233" s="115">
        <v>146.80000000000001</v>
      </c>
      <c r="X233" s="115">
        <v>150</v>
      </c>
      <c r="Y233" s="115">
        <v>152.19999999999999</v>
      </c>
      <c r="Z233" s="115">
        <v>131.19999999999999</v>
      </c>
      <c r="AA233" s="115">
        <v>147.5</v>
      </c>
      <c r="AB233" s="115">
        <v>159.1</v>
      </c>
      <c r="AC233" s="115">
        <v>136.1</v>
      </c>
      <c r="AD233" s="115">
        <v>144.19999999999999</v>
      </c>
      <c r="AE233" s="115">
        <v>144.9</v>
      </c>
    </row>
    <row r="234" spans="1:31" x14ac:dyDescent="0.3">
      <c r="A234" s="115" t="s">
        <v>33</v>
      </c>
      <c r="B234" s="115">
        <v>2019</v>
      </c>
      <c r="C234" s="115" t="s">
        <v>40</v>
      </c>
      <c r="D234" s="115" t="str">
        <f t="shared" si="3"/>
        <v>2019 July</v>
      </c>
      <c r="E234" s="115">
        <v>141.4</v>
      </c>
      <c r="F234" s="115">
        <v>160.19999999999999</v>
      </c>
      <c r="G234" s="115">
        <v>142.5</v>
      </c>
      <c r="H234" s="115">
        <v>144.1</v>
      </c>
      <c r="I234" s="115">
        <v>119.3</v>
      </c>
      <c r="J234" s="115">
        <v>154.69999999999999</v>
      </c>
      <c r="K234" s="115">
        <v>180.1</v>
      </c>
      <c r="L234" s="115">
        <v>128.9</v>
      </c>
      <c r="M234" s="115">
        <v>111.8</v>
      </c>
      <c r="N234" s="115">
        <v>141.6</v>
      </c>
      <c r="O234" s="115">
        <v>129.5</v>
      </c>
      <c r="P234" s="115">
        <v>155.6</v>
      </c>
      <c r="Q234" s="115">
        <v>147.69999999999999</v>
      </c>
      <c r="R234" s="115">
        <v>167.2</v>
      </c>
      <c r="S234" s="115">
        <v>144.69999999999999</v>
      </c>
      <c r="T234" s="115">
        <v>131.9</v>
      </c>
      <c r="U234" s="115">
        <v>142.69999999999999</v>
      </c>
      <c r="V234" s="115">
        <v>150.6</v>
      </c>
      <c r="W234" s="115">
        <v>127</v>
      </c>
      <c r="X234" s="115">
        <v>137.69999999999999</v>
      </c>
      <c r="Y234" s="115">
        <v>140.80000000000001</v>
      </c>
      <c r="Z234" s="115">
        <v>120.6</v>
      </c>
      <c r="AA234" s="115">
        <v>135</v>
      </c>
      <c r="AB234" s="115">
        <v>150.4</v>
      </c>
      <c r="AC234" s="115">
        <v>135.1</v>
      </c>
      <c r="AD234" s="115">
        <v>134.5</v>
      </c>
      <c r="AE234" s="115">
        <v>143.30000000000001</v>
      </c>
    </row>
    <row r="235" spans="1:31" x14ac:dyDescent="0.3">
      <c r="A235" s="115" t="s">
        <v>34</v>
      </c>
      <c r="B235" s="115">
        <v>2019</v>
      </c>
      <c r="C235" s="115" t="s">
        <v>40</v>
      </c>
      <c r="D235" s="115" t="str">
        <f t="shared" si="3"/>
        <v>2019 July</v>
      </c>
      <c r="E235" s="115">
        <v>139.30000000000001</v>
      </c>
      <c r="F235" s="115">
        <v>162.69999999999999</v>
      </c>
      <c r="G235" s="115">
        <v>140</v>
      </c>
      <c r="H235" s="115">
        <v>144</v>
      </c>
      <c r="I235" s="115">
        <v>122.5</v>
      </c>
      <c r="J235" s="115">
        <v>150.30000000000001</v>
      </c>
      <c r="K235" s="115">
        <v>160.30000000000001</v>
      </c>
      <c r="L235" s="115">
        <v>130</v>
      </c>
      <c r="M235" s="115">
        <v>111.1</v>
      </c>
      <c r="N235" s="115">
        <v>141.69999999999999</v>
      </c>
      <c r="O235" s="115">
        <v>134.69999999999999</v>
      </c>
      <c r="P235" s="115">
        <v>156.19999999999999</v>
      </c>
      <c r="Q235" s="115">
        <v>144.69999999999999</v>
      </c>
      <c r="R235" s="115">
        <v>165.2</v>
      </c>
      <c r="S235" s="115">
        <v>148.9</v>
      </c>
      <c r="T235" s="115">
        <v>140.5</v>
      </c>
      <c r="U235" s="115">
        <v>147.6</v>
      </c>
      <c r="V235" s="115">
        <v>150.6</v>
      </c>
      <c r="W235" s="115">
        <v>139.30000000000001</v>
      </c>
      <c r="X235" s="115">
        <v>144.19999999999999</v>
      </c>
      <c r="Y235" s="115">
        <v>147.9</v>
      </c>
      <c r="Z235" s="115">
        <v>125.6</v>
      </c>
      <c r="AA235" s="115">
        <v>140.5</v>
      </c>
      <c r="AB235" s="115">
        <v>154</v>
      </c>
      <c r="AC235" s="115">
        <v>135.69999999999999</v>
      </c>
      <c r="AD235" s="115">
        <v>139.5</v>
      </c>
      <c r="AE235" s="115">
        <v>144.19999999999999</v>
      </c>
    </row>
    <row r="236" spans="1:31" x14ac:dyDescent="0.3">
      <c r="A236" s="115" t="s">
        <v>30</v>
      </c>
      <c r="B236" s="115">
        <v>2019</v>
      </c>
      <c r="C236" s="115" t="s">
        <v>41</v>
      </c>
      <c r="D236" s="115" t="str">
        <f t="shared" si="3"/>
        <v>2019 August</v>
      </c>
      <c r="E236" s="115">
        <v>139.19999999999999</v>
      </c>
      <c r="F236" s="115">
        <v>161.9</v>
      </c>
      <c r="G236" s="115">
        <v>137.1</v>
      </c>
      <c r="H236" s="115">
        <v>144.6</v>
      </c>
      <c r="I236" s="115">
        <v>124.7</v>
      </c>
      <c r="J236" s="115">
        <v>145.5</v>
      </c>
      <c r="K236" s="115">
        <v>156.19999999999999</v>
      </c>
      <c r="L236" s="115">
        <v>131.5</v>
      </c>
      <c r="M236" s="115">
        <v>111.7</v>
      </c>
      <c r="N236" s="115">
        <v>142.69999999999999</v>
      </c>
      <c r="O236" s="115">
        <v>138.5</v>
      </c>
      <c r="P236" s="115">
        <v>156.9</v>
      </c>
      <c r="Q236" s="115">
        <v>144</v>
      </c>
      <c r="R236" s="115">
        <v>165.1</v>
      </c>
      <c r="S236" s="115">
        <v>151.80000000000001</v>
      </c>
      <c r="T236" s="115">
        <v>146.6</v>
      </c>
      <c r="U236" s="115">
        <v>151.1</v>
      </c>
      <c r="V236" s="115" t="s">
        <v>32</v>
      </c>
      <c r="W236" s="115">
        <v>146.4</v>
      </c>
      <c r="X236" s="115">
        <v>150.19999999999999</v>
      </c>
      <c r="Y236" s="115">
        <v>152.69999999999999</v>
      </c>
      <c r="Z236" s="115">
        <v>131.4</v>
      </c>
      <c r="AA236" s="115">
        <v>148</v>
      </c>
      <c r="AB236" s="115">
        <v>159.69999999999999</v>
      </c>
      <c r="AC236" s="115">
        <v>138.80000000000001</v>
      </c>
      <c r="AD236" s="115">
        <v>144.9</v>
      </c>
      <c r="AE236" s="115">
        <v>145.69999999999999</v>
      </c>
    </row>
    <row r="237" spans="1:31" x14ac:dyDescent="0.3">
      <c r="A237" s="115" t="s">
        <v>33</v>
      </c>
      <c r="B237" s="115">
        <v>2019</v>
      </c>
      <c r="C237" s="115" t="s">
        <v>41</v>
      </c>
      <c r="D237" s="115" t="str">
        <f t="shared" si="3"/>
        <v>2019 August</v>
      </c>
      <c r="E237" s="115">
        <v>142.1</v>
      </c>
      <c r="F237" s="115">
        <v>158.30000000000001</v>
      </c>
      <c r="G237" s="115">
        <v>140.80000000000001</v>
      </c>
      <c r="H237" s="115">
        <v>144.9</v>
      </c>
      <c r="I237" s="115">
        <v>119.9</v>
      </c>
      <c r="J237" s="115">
        <v>153.9</v>
      </c>
      <c r="K237" s="115">
        <v>189.1</v>
      </c>
      <c r="L237" s="115">
        <v>129.80000000000001</v>
      </c>
      <c r="M237" s="115">
        <v>112.7</v>
      </c>
      <c r="N237" s="115">
        <v>142.5</v>
      </c>
      <c r="O237" s="115">
        <v>129.80000000000001</v>
      </c>
      <c r="P237" s="115">
        <v>156.19999999999999</v>
      </c>
      <c r="Q237" s="115">
        <v>149.1</v>
      </c>
      <c r="R237" s="115">
        <v>167.9</v>
      </c>
      <c r="S237" s="115">
        <v>145</v>
      </c>
      <c r="T237" s="115">
        <v>132.19999999999999</v>
      </c>
      <c r="U237" s="115">
        <v>143</v>
      </c>
      <c r="V237" s="115">
        <v>151.6</v>
      </c>
      <c r="W237" s="115">
        <v>125.5</v>
      </c>
      <c r="X237" s="115">
        <v>138.1</v>
      </c>
      <c r="Y237" s="115">
        <v>141.5</v>
      </c>
      <c r="Z237" s="115">
        <v>120.8</v>
      </c>
      <c r="AA237" s="115">
        <v>135.4</v>
      </c>
      <c r="AB237" s="115">
        <v>151.5</v>
      </c>
      <c r="AC237" s="115">
        <v>137.80000000000001</v>
      </c>
      <c r="AD237" s="115">
        <v>135.30000000000001</v>
      </c>
      <c r="AE237" s="115">
        <v>144.19999999999999</v>
      </c>
    </row>
    <row r="238" spans="1:31" x14ac:dyDescent="0.3">
      <c r="A238" s="115" t="s">
        <v>34</v>
      </c>
      <c r="B238" s="115">
        <v>2019</v>
      </c>
      <c r="C238" s="115" t="s">
        <v>41</v>
      </c>
      <c r="D238" s="115" t="str">
        <f t="shared" si="3"/>
        <v>2019 August</v>
      </c>
      <c r="E238" s="115">
        <v>140.1</v>
      </c>
      <c r="F238" s="115">
        <v>160.6</v>
      </c>
      <c r="G238" s="115">
        <v>138.5</v>
      </c>
      <c r="H238" s="115">
        <v>144.69999999999999</v>
      </c>
      <c r="I238" s="115">
        <v>122.9</v>
      </c>
      <c r="J238" s="115">
        <v>149.4</v>
      </c>
      <c r="K238" s="115">
        <v>167.4</v>
      </c>
      <c r="L238" s="115">
        <v>130.9</v>
      </c>
      <c r="M238" s="115">
        <v>112</v>
      </c>
      <c r="N238" s="115">
        <v>142.6</v>
      </c>
      <c r="O238" s="115">
        <v>134.9</v>
      </c>
      <c r="P238" s="115">
        <v>156.6</v>
      </c>
      <c r="Q238" s="115">
        <v>145.9</v>
      </c>
      <c r="R238" s="115">
        <v>165.8</v>
      </c>
      <c r="S238" s="115">
        <v>149.1</v>
      </c>
      <c r="T238" s="115">
        <v>140.6</v>
      </c>
      <c r="U238" s="115">
        <v>147.9</v>
      </c>
      <c r="V238" s="115">
        <v>151.6</v>
      </c>
      <c r="W238" s="115">
        <v>138.5</v>
      </c>
      <c r="X238" s="115">
        <v>144.5</v>
      </c>
      <c r="Y238" s="115">
        <v>148.5</v>
      </c>
      <c r="Z238" s="115">
        <v>125.8</v>
      </c>
      <c r="AA238" s="115">
        <v>140.9</v>
      </c>
      <c r="AB238" s="115">
        <v>154.9</v>
      </c>
      <c r="AC238" s="115">
        <v>138.4</v>
      </c>
      <c r="AD238" s="115">
        <v>140.19999999999999</v>
      </c>
      <c r="AE238" s="115">
        <v>145</v>
      </c>
    </row>
    <row r="239" spans="1:31" x14ac:dyDescent="0.3">
      <c r="A239" s="115" t="s">
        <v>30</v>
      </c>
      <c r="B239" s="115">
        <v>2019</v>
      </c>
      <c r="C239" s="115" t="s">
        <v>42</v>
      </c>
      <c r="D239" s="115" t="str">
        <f t="shared" si="3"/>
        <v>2019 September</v>
      </c>
      <c r="E239" s="115">
        <v>140.1</v>
      </c>
      <c r="F239" s="115">
        <v>161.9</v>
      </c>
      <c r="G239" s="115">
        <v>138.30000000000001</v>
      </c>
      <c r="H239" s="115">
        <v>145.69999999999999</v>
      </c>
      <c r="I239" s="115">
        <v>125.1</v>
      </c>
      <c r="J239" s="115">
        <v>143.80000000000001</v>
      </c>
      <c r="K239" s="115">
        <v>163.4</v>
      </c>
      <c r="L239" s="115">
        <v>132.19999999999999</v>
      </c>
      <c r="M239" s="115">
        <v>112.8</v>
      </c>
      <c r="N239" s="115">
        <v>144.19999999999999</v>
      </c>
      <c r="O239" s="115">
        <v>138.5</v>
      </c>
      <c r="P239" s="115">
        <v>157.19999999999999</v>
      </c>
      <c r="Q239" s="115">
        <v>145.5</v>
      </c>
      <c r="R239" s="115">
        <v>165.7</v>
      </c>
      <c r="S239" s="115">
        <v>151.69999999999999</v>
      </c>
      <c r="T239" s="115">
        <v>146.6</v>
      </c>
      <c r="U239" s="115">
        <v>151</v>
      </c>
      <c r="V239" s="115" t="s">
        <v>32</v>
      </c>
      <c r="W239" s="115">
        <v>146.9</v>
      </c>
      <c r="X239" s="115">
        <v>150.30000000000001</v>
      </c>
      <c r="Y239" s="115">
        <v>153.4</v>
      </c>
      <c r="Z239" s="115">
        <v>131.6</v>
      </c>
      <c r="AA239" s="115">
        <v>148.30000000000001</v>
      </c>
      <c r="AB239" s="115">
        <v>160.19999999999999</v>
      </c>
      <c r="AC239" s="115">
        <v>140.19999999999999</v>
      </c>
      <c r="AD239" s="115">
        <v>145.4</v>
      </c>
      <c r="AE239" s="115">
        <v>146.69999999999999</v>
      </c>
    </row>
    <row r="240" spans="1:31" x14ac:dyDescent="0.3">
      <c r="A240" s="115" t="s">
        <v>33</v>
      </c>
      <c r="B240" s="115">
        <v>2019</v>
      </c>
      <c r="C240" s="115" t="s">
        <v>42</v>
      </c>
      <c r="D240" s="115" t="str">
        <f t="shared" si="3"/>
        <v>2019 September</v>
      </c>
      <c r="E240" s="115">
        <v>142.69999999999999</v>
      </c>
      <c r="F240" s="115">
        <v>158.69999999999999</v>
      </c>
      <c r="G240" s="115">
        <v>141.6</v>
      </c>
      <c r="H240" s="115">
        <v>144.9</v>
      </c>
      <c r="I240" s="115">
        <v>120.8</v>
      </c>
      <c r="J240" s="115">
        <v>149.80000000000001</v>
      </c>
      <c r="K240" s="115">
        <v>192.4</v>
      </c>
      <c r="L240" s="115">
        <v>130.30000000000001</v>
      </c>
      <c r="M240" s="115">
        <v>114</v>
      </c>
      <c r="N240" s="115">
        <v>143.80000000000001</v>
      </c>
      <c r="O240" s="115">
        <v>130</v>
      </c>
      <c r="P240" s="115">
        <v>156.4</v>
      </c>
      <c r="Q240" s="115">
        <v>149.5</v>
      </c>
      <c r="R240" s="115">
        <v>168.6</v>
      </c>
      <c r="S240" s="115">
        <v>145.30000000000001</v>
      </c>
      <c r="T240" s="115">
        <v>132.19999999999999</v>
      </c>
      <c r="U240" s="115">
        <v>143.30000000000001</v>
      </c>
      <c r="V240" s="115">
        <v>152.19999999999999</v>
      </c>
      <c r="W240" s="115">
        <v>126.6</v>
      </c>
      <c r="X240" s="115">
        <v>138.30000000000001</v>
      </c>
      <c r="Y240" s="115">
        <v>141.9</v>
      </c>
      <c r="Z240" s="115">
        <v>121.2</v>
      </c>
      <c r="AA240" s="115">
        <v>135.9</v>
      </c>
      <c r="AB240" s="115">
        <v>151.6</v>
      </c>
      <c r="AC240" s="115">
        <v>139</v>
      </c>
      <c r="AD240" s="115">
        <v>135.69999999999999</v>
      </c>
      <c r="AE240" s="115">
        <v>144.69999999999999</v>
      </c>
    </row>
    <row r="241" spans="1:31" x14ac:dyDescent="0.3">
      <c r="A241" s="115" t="s">
        <v>34</v>
      </c>
      <c r="B241" s="115">
        <v>2019</v>
      </c>
      <c r="C241" s="115" t="s">
        <v>42</v>
      </c>
      <c r="D241" s="115" t="str">
        <f t="shared" si="3"/>
        <v>2019 September</v>
      </c>
      <c r="E241" s="115">
        <v>140.9</v>
      </c>
      <c r="F241" s="115">
        <v>160.80000000000001</v>
      </c>
      <c r="G241" s="115">
        <v>139.6</v>
      </c>
      <c r="H241" s="115">
        <v>145.4</v>
      </c>
      <c r="I241" s="115">
        <v>123.5</v>
      </c>
      <c r="J241" s="115">
        <v>146.6</v>
      </c>
      <c r="K241" s="115">
        <v>173.2</v>
      </c>
      <c r="L241" s="115">
        <v>131.6</v>
      </c>
      <c r="M241" s="115">
        <v>113.2</v>
      </c>
      <c r="N241" s="115">
        <v>144.1</v>
      </c>
      <c r="O241" s="115">
        <v>135</v>
      </c>
      <c r="P241" s="115">
        <v>156.80000000000001</v>
      </c>
      <c r="Q241" s="115">
        <v>147</v>
      </c>
      <c r="R241" s="115">
        <v>166.5</v>
      </c>
      <c r="S241" s="115">
        <v>149.19999999999999</v>
      </c>
      <c r="T241" s="115">
        <v>140.6</v>
      </c>
      <c r="U241" s="115">
        <v>147.9</v>
      </c>
      <c r="V241" s="115">
        <v>152.19999999999999</v>
      </c>
      <c r="W241" s="115">
        <v>139.19999999999999</v>
      </c>
      <c r="X241" s="115">
        <v>144.6</v>
      </c>
      <c r="Y241" s="115">
        <v>149</v>
      </c>
      <c r="Z241" s="115">
        <v>126.1</v>
      </c>
      <c r="AA241" s="115">
        <v>141.30000000000001</v>
      </c>
      <c r="AB241" s="115">
        <v>155.19999999999999</v>
      </c>
      <c r="AC241" s="115">
        <v>139.69999999999999</v>
      </c>
      <c r="AD241" s="115">
        <v>140.69999999999999</v>
      </c>
      <c r="AE241" s="115">
        <v>145.80000000000001</v>
      </c>
    </row>
    <row r="242" spans="1:31" x14ac:dyDescent="0.3">
      <c r="A242" s="115" t="s">
        <v>30</v>
      </c>
      <c r="B242" s="115">
        <v>2019</v>
      </c>
      <c r="C242" s="115" t="s">
        <v>43</v>
      </c>
      <c r="D242" s="115" t="str">
        <f t="shared" si="3"/>
        <v>2019 October</v>
      </c>
      <c r="E242" s="115">
        <v>141</v>
      </c>
      <c r="F242" s="115">
        <v>161.6</v>
      </c>
      <c r="G242" s="115">
        <v>141.19999999999999</v>
      </c>
      <c r="H242" s="115">
        <v>146.5</v>
      </c>
      <c r="I242" s="115">
        <v>125.6</v>
      </c>
      <c r="J242" s="115">
        <v>145.69999999999999</v>
      </c>
      <c r="K242" s="115">
        <v>178.8</v>
      </c>
      <c r="L242" s="115">
        <v>133.1</v>
      </c>
      <c r="M242" s="115">
        <v>113.6</v>
      </c>
      <c r="N242" s="115">
        <v>145.5</v>
      </c>
      <c r="O242" s="115">
        <v>138.6</v>
      </c>
      <c r="P242" s="115">
        <v>157.4</v>
      </c>
      <c r="Q242" s="115">
        <v>148.30000000000001</v>
      </c>
      <c r="R242" s="115">
        <v>166.3</v>
      </c>
      <c r="S242" s="115">
        <v>151.69999999999999</v>
      </c>
      <c r="T242" s="115">
        <v>146.69999999999999</v>
      </c>
      <c r="U242" s="115">
        <v>151</v>
      </c>
      <c r="V242" s="115" t="s">
        <v>32</v>
      </c>
      <c r="W242" s="115">
        <v>147.69999999999999</v>
      </c>
      <c r="X242" s="115">
        <v>150.6</v>
      </c>
      <c r="Y242" s="115">
        <v>153.69999999999999</v>
      </c>
      <c r="Z242" s="115">
        <v>131.69999999999999</v>
      </c>
      <c r="AA242" s="115">
        <v>148.69999999999999</v>
      </c>
      <c r="AB242" s="115">
        <v>160.69999999999999</v>
      </c>
      <c r="AC242" s="115">
        <v>140.30000000000001</v>
      </c>
      <c r="AD242" s="115">
        <v>145.69999999999999</v>
      </c>
      <c r="AE242" s="115">
        <v>148.30000000000001</v>
      </c>
    </row>
    <row r="243" spans="1:31" x14ac:dyDescent="0.3">
      <c r="A243" s="115" t="s">
        <v>33</v>
      </c>
      <c r="B243" s="115">
        <v>2019</v>
      </c>
      <c r="C243" s="115" t="s">
        <v>43</v>
      </c>
      <c r="D243" s="115" t="str">
        <f t="shared" si="3"/>
        <v>2019 October</v>
      </c>
      <c r="E243" s="115">
        <v>143.5</v>
      </c>
      <c r="F243" s="115">
        <v>159.80000000000001</v>
      </c>
      <c r="G243" s="115">
        <v>144.69999999999999</v>
      </c>
      <c r="H243" s="115">
        <v>145.6</v>
      </c>
      <c r="I243" s="115">
        <v>121.1</v>
      </c>
      <c r="J243" s="115">
        <v>150.6</v>
      </c>
      <c r="K243" s="115">
        <v>207.2</v>
      </c>
      <c r="L243" s="115">
        <v>131.19999999999999</v>
      </c>
      <c r="M243" s="115">
        <v>114.8</v>
      </c>
      <c r="N243" s="115">
        <v>145.19999999999999</v>
      </c>
      <c r="O243" s="115">
        <v>130.19999999999999</v>
      </c>
      <c r="P243" s="115">
        <v>156.80000000000001</v>
      </c>
      <c r="Q243" s="115">
        <v>151.9</v>
      </c>
      <c r="R243" s="115">
        <v>169.3</v>
      </c>
      <c r="S243" s="115">
        <v>145.9</v>
      </c>
      <c r="T243" s="115">
        <v>132.4</v>
      </c>
      <c r="U243" s="115">
        <v>143.9</v>
      </c>
      <c r="V243" s="115">
        <v>153</v>
      </c>
      <c r="W243" s="115">
        <v>128.9</v>
      </c>
      <c r="X243" s="115">
        <v>138.69999999999999</v>
      </c>
      <c r="Y243" s="115">
        <v>142.4</v>
      </c>
      <c r="Z243" s="115">
        <v>121.5</v>
      </c>
      <c r="AA243" s="115">
        <v>136.19999999999999</v>
      </c>
      <c r="AB243" s="115">
        <v>151.69999999999999</v>
      </c>
      <c r="AC243" s="115">
        <v>139.5</v>
      </c>
      <c r="AD243" s="115">
        <v>136</v>
      </c>
      <c r="AE243" s="115">
        <v>146</v>
      </c>
    </row>
    <row r="244" spans="1:31" x14ac:dyDescent="0.3">
      <c r="A244" s="115" t="s">
        <v>34</v>
      </c>
      <c r="B244" s="115">
        <v>2019</v>
      </c>
      <c r="C244" s="115" t="s">
        <v>43</v>
      </c>
      <c r="D244" s="115" t="str">
        <f t="shared" si="3"/>
        <v>2019 October</v>
      </c>
      <c r="E244" s="115">
        <v>141.80000000000001</v>
      </c>
      <c r="F244" s="115">
        <v>161</v>
      </c>
      <c r="G244" s="115">
        <v>142.6</v>
      </c>
      <c r="H244" s="115">
        <v>146.19999999999999</v>
      </c>
      <c r="I244" s="115">
        <v>123.9</v>
      </c>
      <c r="J244" s="115">
        <v>148</v>
      </c>
      <c r="K244" s="115">
        <v>188.4</v>
      </c>
      <c r="L244" s="115">
        <v>132.5</v>
      </c>
      <c r="M244" s="115">
        <v>114</v>
      </c>
      <c r="N244" s="115">
        <v>145.4</v>
      </c>
      <c r="O244" s="115">
        <v>135.1</v>
      </c>
      <c r="P244" s="115">
        <v>157.1</v>
      </c>
      <c r="Q244" s="115">
        <v>149.6</v>
      </c>
      <c r="R244" s="115">
        <v>167.1</v>
      </c>
      <c r="S244" s="115">
        <v>149.4</v>
      </c>
      <c r="T244" s="115">
        <v>140.80000000000001</v>
      </c>
      <c r="U244" s="115">
        <v>148.19999999999999</v>
      </c>
      <c r="V244" s="115">
        <v>153</v>
      </c>
      <c r="W244" s="115">
        <v>140.6</v>
      </c>
      <c r="X244" s="115">
        <v>145</v>
      </c>
      <c r="Y244" s="115">
        <v>149.4</v>
      </c>
      <c r="Z244" s="115">
        <v>126.3</v>
      </c>
      <c r="AA244" s="115">
        <v>141.69999999999999</v>
      </c>
      <c r="AB244" s="115">
        <v>155.4</v>
      </c>
      <c r="AC244" s="115">
        <v>140</v>
      </c>
      <c r="AD244" s="115">
        <v>141</v>
      </c>
      <c r="AE244" s="115">
        <v>147.19999999999999</v>
      </c>
    </row>
    <row r="245" spans="1:31" x14ac:dyDescent="0.3">
      <c r="A245" s="115" t="s">
        <v>30</v>
      </c>
      <c r="B245" s="115">
        <v>2019</v>
      </c>
      <c r="C245" s="115" t="s">
        <v>45</v>
      </c>
      <c r="D245" s="115" t="str">
        <f t="shared" si="3"/>
        <v>2019 November</v>
      </c>
      <c r="E245" s="115">
        <v>141.80000000000001</v>
      </c>
      <c r="F245" s="115">
        <v>163.69999999999999</v>
      </c>
      <c r="G245" s="115">
        <v>143.80000000000001</v>
      </c>
      <c r="H245" s="115">
        <v>147.1</v>
      </c>
      <c r="I245" s="115">
        <v>126</v>
      </c>
      <c r="J245" s="115">
        <v>146.19999999999999</v>
      </c>
      <c r="K245" s="115">
        <v>191.4</v>
      </c>
      <c r="L245" s="115">
        <v>136.19999999999999</v>
      </c>
      <c r="M245" s="115">
        <v>113.8</v>
      </c>
      <c r="N245" s="115">
        <v>147.30000000000001</v>
      </c>
      <c r="O245" s="115">
        <v>138.69999999999999</v>
      </c>
      <c r="P245" s="115">
        <v>157.69999999999999</v>
      </c>
      <c r="Q245" s="115">
        <v>150.9</v>
      </c>
      <c r="R245" s="115">
        <v>167.2</v>
      </c>
      <c r="S245" s="115">
        <v>152.30000000000001</v>
      </c>
      <c r="T245" s="115">
        <v>147</v>
      </c>
      <c r="U245" s="115">
        <v>151.5</v>
      </c>
      <c r="V245" s="115" t="s">
        <v>32</v>
      </c>
      <c r="W245" s="115">
        <v>148.4</v>
      </c>
      <c r="X245" s="115">
        <v>150.9</v>
      </c>
      <c r="Y245" s="115">
        <v>154.30000000000001</v>
      </c>
      <c r="Z245" s="115">
        <v>132.1</v>
      </c>
      <c r="AA245" s="115">
        <v>149.1</v>
      </c>
      <c r="AB245" s="115">
        <v>160.80000000000001</v>
      </c>
      <c r="AC245" s="115">
        <v>140.6</v>
      </c>
      <c r="AD245" s="115">
        <v>146.1</v>
      </c>
      <c r="AE245" s="115">
        <v>149.9</v>
      </c>
    </row>
    <row r="246" spans="1:31" x14ac:dyDescent="0.3">
      <c r="A246" s="115" t="s">
        <v>33</v>
      </c>
      <c r="B246" s="115">
        <v>2019</v>
      </c>
      <c r="C246" s="115" t="s">
        <v>45</v>
      </c>
      <c r="D246" s="115" t="str">
        <f t="shared" si="3"/>
        <v>2019 November</v>
      </c>
      <c r="E246" s="115">
        <v>144.1</v>
      </c>
      <c r="F246" s="115">
        <v>162.4</v>
      </c>
      <c r="G246" s="115">
        <v>148.4</v>
      </c>
      <c r="H246" s="115">
        <v>145.9</v>
      </c>
      <c r="I246" s="115">
        <v>121.5</v>
      </c>
      <c r="J246" s="115">
        <v>148.80000000000001</v>
      </c>
      <c r="K246" s="115">
        <v>215.7</v>
      </c>
      <c r="L246" s="115">
        <v>134.6</v>
      </c>
      <c r="M246" s="115">
        <v>115</v>
      </c>
      <c r="N246" s="115">
        <v>146.30000000000001</v>
      </c>
      <c r="O246" s="115">
        <v>130.5</v>
      </c>
      <c r="P246" s="115">
        <v>157.19999999999999</v>
      </c>
      <c r="Q246" s="115">
        <v>153.6</v>
      </c>
      <c r="R246" s="115">
        <v>169.9</v>
      </c>
      <c r="S246" s="115">
        <v>146.30000000000001</v>
      </c>
      <c r="T246" s="115">
        <v>132.6</v>
      </c>
      <c r="U246" s="115">
        <v>144.19999999999999</v>
      </c>
      <c r="V246" s="115">
        <v>153.5</v>
      </c>
      <c r="W246" s="115">
        <v>132.19999999999999</v>
      </c>
      <c r="X246" s="115">
        <v>139.1</v>
      </c>
      <c r="Y246" s="115">
        <v>142.80000000000001</v>
      </c>
      <c r="Z246" s="115">
        <v>121.7</v>
      </c>
      <c r="AA246" s="115">
        <v>136.69999999999999</v>
      </c>
      <c r="AB246" s="115">
        <v>151.80000000000001</v>
      </c>
      <c r="AC246" s="115">
        <v>139.80000000000001</v>
      </c>
      <c r="AD246" s="115">
        <v>136.30000000000001</v>
      </c>
      <c r="AE246" s="115">
        <v>147</v>
      </c>
    </row>
    <row r="247" spans="1:31" x14ac:dyDescent="0.3">
      <c r="A247" s="115" t="s">
        <v>34</v>
      </c>
      <c r="B247" s="115">
        <v>2019</v>
      </c>
      <c r="C247" s="115" t="s">
        <v>45</v>
      </c>
      <c r="D247" s="115" t="str">
        <f t="shared" si="3"/>
        <v>2019 November</v>
      </c>
      <c r="E247" s="115">
        <v>142.5</v>
      </c>
      <c r="F247" s="115">
        <v>163.19999999999999</v>
      </c>
      <c r="G247" s="115">
        <v>145.6</v>
      </c>
      <c r="H247" s="115">
        <v>146.69999999999999</v>
      </c>
      <c r="I247" s="115">
        <v>124.3</v>
      </c>
      <c r="J247" s="115">
        <v>147.4</v>
      </c>
      <c r="K247" s="115">
        <v>199.6</v>
      </c>
      <c r="L247" s="115">
        <v>135.69999999999999</v>
      </c>
      <c r="M247" s="115">
        <v>114.2</v>
      </c>
      <c r="N247" s="115">
        <v>147</v>
      </c>
      <c r="O247" s="115">
        <v>135.30000000000001</v>
      </c>
      <c r="P247" s="115">
        <v>157.5</v>
      </c>
      <c r="Q247" s="115">
        <v>151.9</v>
      </c>
      <c r="R247" s="115">
        <v>167.9</v>
      </c>
      <c r="S247" s="115">
        <v>149.9</v>
      </c>
      <c r="T247" s="115">
        <v>141</v>
      </c>
      <c r="U247" s="115">
        <v>148.6</v>
      </c>
      <c r="V247" s="115">
        <v>153.5</v>
      </c>
      <c r="W247" s="115">
        <v>142.30000000000001</v>
      </c>
      <c r="X247" s="115">
        <v>145.30000000000001</v>
      </c>
      <c r="Y247" s="115">
        <v>149.9</v>
      </c>
      <c r="Z247" s="115">
        <v>126.6</v>
      </c>
      <c r="AA247" s="115">
        <v>142.1</v>
      </c>
      <c r="AB247" s="115">
        <v>155.5</v>
      </c>
      <c r="AC247" s="115">
        <v>140.30000000000001</v>
      </c>
      <c r="AD247" s="115">
        <v>141.30000000000001</v>
      </c>
      <c r="AE247" s="115">
        <v>148.6</v>
      </c>
    </row>
    <row r="248" spans="1:31" x14ac:dyDescent="0.3">
      <c r="A248" s="115" t="s">
        <v>30</v>
      </c>
      <c r="B248" s="115">
        <v>2019</v>
      </c>
      <c r="C248" s="115" t="s">
        <v>46</v>
      </c>
      <c r="D248" s="115" t="str">
        <f t="shared" si="3"/>
        <v>2019 December</v>
      </c>
      <c r="E248" s="115">
        <v>142.80000000000001</v>
      </c>
      <c r="F248" s="115">
        <v>165.3</v>
      </c>
      <c r="G248" s="115">
        <v>149.5</v>
      </c>
      <c r="H248" s="115">
        <v>148.69999999999999</v>
      </c>
      <c r="I248" s="115">
        <v>127.5</v>
      </c>
      <c r="J248" s="115">
        <v>144.30000000000001</v>
      </c>
      <c r="K248" s="115">
        <v>209.5</v>
      </c>
      <c r="L248" s="115">
        <v>138.80000000000001</v>
      </c>
      <c r="M248" s="115">
        <v>113.6</v>
      </c>
      <c r="N248" s="115">
        <v>149.1</v>
      </c>
      <c r="O248" s="115">
        <v>139.30000000000001</v>
      </c>
      <c r="P248" s="115">
        <v>158.30000000000001</v>
      </c>
      <c r="Q248" s="115">
        <v>154.30000000000001</v>
      </c>
      <c r="R248" s="115">
        <v>167.8</v>
      </c>
      <c r="S248" s="115">
        <v>152.6</v>
      </c>
      <c r="T248" s="115">
        <v>147.30000000000001</v>
      </c>
      <c r="U248" s="115">
        <v>151.9</v>
      </c>
      <c r="V248" s="115" t="s">
        <v>32</v>
      </c>
      <c r="W248" s="115">
        <v>149.9</v>
      </c>
      <c r="X248" s="115">
        <v>151.19999999999999</v>
      </c>
      <c r="Y248" s="115">
        <v>154.80000000000001</v>
      </c>
      <c r="Z248" s="115">
        <v>135</v>
      </c>
      <c r="AA248" s="115">
        <v>149.5</v>
      </c>
      <c r="AB248" s="115">
        <v>161.1</v>
      </c>
      <c r="AC248" s="115">
        <v>140.6</v>
      </c>
      <c r="AD248" s="115">
        <v>147.1</v>
      </c>
      <c r="AE248" s="115">
        <v>152.30000000000001</v>
      </c>
    </row>
    <row r="249" spans="1:31" x14ac:dyDescent="0.3">
      <c r="A249" s="115" t="s">
        <v>33</v>
      </c>
      <c r="B249" s="115">
        <v>2019</v>
      </c>
      <c r="C249" s="115" t="s">
        <v>46</v>
      </c>
      <c r="D249" s="115" t="str">
        <f t="shared" si="3"/>
        <v>2019 December</v>
      </c>
      <c r="E249" s="115">
        <v>144.9</v>
      </c>
      <c r="F249" s="115">
        <v>164.5</v>
      </c>
      <c r="G249" s="115">
        <v>153.69999999999999</v>
      </c>
      <c r="H249" s="115">
        <v>147.5</v>
      </c>
      <c r="I249" s="115">
        <v>122.7</v>
      </c>
      <c r="J249" s="115">
        <v>147.19999999999999</v>
      </c>
      <c r="K249" s="115">
        <v>231.5</v>
      </c>
      <c r="L249" s="115">
        <v>137.19999999999999</v>
      </c>
      <c r="M249" s="115">
        <v>114.7</v>
      </c>
      <c r="N249" s="115">
        <v>148</v>
      </c>
      <c r="O249" s="115">
        <v>130.80000000000001</v>
      </c>
      <c r="P249" s="115">
        <v>157.69999999999999</v>
      </c>
      <c r="Q249" s="115">
        <v>156.30000000000001</v>
      </c>
      <c r="R249" s="115">
        <v>170.4</v>
      </c>
      <c r="S249" s="115">
        <v>146.80000000000001</v>
      </c>
      <c r="T249" s="115">
        <v>132.80000000000001</v>
      </c>
      <c r="U249" s="115">
        <v>144.6</v>
      </c>
      <c r="V249" s="115">
        <v>152.80000000000001</v>
      </c>
      <c r="W249" s="115">
        <v>133.6</v>
      </c>
      <c r="X249" s="115">
        <v>139.80000000000001</v>
      </c>
      <c r="Y249" s="115">
        <v>143.19999999999999</v>
      </c>
      <c r="Z249" s="115">
        <v>125.2</v>
      </c>
      <c r="AA249" s="115">
        <v>136.80000000000001</v>
      </c>
      <c r="AB249" s="115">
        <v>151.9</v>
      </c>
      <c r="AC249" s="115">
        <v>140.19999999999999</v>
      </c>
      <c r="AD249" s="115">
        <v>137.69999999999999</v>
      </c>
      <c r="AE249" s="115">
        <v>148.30000000000001</v>
      </c>
    </row>
    <row r="250" spans="1:31" x14ac:dyDescent="0.3">
      <c r="A250" s="115" t="s">
        <v>34</v>
      </c>
      <c r="B250" s="115">
        <v>2019</v>
      </c>
      <c r="C250" s="115" t="s">
        <v>46</v>
      </c>
      <c r="D250" s="115" t="str">
        <f t="shared" si="3"/>
        <v>2019 December</v>
      </c>
      <c r="E250" s="115">
        <v>143.5</v>
      </c>
      <c r="F250" s="115">
        <v>165</v>
      </c>
      <c r="G250" s="115">
        <v>151.1</v>
      </c>
      <c r="H250" s="115">
        <v>148.30000000000001</v>
      </c>
      <c r="I250" s="115">
        <v>125.7</v>
      </c>
      <c r="J250" s="115">
        <v>145.69999999999999</v>
      </c>
      <c r="K250" s="115">
        <v>217</v>
      </c>
      <c r="L250" s="115">
        <v>138.30000000000001</v>
      </c>
      <c r="M250" s="115">
        <v>114</v>
      </c>
      <c r="N250" s="115">
        <v>148.69999999999999</v>
      </c>
      <c r="O250" s="115">
        <v>135.80000000000001</v>
      </c>
      <c r="P250" s="115">
        <v>158</v>
      </c>
      <c r="Q250" s="115">
        <v>155</v>
      </c>
      <c r="R250" s="115">
        <v>168.5</v>
      </c>
      <c r="S250" s="115">
        <v>150.30000000000001</v>
      </c>
      <c r="T250" s="115">
        <v>141.30000000000001</v>
      </c>
      <c r="U250" s="115">
        <v>149</v>
      </c>
      <c r="V250" s="115">
        <v>152.80000000000001</v>
      </c>
      <c r="W250" s="115">
        <v>143.69999999999999</v>
      </c>
      <c r="X250" s="115">
        <v>145.80000000000001</v>
      </c>
      <c r="Y250" s="115">
        <v>150.4</v>
      </c>
      <c r="Z250" s="115">
        <v>129.80000000000001</v>
      </c>
      <c r="AA250" s="115">
        <v>142.30000000000001</v>
      </c>
      <c r="AB250" s="115">
        <v>155.69999999999999</v>
      </c>
      <c r="AC250" s="115">
        <v>140.4</v>
      </c>
      <c r="AD250" s="115">
        <v>142.5</v>
      </c>
      <c r="AE250" s="115">
        <v>150.4</v>
      </c>
    </row>
    <row r="251" spans="1:31" x14ac:dyDescent="0.3">
      <c r="A251" s="115" t="s">
        <v>30</v>
      </c>
      <c r="B251" s="115">
        <v>2020</v>
      </c>
      <c r="C251" s="115" t="s">
        <v>31</v>
      </c>
      <c r="D251" s="115" t="str">
        <f t="shared" si="3"/>
        <v>2020 January</v>
      </c>
      <c r="E251" s="115">
        <v>143.69999999999999</v>
      </c>
      <c r="F251" s="115">
        <v>167.3</v>
      </c>
      <c r="G251" s="115">
        <v>153.5</v>
      </c>
      <c r="H251" s="115">
        <v>150.5</v>
      </c>
      <c r="I251" s="115">
        <v>132</v>
      </c>
      <c r="J251" s="115">
        <v>142.19999999999999</v>
      </c>
      <c r="K251" s="115">
        <v>191.5</v>
      </c>
      <c r="L251" s="115">
        <v>141.1</v>
      </c>
      <c r="M251" s="115">
        <v>113.8</v>
      </c>
      <c r="N251" s="115">
        <v>151.6</v>
      </c>
      <c r="O251" s="115">
        <v>139.69999999999999</v>
      </c>
      <c r="P251" s="115">
        <v>158.69999999999999</v>
      </c>
      <c r="Q251" s="115">
        <v>153</v>
      </c>
      <c r="R251" s="115">
        <v>168.6</v>
      </c>
      <c r="S251" s="115">
        <v>152.80000000000001</v>
      </c>
      <c r="T251" s="115">
        <v>147.4</v>
      </c>
      <c r="U251" s="115">
        <v>152.1</v>
      </c>
      <c r="V251" s="115" t="s">
        <v>32</v>
      </c>
      <c r="W251" s="115">
        <v>150.4</v>
      </c>
      <c r="X251" s="115">
        <v>151.69999999999999</v>
      </c>
      <c r="Y251" s="115">
        <v>155.69999999999999</v>
      </c>
      <c r="Z251" s="115">
        <v>136.30000000000001</v>
      </c>
      <c r="AA251" s="115">
        <v>150.1</v>
      </c>
      <c r="AB251" s="115">
        <v>161.69999999999999</v>
      </c>
      <c r="AC251" s="115">
        <v>142.5</v>
      </c>
      <c r="AD251" s="115">
        <v>148.1</v>
      </c>
      <c r="AE251" s="115">
        <v>151.9</v>
      </c>
    </row>
    <row r="252" spans="1:31" x14ac:dyDescent="0.3">
      <c r="A252" s="115" t="s">
        <v>33</v>
      </c>
      <c r="B252" s="115">
        <v>2020</v>
      </c>
      <c r="C252" s="115" t="s">
        <v>31</v>
      </c>
      <c r="D252" s="115" t="str">
        <f t="shared" si="3"/>
        <v>2020 January</v>
      </c>
      <c r="E252" s="115">
        <v>145.6</v>
      </c>
      <c r="F252" s="115">
        <v>167.6</v>
      </c>
      <c r="G252" s="115">
        <v>157</v>
      </c>
      <c r="H252" s="115">
        <v>149.30000000000001</v>
      </c>
      <c r="I252" s="115">
        <v>126.3</v>
      </c>
      <c r="J252" s="115">
        <v>144.4</v>
      </c>
      <c r="K252" s="115">
        <v>207.8</v>
      </c>
      <c r="L252" s="115">
        <v>139.1</v>
      </c>
      <c r="M252" s="115">
        <v>114.8</v>
      </c>
      <c r="N252" s="115">
        <v>149.5</v>
      </c>
      <c r="O252" s="115">
        <v>131.1</v>
      </c>
      <c r="P252" s="115">
        <v>158.5</v>
      </c>
      <c r="Q252" s="115">
        <v>154.4</v>
      </c>
      <c r="R252" s="115">
        <v>170.8</v>
      </c>
      <c r="S252" s="115">
        <v>147</v>
      </c>
      <c r="T252" s="115">
        <v>133.19999999999999</v>
      </c>
      <c r="U252" s="115">
        <v>144.9</v>
      </c>
      <c r="V252" s="115">
        <v>153.9</v>
      </c>
      <c r="W252" s="115">
        <v>135.1</v>
      </c>
      <c r="X252" s="115">
        <v>140.1</v>
      </c>
      <c r="Y252" s="115">
        <v>143.80000000000001</v>
      </c>
      <c r="Z252" s="115">
        <v>126.1</v>
      </c>
      <c r="AA252" s="115">
        <v>137.19999999999999</v>
      </c>
      <c r="AB252" s="115">
        <v>152.1</v>
      </c>
      <c r="AC252" s="115">
        <v>142.1</v>
      </c>
      <c r="AD252" s="115">
        <v>138.4</v>
      </c>
      <c r="AE252" s="115">
        <v>148.19999999999999</v>
      </c>
    </row>
    <row r="253" spans="1:31" x14ac:dyDescent="0.3">
      <c r="A253" s="115" t="s">
        <v>34</v>
      </c>
      <c r="B253" s="115">
        <v>2020</v>
      </c>
      <c r="C253" s="115" t="s">
        <v>31</v>
      </c>
      <c r="D253" s="115" t="str">
        <f t="shared" si="3"/>
        <v>2020 January</v>
      </c>
      <c r="E253" s="115">
        <v>144.30000000000001</v>
      </c>
      <c r="F253" s="115">
        <v>167.4</v>
      </c>
      <c r="G253" s="115">
        <v>154.9</v>
      </c>
      <c r="H253" s="115">
        <v>150.1</v>
      </c>
      <c r="I253" s="115">
        <v>129.9</v>
      </c>
      <c r="J253" s="115">
        <v>143.19999999999999</v>
      </c>
      <c r="K253" s="115">
        <v>197</v>
      </c>
      <c r="L253" s="115">
        <v>140.4</v>
      </c>
      <c r="M253" s="115">
        <v>114.1</v>
      </c>
      <c r="N253" s="115">
        <v>150.9</v>
      </c>
      <c r="O253" s="115">
        <v>136.1</v>
      </c>
      <c r="P253" s="115">
        <v>158.6</v>
      </c>
      <c r="Q253" s="115">
        <v>153.5</v>
      </c>
      <c r="R253" s="115">
        <v>169.2</v>
      </c>
      <c r="S253" s="115">
        <v>150.5</v>
      </c>
      <c r="T253" s="115">
        <v>141.5</v>
      </c>
      <c r="U253" s="115">
        <v>149.19999999999999</v>
      </c>
      <c r="V253" s="115">
        <v>153.9</v>
      </c>
      <c r="W253" s="115">
        <v>144.6</v>
      </c>
      <c r="X253" s="115">
        <v>146.19999999999999</v>
      </c>
      <c r="Y253" s="115">
        <v>151.19999999999999</v>
      </c>
      <c r="Z253" s="115">
        <v>130.9</v>
      </c>
      <c r="AA253" s="115">
        <v>142.80000000000001</v>
      </c>
      <c r="AB253" s="115">
        <v>156.1</v>
      </c>
      <c r="AC253" s="115">
        <v>142.30000000000001</v>
      </c>
      <c r="AD253" s="115">
        <v>143.4</v>
      </c>
      <c r="AE253" s="115">
        <v>150.19999999999999</v>
      </c>
    </row>
    <row r="254" spans="1:31" x14ac:dyDescent="0.3">
      <c r="A254" s="115" t="s">
        <v>30</v>
      </c>
      <c r="B254" s="115">
        <v>2020</v>
      </c>
      <c r="C254" s="115" t="s">
        <v>35</v>
      </c>
      <c r="D254" s="115" t="str">
        <f t="shared" si="3"/>
        <v>2020 February</v>
      </c>
      <c r="E254" s="115">
        <v>144.19999999999999</v>
      </c>
      <c r="F254" s="115">
        <v>167.5</v>
      </c>
      <c r="G254" s="115">
        <v>150.9</v>
      </c>
      <c r="H254" s="115">
        <v>150.9</v>
      </c>
      <c r="I254" s="115">
        <v>133.69999999999999</v>
      </c>
      <c r="J254" s="115">
        <v>140.69999999999999</v>
      </c>
      <c r="K254" s="115">
        <v>165.1</v>
      </c>
      <c r="L254" s="115">
        <v>141.80000000000001</v>
      </c>
      <c r="M254" s="115">
        <v>113.1</v>
      </c>
      <c r="N254" s="115">
        <v>152.80000000000001</v>
      </c>
      <c r="O254" s="115">
        <v>140.1</v>
      </c>
      <c r="P254" s="115">
        <v>159.19999999999999</v>
      </c>
      <c r="Q254" s="115">
        <v>149.80000000000001</v>
      </c>
      <c r="R254" s="115">
        <v>169.4</v>
      </c>
      <c r="S254" s="115">
        <v>153</v>
      </c>
      <c r="T254" s="115">
        <v>147.5</v>
      </c>
      <c r="U254" s="115">
        <v>152.30000000000001</v>
      </c>
      <c r="V254" s="115" t="s">
        <v>32</v>
      </c>
      <c r="W254" s="115">
        <v>152.30000000000001</v>
      </c>
      <c r="X254" s="115">
        <v>151.80000000000001</v>
      </c>
      <c r="Y254" s="115">
        <v>156.19999999999999</v>
      </c>
      <c r="Z254" s="115">
        <v>136</v>
      </c>
      <c r="AA254" s="115">
        <v>150.4</v>
      </c>
      <c r="AB254" s="115">
        <v>161.9</v>
      </c>
      <c r="AC254" s="115">
        <v>143.4</v>
      </c>
      <c r="AD254" s="115">
        <v>148.4</v>
      </c>
      <c r="AE254" s="115">
        <v>150.4</v>
      </c>
    </row>
    <row r="255" spans="1:31" x14ac:dyDescent="0.3">
      <c r="A255" s="115" t="s">
        <v>33</v>
      </c>
      <c r="B255" s="115">
        <v>2020</v>
      </c>
      <c r="C255" s="115" t="s">
        <v>35</v>
      </c>
      <c r="D255" s="115" t="str">
        <f t="shared" si="3"/>
        <v>2020 February</v>
      </c>
      <c r="E255" s="115">
        <v>146.19999999999999</v>
      </c>
      <c r="F255" s="115">
        <v>167.6</v>
      </c>
      <c r="G255" s="115">
        <v>153.1</v>
      </c>
      <c r="H255" s="115">
        <v>150.69999999999999</v>
      </c>
      <c r="I255" s="115">
        <v>127.4</v>
      </c>
      <c r="J255" s="115">
        <v>143.1</v>
      </c>
      <c r="K255" s="115">
        <v>181.7</v>
      </c>
      <c r="L255" s="115">
        <v>139.6</v>
      </c>
      <c r="M255" s="115">
        <v>114.6</v>
      </c>
      <c r="N255" s="115">
        <v>150.4</v>
      </c>
      <c r="O255" s="115">
        <v>131.5</v>
      </c>
      <c r="P255" s="115">
        <v>159</v>
      </c>
      <c r="Q255" s="115">
        <v>151.69999999999999</v>
      </c>
      <c r="R255" s="115">
        <v>172</v>
      </c>
      <c r="S255" s="115">
        <v>147.30000000000001</v>
      </c>
      <c r="T255" s="115">
        <v>133.5</v>
      </c>
      <c r="U255" s="115">
        <v>145.19999999999999</v>
      </c>
      <c r="V255" s="115">
        <v>154.80000000000001</v>
      </c>
      <c r="W255" s="115">
        <v>138.9</v>
      </c>
      <c r="X255" s="115">
        <v>140.4</v>
      </c>
      <c r="Y255" s="115">
        <v>144.4</v>
      </c>
      <c r="Z255" s="115">
        <v>125.2</v>
      </c>
      <c r="AA255" s="115">
        <v>137.69999999999999</v>
      </c>
      <c r="AB255" s="115">
        <v>152.19999999999999</v>
      </c>
      <c r="AC255" s="115">
        <v>143.5</v>
      </c>
      <c r="AD255" s="115">
        <v>138.4</v>
      </c>
      <c r="AE255" s="115">
        <v>147.69999999999999</v>
      </c>
    </row>
    <row r="256" spans="1:31" x14ac:dyDescent="0.3">
      <c r="A256" s="115" t="s">
        <v>34</v>
      </c>
      <c r="B256" s="115">
        <v>2020</v>
      </c>
      <c r="C256" s="115" t="s">
        <v>35</v>
      </c>
      <c r="D256" s="115" t="str">
        <f t="shared" si="3"/>
        <v>2020 February</v>
      </c>
      <c r="E256" s="115">
        <v>144.80000000000001</v>
      </c>
      <c r="F256" s="115">
        <v>167.5</v>
      </c>
      <c r="G256" s="115">
        <v>151.80000000000001</v>
      </c>
      <c r="H256" s="115">
        <v>150.80000000000001</v>
      </c>
      <c r="I256" s="115">
        <v>131.4</v>
      </c>
      <c r="J256" s="115">
        <v>141.80000000000001</v>
      </c>
      <c r="K256" s="115">
        <v>170.7</v>
      </c>
      <c r="L256" s="115">
        <v>141.1</v>
      </c>
      <c r="M256" s="115">
        <v>113.6</v>
      </c>
      <c r="N256" s="115">
        <v>152</v>
      </c>
      <c r="O256" s="115">
        <v>136.5</v>
      </c>
      <c r="P256" s="115">
        <v>159.1</v>
      </c>
      <c r="Q256" s="115">
        <v>150.5</v>
      </c>
      <c r="R256" s="115">
        <v>170.1</v>
      </c>
      <c r="S256" s="115">
        <v>150.80000000000001</v>
      </c>
      <c r="T256" s="115">
        <v>141.69999999999999</v>
      </c>
      <c r="U256" s="115">
        <v>149.5</v>
      </c>
      <c r="V256" s="115">
        <v>154.80000000000001</v>
      </c>
      <c r="W256" s="115">
        <v>147.19999999999999</v>
      </c>
      <c r="X256" s="115">
        <v>146.4</v>
      </c>
      <c r="Y256" s="115">
        <v>151.69999999999999</v>
      </c>
      <c r="Z256" s="115">
        <v>130.30000000000001</v>
      </c>
      <c r="AA256" s="115">
        <v>143.19999999999999</v>
      </c>
      <c r="AB256" s="115">
        <v>156.19999999999999</v>
      </c>
      <c r="AC256" s="115">
        <v>143.4</v>
      </c>
      <c r="AD256" s="115">
        <v>143.6</v>
      </c>
      <c r="AE256" s="115">
        <v>149.1</v>
      </c>
    </row>
    <row r="257" spans="1:31" x14ac:dyDescent="0.3">
      <c r="A257" s="115" t="s">
        <v>30</v>
      </c>
      <c r="B257" s="115">
        <v>2020</v>
      </c>
      <c r="C257" s="115" t="s">
        <v>36</v>
      </c>
      <c r="D257" s="115" t="str">
        <f t="shared" si="3"/>
        <v>2020 March</v>
      </c>
      <c r="E257" s="115">
        <v>144.4</v>
      </c>
      <c r="F257" s="115">
        <v>166.8</v>
      </c>
      <c r="G257" s="115">
        <v>147.6</v>
      </c>
      <c r="H257" s="115">
        <v>151.69999999999999</v>
      </c>
      <c r="I257" s="115">
        <v>133.30000000000001</v>
      </c>
      <c r="J257" s="115">
        <v>141.80000000000001</v>
      </c>
      <c r="K257" s="115">
        <v>152.30000000000001</v>
      </c>
      <c r="L257" s="115">
        <v>141.80000000000001</v>
      </c>
      <c r="M257" s="115">
        <v>112.6</v>
      </c>
      <c r="N257" s="115">
        <v>154</v>
      </c>
      <c r="O257" s="115">
        <v>140.1</v>
      </c>
      <c r="P257" s="115">
        <v>160</v>
      </c>
      <c r="Q257" s="115">
        <v>148.19999999999999</v>
      </c>
      <c r="R257" s="115">
        <v>170.5</v>
      </c>
      <c r="S257" s="115">
        <v>153.4</v>
      </c>
      <c r="T257" s="115">
        <v>147.6</v>
      </c>
      <c r="U257" s="115">
        <v>152.5</v>
      </c>
      <c r="V257" s="115" t="s">
        <v>32</v>
      </c>
      <c r="W257" s="115">
        <v>153.4</v>
      </c>
      <c r="X257" s="115">
        <v>151.5</v>
      </c>
      <c r="Y257" s="115">
        <v>156.69999999999999</v>
      </c>
      <c r="Z257" s="115">
        <v>135.80000000000001</v>
      </c>
      <c r="AA257" s="115">
        <v>151.19999999999999</v>
      </c>
      <c r="AB257" s="115">
        <v>161.19999999999999</v>
      </c>
      <c r="AC257" s="115">
        <v>145.1</v>
      </c>
      <c r="AD257" s="115">
        <v>148.6</v>
      </c>
      <c r="AE257" s="115">
        <v>149.80000000000001</v>
      </c>
    </row>
    <row r="258" spans="1:31" x14ac:dyDescent="0.3">
      <c r="A258" s="115" t="s">
        <v>33</v>
      </c>
      <c r="B258" s="115">
        <v>2020</v>
      </c>
      <c r="C258" s="115" t="s">
        <v>36</v>
      </c>
      <c r="D258" s="115" t="str">
        <f t="shared" si="3"/>
        <v>2020 March</v>
      </c>
      <c r="E258" s="115">
        <v>146.5</v>
      </c>
      <c r="F258" s="115">
        <v>167.5</v>
      </c>
      <c r="G258" s="115">
        <v>148.9</v>
      </c>
      <c r="H258" s="115">
        <v>151.1</v>
      </c>
      <c r="I258" s="115">
        <v>127.5</v>
      </c>
      <c r="J258" s="115">
        <v>143.30000000000001</v>
      </c>
      <c r="K258" s="115">
        <v>167</v>
      </c>
      <c r="L258" s="115">
        <v>139.69999999999999</v>
      </c>
      <c r="M258" s="115">
        <v>114.4</v>
      </c>
      <c r="N258" s="115">
        <v>151.5</v>
      </c>
      <c r="O258" s="115">
        <v>131.9</v>
      </c>
      <c r="P258" s="115">
        <v>159.1</v>
      </c>
      <c r="Q258" s="115">
        <v>150.1</v>
      </c>
      <c r="R258" s="115">
        <v>173.3</v>
      </c>
      <c r="S258" s="115">
        <v>147.69999999999999</v>
      </c>
      <c r="T258" s="115">
        <v>133.80000000000001</v>
      </c>
      <c r="U258" s="115">
        <v>145.6</v>
      </c>
      <c r="V258" s="115">
        <v>154.5</v>
      </c>
      <c r="W258" s="115">
        <v>141.4</v>
      </c>
      <c r="X258" s="115">
        <v>140.80000000000001</v>
      </c>
      <c r="Y258" s="115">
        <v>145</v>
      </c>
      <c r="Z258" s="115">
        <v>124.6</v>
      </c>
      <c r="AA258" s="115">
        <v>137.9</v>
      </c>
      <c r="AB258" s="115">
        <v>152.5</v>
      </c>
      <c r="AC258" s="115">
        <v>145.30000000000001</v>
      </c>
      <c r="AD258" s="115">
        <v>138.69999999999999</v>
      </c>
      <c r="AE258" s="115">
        <v>147.30000000000001</v>
      </c>
    </row>
    <row r="259" spans="1:31" x14ac:dyDescent="0.3">
      <c r="A259" s="115" t="s">
        <v>34</v>
      </c>
      <c r="B259" s="115">
        <v>2020</v>
      </c>
      <c r="C259" s="115" t="s">
        <v>36</v>
      </c>
      <c r="D259" s="115" t="str">
        <f t="shared" ref="D259:D322" si="4">B259&amp;" "&amp;C259</f>
        <v>2020 March</v>
      </c>
      <c r="E259" s="115">
        <v>145.1</v>
      </c>
      <c r="F259" s="115">
        <v>167</v>
      </c>
      <c r="G259" s="115">
        <v>148.1</v>
      </c>
      <c r="H259" s="115">
        <v>151.5</v>
      </c>
      <c r="I259" s="115">
        <v>131.19999999999999</v>
      </c>
      <c r="J259" s="115">
        <v>142.5</v>
      </c>
      <c r="K259" s="115">
        <v>157.30000000000001</v>
      </c>
      <c r="L259" s="115">
        <v>141.1</v>
      </c>
      <c r="M259" s="115">
        <v>113.2</v>
      </c>
      <c r="N259" s="115">
        <v>153.19999999999999</v>
      </c>
      <c r="O259" s="115">
        <v>136.69999999999999</v>
      </c>
      <c r="P259" s="115">
        <v>159.6</v>
      </c>
      <c r="Q259" s="115">
        <v>148.9</v>
      </c>
      <c r="R259" s="115">
        <v>171.2</v>
      </c>
      <c r="S259" s="115">
        <v>151.19999999999999</v>
      </c>
      <c r="T259" s="115">
        <v>141.9</v>
      </c>
      <c r="U259" s="115">
        <v>149.80000000000001</v>
      </c>
      <c r="V259" s="115">
        <v>154.5</v>
      </c>
      <c r="W259" s="115">
        <v>148.9</v>
      </c>
      <c r="X259" s="115">
        <v>146.4</v>
      </c>
      <c r="Y259" s="115">
        <v>152.30000000000001</v>
      </c>
      <c r="Z259" s="115">
        <v>129.9</v>
      </c>
      <c r="AA259" s="115">
        <v>143.69999999999999</v>
      </c>
      <c r="AB259" s="115">
        <v>156.1</v>
      </c>
      <c r="AC259" s="115">
        <v>145.19999999999999</v>
      </c>
      <c r="AD259" s="115">
        <v>143.80000000000001</v>
      </c>
      <c r="AE259" s="115">
        <v>148.6</v>
      </c>
    </row>
    <row r="260" spans="1:31" x14ac:dyDescent="0.3">
      <c r="A260" s="115" t="s">
        <v>30</v>
      </c>
      <c r="B260" s="115">
        <v>2020</v>
      </c>
      <c r="C260" s="115" t="s">
        <v>37</v>
      </c>
      <c r="D260" s="115" t="str">
        <f t="shared" si="4"/>
        <v>2020 April</v>
      </c>
      <c r="E260" s="115">
        <v>147.19999999999999</v>
      </c>
      <c r="F260" s="115" t="s">
        <v>32</v>
      </c>
      <c r="G260" s="115">
        <v>146.9</v>
      </c>
      <c r="H260" s="115">
        <v>155.6</v>
      </c>
      <c r="I260" s="115">
        <v>137.1</v>
      </c>
      <c r="J260" s="115">
        <v>147.30000000000001</v>
      </c>
      <c r="K260" s="115">
        <v>162.69999999999999</v>
      </c>
      <c r="L260" s="115">
        <v>150.19999999999999</v>
      </c>
      <c r="M260" s="115">
        <v>119.8</v>
      </c>
      <c r="N260" s="115">
        <v>158.69999999999999</v>
      </c>
      <c r="O260" s="115">
        <v>139.19999999999999</v>
      </c>
      <c r="P260" s="115" t="s">
        <v>32</v>
      </c>
      <c r="Q260" s="115">
        <v>150.1</v>
      </c>
      <c r="R260" s="115" t="s">
        <v>32</v>
      </c>
      <c r="S260" s="115" t="s">
        <v>32</v>
      </c>
      <c r="T260" s="115" t="s">
        <v>32</v>
      </c>
      <c r="U260" s="115" t="s">
        <v>32</v>
      </c>
      <c r="V260" s="115" t="s">
        <v>32</v>
      </c>
      <c r="W260" s="115">
        <v>148.4</v>
      </c>
      <c r="X260" s="115" t="s">
        <v>32</v>
      </c>
      <c r="Y260" s="115">
        <v>154.30000000000001</v>
      </c>
      <c r="Z260" s="115" t="s">
        <v>32</v>
      </c>
      <c r="AA260" s="115" t="s">
        <v>32</v>
      </c>
      <c r="AB260" s="115" t="s">
        <v>32</v>
      </c>
      <c r="AC260" s="115" t="s">
        <v>32</v>
      </c>
      <c r="AD260" s="115" t="s">
        <v>32</v>
      </c>
      <c r="AE260" s="115" t="s">
        <v>32</v>
      </c>
    </row>
    <row r="261" spans="1:31" x14ac:dyDescent="0.3">
      <c r="A261" s="115" t="s">
        <v>33</v>
      </c>
      <c r="B261" s="115">
        <v>2020</v>
      </c>
      <c r="C261" s="115" t="s">
        <v>37</v>
      </c>
      <c r="D261" s="115" t="str">
        <f t="shared" si="4"/>
        <v>2020 April</v>
      </c>
      <c r="E261" s="115">
        <v>151.80000000000001</v>
      </c>
      <c r="F261" s="115" t="s">
        <v>32</v>
      </c>
      <c r="G261" s="115">
        <v>151.9</v>
      </c>
      <c r="H261" s="115">
        <v>155.5</v>
      </c>
      <c r="I261" s="115">
        <v>131.6</v>
      </c>
      <c r="J261" s="115">
        <v>152.9</v>
      </c>
      <c r="K261" s="115">
        <v>180</v>
      </c>
      <c r="L261" s="115">
        <v>150.80000000000001</v>
      </c>
      <c r="M261" s="115">
        <v>121.2</v>
      </c>
      <c r="N261" s="115">
        <v>154</v>
      </c>
      <c r="O261" s="115">
        <v>133.5</v>
      </c>
      <c r="P261" s="115" t="s">
        <v>32</v>
      </c>
      <c r="Q261" s="115">
        <v>153.5</v>
      </c>
      <c r="R261" s="115" t="s">
        <v>32</v>
      </c>
      <c r="S261" s="115" t="s">
        <v>32</v>
      </c>
      <c r="T261" s="115" t="s">
        <v>32</v>
      </c>
      <c r="U261" s="115" t="s">
        <v>32</v>
      </c>
      <c r="V261" s="115">
        <v>155.6</v>
      </c>
      <c r="W261" s="115">
        <v>137.1</v>
      </c>
      <c r="X261" s="115" t="s">
        <v>32</v>
      </c>
      <c r="Y261" s="115">
        <v>144.80000000000001</v>
      </c>
      <c r="Z261" s="115" t="s">
        <v>32</v>
      </c>
      <c r="AA261" s="115" t="s">
        <v>32</v>
      </c>
      <c r="AB261" s="115" t="s">
        <v>32</v>
      </c>
      <c r="AC261" s="115" t="s">
        <v>32</v>
      </c>
      <c r="AD261" s="115" t="s">
        <v>32</v>
      </c>
      <c r="AE261" s="115" t="s">
        <v>32</v>
      </c>
    </row>
    <row r="262" spans="1:31" x14ac:dyDescent="0.3">
      <c r="A262" s="115" t="s">
        <v>34</v>
      </c>
      <c r="B262" s="115">
        <v>2020</v>
      </c>
      <c r="C262" s="115" t="s">
        <v>37</v>
      </c>
      <c r="D262" s="115" t="str">
        <f t="shared" si="4"/>
        <v>2020 April</v>
      </c>
      <c r="E262" s="115">
        <v>148.69999999999999</v>
      </c>
      <c r="F262" s="115" t="s">
        <v>32</v>
      </c>
      <c r="G262" s="115">
        <v>148.80000000000001</v>
      </c>
      <c r="H262" s="115">
        <v>155.6</v>
      </c>
      <c r="I262" s="115">
        <v>135.1</v>
      </c>
      <c r="J262" s="115">
        <v>149.9</v>
      </c>
      <c r="K262" s="115">
        <v>168.6</v>
      </c>
      <c r="L262" s="115">
        <v>150.4</v>
      </c>
      <c r="M262" s="115">
        <v>120.3</v>
      </c>
      <c r="N262" s="115">
        <v>157.1</v>
      </c>
      <c r="O262" s="115">
        <v>136.80000000000001</v>
      </c>
      <c r="P262" s="115" t="s">
        <v>32</v>
      </c>
      <c r="Q262" s="115">
        <v>151.4</v>
      </c>
      <c r="R262" s="115" t="s">
        <v>32</v>
      </c>
      <c r="S262" s="115" t="s">
        <v>32</v>
      </c>
      <c r="T262" s="115" t="s">
        <v>32</v>
      </c>
      <c r="U262" s="115" t="s">
        <v>32</v>
      </c>
      <c r="V262" s="115">
        <v>155.6</v>
      </c>
      <c r="W262" s="115">
        <v>144.1</v>
      </c>
      <c r="X262" s="115" t="s">
        <v>32</v>
      </c>
      <c r="Y262" s="115">
        <v>150.69999999999999</v>
      </c>
      <c r="Z262" s="115" t="s">
        <v>32</v>
      </c>
      <c r="AA262" s="115" t="s">
        <v>32</v>
      </c>
      <c r="AB262" s="115" t="s">
        <v>32</v>
      </c>
      <c r="AC262" s="115" t="s">
        <v>32</v>
      </c>
      <c r="AD262" s="115" t="s">
        <v>32</v>
      </c>
      <c r="AE262" s="115" t="s">
        <v>32</v>
      </c>
    </row>
    <row r="263" spans="1:31" x14ac:dyDescent="0.3">
      <c r="A263" s="115" t="s">
        <v>30</v>
      </c>
      <c r="B263" s="115">
        <v>2020</v>
      </c>
      <c r="C263" s="115" t="s">
        <v>38</v>
      </c>
      <c r="D263" s="115" t="str">
        <f t="shared" si="4"/>
        <v>2020 May</v>
      </c>
      <c r="E263" s="115" t="s">
        <v>32</v>
      </c>
      <c r="F263" s="115" t="s">
        <v>32</v>
      </c>
      <c r="G263" s="115" t="s">
        <v>32</v>
      </c>
      <c r="H263" s="115" t="s">
        <v>32</v>
      </c>
      <c r="I263" s="115" t="s">
        <v>32</v>
      </c>
      <c r="J263" s="115" t="s">
        <v>32</v>
      </c>
      <c r="K263" s="115" t="s">
        <v>32</v>
      </c>
      <c r="L263" s="115" t="s">
        <v>32</v>
      </c>
      <c r="M263" s="115" t="s">
        <v>32</v>
      </c>
      <c r="N263" s="115" t="s">
        <v>32</v>
      </c>
      <c r="O263" s="115" t="s">
        <v>32</v>
      </c>
      <c r="P263" s="115" t="s">
        <v>32</v>
      </c>
      <c r="Q263" s="115" t="s">
        <v>32</v>
      </c>
      <c r="R263" s="115" t="s">
        <v>32</v>
      </c>
      <c r="S263" s="115" t="s">
        <v>32</v>
      </c>
      <c r="T263" s="115" t="s">
        <v>32</v>
      </c>
      <c r="U263" s="115" t="s">
        <v>32</v>
      </c>
      <c r="V263" s="115" t="s">
        <v>32</v>
      </c>
      <c r="W263" s="115" t="s">
        <v>32</v>
      </c>
      <c r="X263" s="115" t="s">
        <v>32</v>
      </c>
      <c r="Y263" s="115" t="s">
        <v>32</v>
      </c>
      <c r="Z263" s="115" t="s">
        <v>32</v>
      </c>
      <c r="AA263" s="115" t="s">
        <v>32</v>
      </c>
      <c r="AB263" s="115" t="s">
        <v>32</v>
      </c>
      <c r="AC263" s="115" t="s">
        <v>32</v>
      </c>
      <c r="AD263" s="115" t="s">
        <v>32</v>
      </c>
      <c r="AE263" s="115" t="s">
        <v>32</v>
      </c>
    </row>
    <row r="264" spans="1:31" x14ac:dyDescent="0.3">
      <c r="A264" s="115" t="s">
        <v>33</v>
      </c>
      <c r="B264" s="115">
        <v>2020</v>
      </c>
      <c r="C264" s="115" t="s">
        <v>38</v>
      </c>
      <c r="D264" s="115" t="str">
        <f t="shared" si="4"/>
        <v>2020 May</v>
      </c>
      <c r="E264" s="115" t="s">
        <v>32</v>
      </c>
      <c r="F264" s="115" t="s">
        <v>32</v>
      </c>
      <c r="G264" s="115" t="s">
        <v>32</v>
      </c>
      <c r="H264" s="115" t="s">
        <v>32</v>
      </c>
      <c r="I264" s="115" t="s">
        <v>32</v>
      </c>
      <c r="J264" s="115" t="s">
        <v>32</v>
      </c>
      <c r="K264" s="115" t="s">
        <v>32</v>
      </c>
      <c r="L264" s="115" t="s">
        <v>32</v>
      </c>
      <c r="M264" s="115" t="s">
        <v>32</v>
      </c>
      <c r="N264" s="115" t="s">
        <v>32</v>
      </c>
      <c r="O264" s="115" t="s">
        <v>32</v>
      </c>
      <c r="P264" s="115" t="s">
        <v>32</v>
      </c>
      <c r="Q264" s="115" t="s">
        <v>32</v>
      </c>
      <c r="R264" s="115" t="s">
        <v>32</v>
      </c>
      <c r="S264" s="115" t="s">
        <v>32</v>
      </c>
      <c r="T264" s="115" t="s">
        <v>32</v>
      </c>
      <c r="U264" s="115" t="s">
        <v>32</v>
      </c>
      <c r="V264" s="115" t="s">
        <v>32</v>
      </c>
      <c r="W264" s="115" t="s">
        <v>32</v>
      </c>
      <c r="X264" s="115" t="s">
        <v>32</v>
      </c>
      <c r="Y264" s="115" t="s">
        <v>32</v>
      </c>
      <c r="Z264" s="115" t="s">
        <v>32</v>
      </c>
      <c r="AA264" s="115" t="s">
        <v>32</v>
      </c>
      <c r="AB264" s="115" t="s">
        <v>32</v>
      </c>
      <c r="AC264" s="115" t="s">
        <v>32</v>
      </c>
      <c r="AD264" s="115" t="s">
        <v>32</v>
      </c>
      <c r="AE264" s="115" t="s">
        <v>32</v>
      </c>
    </row>
    <row r="265" spans="1:31" x14ac:dyDescent="0.3">
      <c r="A265" s="115" t="s">
        <v>34</v>
      </c>
      <c r="B265" s="115">
        <v>2020</v>
      </c>
      <c r="C265" s="115" t="s">
        <v>38</v>
      </c>
      <c r="D265" s="115" t="str">
        <f t="shared" si="4"/>
        <v>2020 May</v>
      </c>
      <c r="E265" s="115" t="s">
        <v>32</v>
      </c>
      <c r="F265" s="115" t="s">
        <v>32</v>
      </c>
      <c r="G265" s="115" t="s">
        <v>32</v>
      </c>
      <c r="H265" s="115" t="s">
        <v>32</v>
      </c>
      <c r="I265" s="115" t="s">
        <v>32</v>
      </c>
      <c r="J265" s="115" t="s">
        <v>32</v>
      </c>
      <c r="K265" s="115" t="s">
        <v>32</v>
      </c>
      <c r="L265" s="115" t="s">
        <v>32</v>
      </c>
      <c r="M265" s="115" t="s">
        <v>32</v>
      </c>
      <c r="N265" s="115" t="s">
        <v>32</v>
      </c>
      <c r="O265" s="115" t="s">
        <v>32</v>
      </c>
      <c r="P265" s="115" t="s">
        <v>32</v>
      </c>
      <c r="Q265" s="115" t="s">
        <v>32</v>
      </c>
      <c r="R265" s="115" t="s">
        <v>32</v>
      </c>
      <c r="S265" s="115" t="s">
        <v>32</v>
      </c>
      <c r="T265" s="115" t="s">
        <v>32</v>
      </c>
      <c r="U265" s="115" t="s">
        <v>32</v>
      </c>
      <c r="V265" s="115" t="s">
        <v>32</v>
      </c>
      <c r="W265" s="115" t="s">
        <v>32</v>
      </c>
      <c r="X265" s="115" t="s">
        <v>32</v>
      </c>
      <c r="Y265" s="115" t="s">
        <v>32</v>
      </c>
      <c r="Z265" s="115" t="s">
        <v>32</v>
      </c>
      <c r="AA265" s="115" t="s">
        <v>32</v>
      </c>
      <c r="AB265" s="115" t="s">
        <v>32</v>
      </c>
      <c r="AC265" s="115" t="s">
        <v>32</v>
      </c>
      <c r="AD265" s="115" t="s">
        <v>32</v>
      </c>
      <c r="AE265" s="115" t="s">
        <v>32</v>
      </c>
    </row>
    <row r="266" spans="1:31" x14ac:dyDescent="0.3">
      <c r="A266" s="115" t="s">
        <v>30</v>
      </c>
      <c r="B266" s="115">
        <v>2020</v>
      </c>
      <c r="C266" s="115" t="s">
        <v>39</v>
      </c>
      <c r="D266" s="115" t="str">
        <f t="shared" si="4"/>
        <v>2020 June</v>
      </c>
      <c r="E266" s="115">
        <v>148.19999999999999</v>
      </c>
      <c r="F266" s="115">
        <v>190.3</v>
      </c>
      <c r="G266" s="115">
        <v>149.4</v>
      </c>
      <c r="H266" s="115">
        <v>153.30000000000001</v>
      </c>
      <c r="I266" s="115">
        <v>138.19999999999999</v>
      </c>
      <c r="J266" s="115">
        <v>143.19999999999999</v>
      </c>
      <c r="K266" s="115">
        <v>148.9</v>
      </c>
      <c r="L266" s="115">
        <v>150.30000000000001</v>
      </c>
      <c r="M266" s="115">
        <v>113.2</v>
      </c>
      <c r="N266" s="115">
        <v>159.80000000000001</v>
      </c>
      <c r="O266" s="115">
        <v>142.1</v>
      </c>
      <c r="P266" s="115">
        <v>161.80000000000001</v>
      </c>
      <c r="Q266" s="115">
        <v>152.30000000000001</v>
      </c>
      <c r="R266" s="115">
        <v>182.4</v>
      </c>
      <c r="S266" s="115">
        <v>154.69999999999999</v>
      </c>
      <c r="T266" s="115">
        <v>150</v>
      </c>
      <c r="U266" s="115">
        <v>154.1</v>
      </c>
      <c r="V266" s="115" t="s">
        <v>32</v>
      </c>
      <c r="W266" s="115">
        <v>144.9</v>
      </c>
      <c r="X266" s="115">
        <v>151.69999999999999</v>
      </c>
      <c r="Y266" s="115">
        <v>158.19999999999999</v>
      </c>
      <c r="Z266" s="115">
        <v>141.4</v>
      </c>
      <c r="AA266" s="115">
        <v>153.19999999999999</v>
      </c>
      <c r="AB266" s="115">
        <v>161.80000000000001</v>
      </c>
      <c r="AC266" s="115">
        <v>151.19999999999999</v>
      </c>
      <c r="AD266" s="115">
        <v>151.69999999999999</v>
      </c>
      <c r="AE266" s="115">
        <v>152.69999999999999</v>
      </c>
    </row>
    <row r="267" spans="1:31" x14ac:dyDescent="0.3">
      <c r="A267" s="115" t="s">
        <v>33</v>
      </c>
      <c r="B267" s="115">
        <v>2020</v>
      </c>
      <c r="C267" s="115" t="s">
        <v>39</v>
      </c>
      <c r="D267" s="115" t="str">
        <f t="shared" si="4"/>
        <v>2020 June</v>
      </c>
      <c r="E267" s="115">
        <v>152.69999999999999</v>
      </c>
      <c r="F267" s="115">
        <v>197</v>
      </c>
      <c r="G267" s="115">
        <v>154.6</v>
      </c>
      <c r="H267" s="115">
        <v>153.4</v>
      </c>
      <c r="I267" s="115">
        <v>132.9</v>
      </c>
      <c r="J267" s="115">
        <v>151.80000000000001</v>
      </c>
      <c r="K267" s="115">
        <v>171.2</v>
      </c>
      <c r="L267" s="115">
        <v>152</v>
      </c>
      <c r="M267" s="115">
        <v>116.3</v>
      </c>
      <c r="N267" s="115">
        <v>158.80000000000001</v>
      </c>
      <c r="O267" s="115">
        <v>135.6</v>
      </c>
      <c r="P267" s="115">
        <v>161.69999999999999</v>
      </c>
      <c r="Q267" s="115">
        <v>157</v>
      </c>
      <c r="R267" s="115">
        <v>186.7</v>
      </c>
      <c r="S267" s="115">
        <v>149.1</v>
      </c>
      <c r="T267" s="115">
        <v>136.6</v>
      </c>
      <c r="U267" s="115">
        <v>147.19999999999999</v>
      </c>
      <c r="V267" s="115">
        <v>154.69999999999999</v>
      </c>
      <c r="W267" s="115">
        <v>137.1</v>
      </c>
      <c r="X267" s="115">
        <v>140.4</v>
      </c>
      <c r="Y267" s="115">
        <v>148.1</v>
      </c>
      <c r="Z267" s="115">
        <v>129.30000000000001</v>
      </c>
      <c r="AA267" s="115">
        <v>144.5</v>
      </c>
      <c r="AB267" s="115">
        <v>152.5</v>
      </c>
      <c r="AC267" s="115">
        <v>152.19999999999999</v>
      </c>
      <c r="AD267" s="115">
        <v>142</v>
      </c>
      <c r="AE267" s="115">
        <v>150.80000000000001</v>
      </c>
    </row>
    <row r="268" spans="1:31" x14ac:dyDescent="0.3">
      <c r="A268" s="115" t="s">
        <v>34</v>
      </c>
      <c r="B268" s="115">
        <v>2020</v>
      </c>
      <c r="C268" s="115" t="s">
        <v>39</v>
      </c>
      <c r="D268" s="115" t="str">
        <f t="shared" si="4"/>
        <v>2020 June</v>
      </c>
      <c r="E268" s="115">
        <v>149.6</v>
      </c>
      <c r="F268" s="115">
        <v>192.7</v>
      </c>
      <c r="G268" s="115">
        <v>151.4</v>
      </c>
      <c r="H268" s="115">
        <v>153.30000000000001</v>
      </c>
      <c r="I268" s="115">
        <v>136.30000000000001</v>
      </c>
      <c r="J268" s="115">
        <v>147.19999999999999</v>
      </c>
      <c r="K268" s="115">
        <v>156.5</v>
      </c>
      <c r="L268" s="115">
        <v>150.9</v>
      </c>
      <c r="M268" s="115">
        <v>114.2</v>
      </c>
      <c r="N268" s="115">
        <v>159.5</v>
      </c>
      <c r="O268" s="115">
        <v>139.4</v>
      </c>
      <c r="P268" s="115">
        <v>161.80000000000001</v>
      </c>
      <c r="Q268" s="115">
        <v>154</v>
      </c>
      <c r="R268" s="115">
        <v>183.5</v>
      </c>
      <c r="S268" s="115">
        <v>152.5</v>
      </c>
      <c r="T268" s="115">
        <v>144.4</v>
      </c>
      <c r="U268" s="115">
        <v>151.4</v>
      </c>
      <c r="V268" s="115">
        <v>154.69999999999999</v>
      </c>
      <c r="W268" s="115">
        <v>141.9</v>
      </c>
      <c r="X268" s="115">
        <v>146.4</v>
      </c>
      <c r="Y268" s="115">
        <v>154.4</v>
      </c>
      <c r="Z268" s="115">
        <v>135</v>
      </c>
      <c r="AA268" s="115">
        <v>148.30000000000001</v>
      </c>
      <c r="AB268" s="115">
        <v>156.4</v>
      </c>
      <c r="AC268" s="115">
        <v>151.6</v>
      </c>
      <c r="AD268" s="115">
        <v>147</v>
      </c>
      <c r="AE268" s="115">
        <v>151.80000000000001</v>
      </c>
    </row>
    <row r="269" spans="1:31" x14ac:dyDescent="0.3">
      <c r="A269" s="115" t="s">
        <v>30</v>
      </c>
      <c r="B269" s="115">
        <v>2020</v>
      </c>
      <c r="C269" s="115" t="s">
        <v>40</v>
      </c>
      <c r="D269" s="115" t="str">
        <f t="shared" si="4"/>
        <v>2020 July</v>
      </c>
      <c r="E269" s="115">
        <v>148.19999999999999</v>
      </c>
      <c r="F269" s="115">
        <v>190.3</v>
      </c>
      <c r="G269" s="115">
        <v>149.4</v>
      </c>
      <c r="H269" s="115">
        <v>153.30000000000001</v>
      </c>
      <c r="I269" s="115">
        <v>138.19999999999999</v>
      </c>
      <c r="J269" s="115">
        <v>143.19999999999999</v>
      </c>
      <c r="K269" s="115">
        <v>148.9</v>
      </c>
      <c r="L269" s="115">
        <v>150.30000000000001</v>
      </c>
      <c r="M269" s="115">
        <v>113.2</v>
      </c>
      <c r="N269" s="115">
        <v>159.80000000000001</v>
      </c>
      <c r="O269" s="115">
        <v>142.1</v>
      </c>
      <c r="P269" s="115">
        <v>161.80000000000001</v>
      </c>
      <c r="Q269" s="115">
        <v>152.30000000000001</v>
      </c>
      <c r="R269" s="115">
        <v>182.4</v>
      </c>
      <c r="S269" s="115">
        <v>154.69999999999999</v>
      </c>
      <c r="T269" s="115">
        <v>150</v>
      </c>
      <c r="U269" s="115">
        <v>154.1</v>
      </c>
      <c r="V269" s="115" t="s">
        <v>32</v>
      </c>
      <c r="W269" s="115">
        <v>144.9</v>
      </c>
      <c r="X269" s="115">
        <v>151.69999999999999</v>
      </c>
      <c r="Y269" s="115">
        <v>158.19999999999999</v>
      </c>
      <c r="Z269" s="115">
        <v>141.4</v>
      </c>
      <c r="AA269" s="115">
        <v>153.19999999999999</v>
      </c>
      <c r="AB269" s="115">
        <v>161.80000000000001</v>
      </c>
      <c r="AC269" s="115">
        <v>151.19999999999999</v>
      </c>
      <c r="AD269" s="115">
        <v>151.69999999999999</v>
      </c>
      <c r="AE269" s="115">
        <v>152.69999999999999</v>
      </c>
    </row>
    <row r="270" spans="1:31" x14ac:dyDescent="0.3">
      <c r="A270" s="115" t="s">
        <v>33</v>
      </c>
      <c r="B270" s="115">
        <v>2020</v>
      </c>
      <c r="C270" s="115" t="s">
        <v>40</v>
      </c>
      <c r="D270" s="115" t="str">
        <f t="shared" si="4"/>
        <v>2020 July</v>
      </c>
      <c r="E270" s="115">
        <v>152.69999999999999</v>
      </c>
      <c r="F270" s="115">
        <v>197</v>
      </c>
      <c r="G270" s="115">
        <v>154.6</v>
      </c>
      <c r="H270" s="115">
        <v>153.4</v>
      </c>
      <c r="I270" s="115">
        <v>132.9</v>
      </c>
      <c r="J270" s="115">
        <v>151.80000000000001</v>
      </c>
      <c r="K270" s="115">
        <v>171.2</v>
      </c>
      <c r="L270" s="115">
        <v>152</v>
      </c>
      <c r="M270" s="115">
        <v>116.3</v>
      </c>
      <c r="N270" s="115">
        <v>158.80000000000001</v>
      </c>
      <c r="O270" s="115">
        <v>135.6</v>
      </c>
      <c r="P270" s="115">
        <v>161.69999999999999</v>
      </c>
      <c r="Q270" s="115">
        <v>157</v>
      </c>
      <c r="R270" s="115">
        <v>186.7</v>
      </c>
      <c r="S270" s="115">
        <v>149.1</v>
      </c>
      <c r="T270" s="115">
        <v>136.6</v>
      </c>
      <c r="U270" s="115">
        <v>147.19999999999999</v>
      </c>
      <c r="V270" s="115">
        <v>154.69999999999999</v>
      </c>
      <c r="W270" s="115">
        <v>137.1</v>
      </c>
      <c r="X270" s="115">
        <v>140.4</v>
      </c>
      <c r="Y270" s="115">
        <v>148.1</v>
      </c>
      <c r="Z270" s="115">
        <v>129.30000000000001</v>
      </c>
      <c r="AA270" s="115">
        <v>144.5</v>
      </c>
      <c r="AB270" s="115">
        <v>152.5</v>
      </c>
      <c r="AC270" s="115">
        <v>152.19999999999999</v>
      </c>
      <c r="AD270" s="115">
        <v>142</v>
      </c>
      <c r="AE270" s="115">
        <v>150.80000000000001</v>
      </c>
    </row>
    <row r="271" spans="1:31" x14ac:dyDescent="0.3">
      <c r="A271" s="115" t="s">
        <v>34</v>
      </c>
      <c r="B271" s="115">
        <v>2020</v>
      </c>
      <c r="C271" s="115" t="s">
        <v>40</v>
      </c>
      <c r="D271" s="115" t="str">
        <f t="shared" si="4"/>
        <v>2020 July</v>
      </c>
      <c r="E271" s="115">
        <v>149.6</v>
      </c>
      <c r="F271" s="115">
        <v>192.7</v>
      </c>
      <c r="G271" s="115">
        <v>151.4</v>
      </c>
      <c r="H271" s="115">
        <v>153.30000000000001</v>
      </c>
      <c r="I271" s="115">
        <v>136.30000000000001</v>
      </c>
      <c r="J271" s="115">
        <v>147.19999999999999</v>
      </c>
      <c r="K271" s="115">
        <v>156.5</v>
      </c>
      <c r="L271" s="115">
        <v>150.9</v>
      </c>
      <c r="M271" s="115">
        <v>114.2</v>
      </c>
      <c r="N271" s="115">
        <v>159.5</v>
      </c>
      <c r="O271" s="115">
        <v>139.4</v>
      </c>
      <c r="P271" s="115">
        <v>161.80000000000001</v>
      </c>
      <c r="Q271" s="115">
        <v>154</v>
      </c>
      <c r="R271" s="115">
        <v>183.5</v>
      </c>
      <c r="S271" s="115">
        <v>152.5</v>
      </c>
      <c r="T271" s="115">
        <v>144.4</v>
      </c>
      <c r="U271" s="115">
        <v>151.4</v>
      </c>
      <c r="V271" s="115">
        <v>154.69999999999999</v>
      </c>
      <c r="W271" s="115">
        <v>141.9</v>
      </c>
      <c r="X271" s="115">
        <v>146.4</v>
      </c>
      <c r="Y271" s="115">
        <v>154.4</v>
      </c>
      <c r="Z271" s="115">
        <v>135</v>
      </c>
      <c r="AA271" s="115">
        <v>148.30000000000001</v>
      </c>
      <c r="AB271" s="115">
        <v>156.4</v>
      </c>
      <c r="AC271" s="115">
        <v>151.6</v>
      </c>
      <c r="AD271" s="115">
        <v>147</v>
      </c>
      <c r="AE271" s="115">
        <v>151.80000000000001</v>
      </c>
    </row>
    <row r="272" spans="1:31" x14ac:dyDescent="0.3">
      <c r="A272" s="115" t="s">
        <v>30</v>
      </c>
      <c r="B272" s="115">
        <v>2020</v>
      </c>
      <c r="C272" s="115" t="s">
        <v>41</v>
      </c>
      <c r="D272" s="115" t="str">
        <f t="shared" si="4"/>
        <v>2020 August</v>
      </c>
      <c r="E272" s="115">
        <v>147.6</v>
      </c>
      <c r="F272" s="115">
        <v>187.2</v>
      </c>
      <c r="G272" s="115">
        <v>148.4</v>
      </c>
      <c r="H272" s="115">
        <v>153.30000000000001</v>
      </c>
      <c r="I272" s="115">
        <v>139.80000000000001</v>
      </c>
      <c r="J272" s="115">
        <v>146.9</v>
      </c>
      <c r="K272" s="115">
        <v>171</v>
      </c>
      <c r="L272" s="115">
        <v>149.9</v>
      </c>
      <c r="M272" s="115">
        <v>114.2</v>
      </c>
      <c r="N272" s="115">
        <v>160</v>
      </c>
      <c r="O272" s="115">
        <v>143.5</v>
      </c>
      <c r="P272" s="115">
        <v>161.5</v>
      </c>
      <c r="Q272" s="115">
        <v>155.30000000000001</v>
      </c>
      <c r="R272" s="115">
        <v>180.9</v>
      </c>
      <c r="S272" s="115">
        <v>155.1</v>
      </c>
      <c r="T272" s="115">
        <v>149.30000000000001</v>
      </c>
      <c r="U272" s="115">
        <v>154.30000000000001</v>
      </c>
      <c r="V272" s="115" t="s">
        <v>32</v>
      </c>
      <c r="W272" s="115">
        <v>145.80000000000001</v>
      </c>
      <c r="X272" s="115">
        <v>151.9</v>
      </c>
      <c r="Y272" s="115">
        <v>158.80000000000001</v>
      </c>
      <c r="Z272" s="115">
        <v>143.6</v>
      </c>
      <c r="AA272" s="115">
        <v>152.19999999999999</v>
      </c>
      <c r="AB272" s="115">
        <v>162.69999999999999</v>
      </c>
      <c r="AC272" s="115">
        <v>153.6</v>
      </c>
      <c r="AD272" s="115">
        <v>153</v>
      </c>
      <c r="AE272" s="115">
        <v>154.69999999999999</v>
      </c>
    </row>
    <row r="273" spans="1:31" x14ac:dyDescent="0.3">
      <c r="A273" s="115" t="s">
        <v>33</v>
      </c>
      <c r="B273" s="115">
        <v>2020</v>
      </c>
      <c r="C273" s="115" t="s">
        <v>41</v>
      </c>
      <c r="D273" s="115" t="str">
        <f t="shared" si="4"/>
        <v>2020 August</v>
      </c>
      <c r="E273" s="115">
        <v>151.6</v>
      </c>
      <c r="F273" s="115">
        <v>197.8</v>
      </c>
      <c r="G273" s="115">
        <v>154.5</v>
      </c>
      <c r="H273" s="115">
        <v>153.4</v>
      </c>
      <c r="I273" s="115">
        <v>133.4</v>
      </c>
      <c r="J273" s="115">
        <v>154.5</v>
      </c>
      <c r="K273" s="115">
        <v>191.9</v>
      </c>
      <c r="L273" s="115">
        <v>151.30000000000001</v>
      </c>
      <c r="M273" s="115">
        <v>116.8</v>
      </c>
      <c r="N273" s="115">
        <v>160</v>
      </c>
      <c r="O273" s="115">
        <v>136.5</v>
      </c>
      <c r="P273" s="115">
        <v>163.30000000000001</v>
      </c>
      <c r="Q273" s="115">
        <v>159.9</v>
      </c>
      <c r="R273" s="115">
        <v>187.2</v>
      </c>
      <c r="S273" s="115">
        <v>150</v>
      </c>
      <c r="T273" s="115">
        <v>135.19999999999999</v>
      </c>
      <c r="U273" s="115">
        <v>147.80000000000001</v>
      </c>
      <c r="V273" s="115">
        <v>155.5</v>
      </c>
      <c r="W273" s="115">
        <v>138.30000000000001</v>
      </c>
      <c r="X273" s="115">
        <v>144.5</v>
      </c>
      <c r="Y273" s="115">
        <v>148.69999999999999</v>
      </c>
      <c r="Z273" s="115">
        <v>133.9</v>
      </c>
      <c r="AA273" s="115">
        <v>141.19999999999999</v>
      </c>
      <c r="AB273" s="115">
        <v>155.5</v>
      </c>
      <c r="AC273" s="115">
        <v>155.19999999999999</v>
      </c>
      <c r="AD273" s="115">
        <v>144.80000000000001</v>
      </c>
      <c r="AE273" s="115">
        <v>152.9</v>
      </c>
    </row>
    <row r="274" spans="1:31" x14ac:dyDescent="0.3">
      <c r="A274" s="115" t="s">
        <v>34</v>
      </c>
      <c r="B274" s="115">
        <v>2020</v>
      </c>
      <c r="C274" s="115" t="s">
        <v>41</v>
      </c>
      <c r="D274" s="115" t="str">
        <f t="shared" si="4"/>
        <v>2020 August</v>
      </c>
      <c r="E274" s="115">
        <v>148.9</v>
      </c>
      <c r="F274" s="115">
        <v>190.9</v>
      </c>
      <c r="G274" s="115">
        <v>150.80000000000001</v>
      </c>
      <c r="H274" s="115">
        <v>153.30000000000001</v>
      </c>
      <c r="I274" s="115">
        <v>137.4</v>
      </c>
      <c r="J274" s="115">
        <v>150.4</v>
      </c>
      <c r="K274" s="115">
        <v>178.1</v>
      </c>
      <c r="L274" s="115">
        <v>150.4</v>
      </c>
      <c r="M274" s="115">
        <v>115.1</v>
      </c>
      <c r="N274" s="115">
        <v>160</v>
      </c>
      <c r="O274" s="115">
        <v>140.6</v>
      </c>
      <c r="P274" s="115">
        <v>162.30000000000001</v>
      </c>
      <c r="Q274" s="115">
        <v>157</v>
      </c>
      <c r="R274" s="115">
        <v>182.6</v>
      </c>
      <c r="S274" s="115">
        <v>153.1</v>
      </c>
      <c r="T274" s="115">
        <v>143.4</v>
      </c>
      <c r="U274" s="115">
        <v>151.69999999999999</v>
      </c>
      <c r="V274" s="115">
        <v>155.5</v>
      </c>
      <c r="W274" s="115">
        <v>143</v>
      </c>
      <c r="X274" s="115">
        <v>148.4</v>
      </c>
      <c r="Y274" s="115">
        <v>155</v>
      </c>
      <c r="Z274" s="115">
        <v>138.5</v>
      </c>
      <c r="AA274" s="115">
        <v>146</v>
      </c>
      <c r="AB274" s="115">
        <v>158.5</v>
      </c>
      <c r="AC274" s="115">
        <v>154.30000000000001</v>
      </c>
      <c r="AD274" s="115">
        <v>149</v>
      </c>
      <c r="AE274" s="115">
        <v>153.9</v>
      </c>
    </row>
    <row r="275" spans="1:31" x14ac:dyDescent="0.3">
      <c r="A275" s="115" t="s">
        <v>30</v>
      </c>
      <c r="B275" s="115">
        <v>2020</v>
      </c>
      <c r="C275" s="115" t="s">
        <v>42</v>
      </c>
      <c r="D275" s="115" t="str">
        <f t="shared" si="4"/>
        <v>2020 September</v>
      </c>
      <c r="E275" s="115">
        <v>146.9</v>
      </c>
      <c r="F275" s="115">
        <v>183.9</v>
      </c>
      <c r="G275" s="115">
        <v>149.5</v>
      </c>
      <c r="H275" s="115">
        <v>153.4</v>
      </c>
      <c r="I275" s="115">
        <v>140.4</v>
      </c>
      <c r="J275" s="115">
        <v>147</v>
      </c>
      <c r="K275" s="115">
        <v>178.8</v>
      </c>
      <c r="L275" s="115">
        <v>149.30000000000001</v>
      </c>
      <c r="M275" s="115">
        <v>115.1</v>
      </c>
      <c r="N275" s="115">
        <v>160</v>
      </c>
      <c r="O275" s="115">
        <v>145.4</v>
      </c>
      <c r="P275" s="115">
        <v>161.6</v>
      </c>
      <c r="Q275" s="115">
        <v>156.1</v>
      </c>
      <c r="R275" s="115">
        <v>182.9</v>
      </c>
      <c r="S275" s="115">
        <v>155.4</v>
      </c>
      <c r="T275" s="115">
        <v>149.9</v>
      </c>
      <c r="U275" s="115">
        <v>154.6</v>
      </c>
      <c r="V275" s="115" t="s">
        <v>32</v>
      </c>
      <c r="W275" s="115">
        <v>146.4</v>
      </c>
      <c r="X275" s="115">
        <v>151.6</v>
      </c>
      <c r="Y275" s="115">
        <v>159.1</v>
      </c>
      <c r="Z275" s="115">
        <v>144.6</v>
      </c>
      <c r="AA275" s="115">
        <v>152.80000000000001</v>
      </c>
      <c r="AB275" s="115">
        <v>161.1</v>
      </c>
      <c r="AC275" s="115">
        <v>157.4</v>
      </c>
      <c r="AD275" s="115">
        <v>153.69999999999999</v>
      </c>
      <c r="AE275" s="115">
        <v>155.4</v>
      </c>
    </row>
    <row r="276" spans="1:31" x14ac:dyDescent="0.3">
      <c r="A276" s="115" t="s">
        <v>33</v>
      </c>
      <c r="B276" s="115">
        <v>2020</v>
      </c>
      <c r="C276" s="115" t="s">
        <v>42</v>
      </c>
      <c r="D276" s="115" t="str">
        <f t="shared" si="4"/>
        <v>2020 September</v>
      </c>
      <c r="E276" s="115">
        <v>151.5</v>
      </c>
      <c r="F276" s="115">
        <v>193.1</v>
      </c>
      <c r="G276" s="115">
        <v>157.30000000000001</v>
      </c>
      <c r="H276" s="115">
        <v>153.9</v>
      </c>
      <c r="I276" s="115">
        <v>134.4</v>
      </c>
      <c r="J276" s="115">
        <v>155.4</v>
      </c>
      <c r="K276" s="115">
        <v>202</v>
      </c>
      <c r="L276" s="115">
        <v>150.80000000000001</v>
      </c>
      <c r="M276" s="115">
        <v>118.9</v>
      </c>
      <c r="N276" s="115">
        <v>160.9</v>
      </c>
      <c r="O276" s="115">
        <v>137.69999999999999</v>
      </c>
      <c r="P276" s="115">
        <v>164.4</v>
      </c>
      <c r="Q276" s="115">
        <v>161.30000000000001</v>
      </c>
      <c r="R276" s="115">
        <v>188.7</v>
      </c>
      <c r="S276" s="115">
        <v>150.19999999999999</v>
      </c>
      <c r="T276" s="115">
        <v>136.30000000000001</v>
      </c>
      <c r="U276" s="115">
        <v>148.1</v>
      </c>
      <c r="V276" s="115">
        <v>156.30000000000001</v>
      </c>
      <c r="W276" s="115">
        <v>137.19999999999999</v>
      </c>
      <c r="X276" s="115">
        <v>145.4</v>
      </c>
      <c r="Y276" s="115">
        <v>150</v>
      </c>
      <c r="Z276" s="115">
        <v>135.1</v>
      </c>
      <c r="AA276" s="115">
        <v>141.80000000000001</v>
      </c>
      <c r="AB276" s="115">
        <v>154.9</v>
      </c>
      <c r="AC276" s="115">
        <v>159.80000000000001</v>
      </c>
      <c r="AD276" s="115">
        <v>146</v>
      </c>
      <c r="AE276" s="115">
        <v>154</v>
      </c>
    </row>
    <row r="277" spans="1:31" x14ac:dyDescent="0.3">
      <c r="A277" s="115" t="s">
        <v>34</v>
      </c>
      <c r="B277" s="115">
        <v>2020</v>
      </c>
      <c r="C277" s="115" t="s">
        <v>42</v>
      </c>
      <c r="D277" s="115" t="str">
        <f t="shared" si="4"/>
        <v>2020 September</v>
      </c>
      <c r="E277" s="115">
        <v>148.4</v>
      </c>
      <c r="F277" s="115">
        <v>187.1</v>
      </c>
      <c r="G277" s="115">
        <v>152.5</v>
      </c>
      <c r="H277" s="115">
        <v>153.6</v>
      </c>
      <c r="I277" s="115">
        <v>138.19999999999999</v>
      </c>
      <c r="J277" s="115">
        <v>150.9</v>
      </c>
      <c r="K277" s="115">
        <v>186.7</v>
      </c>
      <c r="L277" s="115">
        <v>149.80000000000001</v>
      </c>
      <c r="M277" s="115">
        <v>116.4</v>
      </c>
      <c r="N277" s="115">
        <v>160.30000000000001</v>
      </c>
      <c r="O277" s="115">
        <v>142.19999999999999</v>
      </c>
      <c r="P277" s="115">
        <v>162.9</v>
      </c>
      <c r="Q277" s="115">
        <v>158</v>
      </c>
      <c r="R277" s="115">
        <v>184.4</v>
      </c>
      <c r="S277" s="115">
        <v>153.4</v>
      </c>
      <c r="T277" s="115">
        <v>144.30000000000001</v>
      </c>
      <c r="U277" s="115">
        <v>152</v>
      </c>
      <c r="V277" s="115">
        <v>156.30000000000001</v>
      </c>
      <c r="W277" s="115">
        <v>142.9</v>
      </c>
      <c r="X277" s="115">
        <v>148.69999999999999</v>
      </c>
      <c r="Y277" s="115">
        <v>155.6</v>
      </c>
      <c r="Z277" s="115">
        <v>139.6</v>
      </c>
      <c r="AA277" s="115">
        <v>146.6</v>
      </c>
      <c r="AB277" s="115">
        <v>157.5</v>
      </c>
      <c r="AC277" s="115">
        <v>158.4</v>
      </c>
      <c r="AD277" s="115">
        <v>150</v>
      </c>
      <c r="AE277" s="115">
        <v>154.69999999999999</v>
      </c>
    </row>
    <row r="278" spans="1:31" x14ac:dyDescent="0.3">
      <c r="A278" s="115" t="s">
        <v>30</v>
      </c>
      <c r="B278" s="115">
        <v>2020</v>
      </c>
      <c r="C278" s="115" t="s">
        <v>43</v>
      </c>
      <c r="D278" s="115" t="str">
        <f t="shared" si="4"/>
        <v>2020 October</v>
      </c>
      <c r="E278" s="115">
        <v>146</v>
      </c>
      <c r="F278" s="115">
        <v>186.3</v>
      </c>
      <c r="G278" s="115">
        <v>159.19999999999999</v>
      </c>
      <c r="H278" s="115">
        <v>153.6</v>
      </c>
      <c r="I278" s="115">
        <v>142.6</v>
      </c>
      <c r="J278" s="115">
        <v>147.19999999999999</v>
      </c>
      <c r="K278" s="115">
        <v>200.6</v>
      </c>
      <c r="L278" s="115">
        <v>150.30000000000001</v>
      </c>
      <c r="M278" s="115">
        <v>115.3</v>
      </c>
      <c r="N278" s="115">
        <v>160.9</v>
      </c>
      <c r="O278" s="115">
        <v>147.4</v>
      </c>
      <c r="P278" s="115">
        <v>161.9</v>
      </c>
      <c r="Q278" s="115">
        <v>159.6</v>
      </c>
      <c r="R278" s="115">
        <v>182.7</v>
      </c>
      <c r="S278" s="115">
        <v>155.69999999999999</v>
      </c>
      <c r="T278" s="115">
        <v>150.6</v>
      </c>
      <c r="U278" s="115">
        <v>155</v>
      </c>
      <c r="V278" s="115" t="s">
        <v>32</v>
      </c>
      <c r="W278" s="115">
        <v>146.80000000000001</v>
      </c>
      <c r="X278" s="115">
        <v>152</v>
      </c>
      <c r="Y278" s="115">
        <v>159.5</v>
      </c>
      <c r="Z278" s="115">
        <v>146.4</v>
      </c>
      <c r="AA278" s="115">
        <v>152.4</v>
      </c>
      <c r="AB278" s="115">
        <v>162.5</v>
      </c>
      <c r="AC278" s="115">
        <v>156.19999999999999</v>
      </c>
      <c r="AD278" s="115">
        <v>154.30000000000001</v>
      </c>
      <c r="AE278" s="115">
        <v>157.5</v>
      </c>
    </row>
    <row r="279" spans="1:31" x14ac:dyDescent="0.3">
      <c r="A279" s="115" t="s">
        <v>33</v>
      </c>
      <c r="B279" s="115">
        <v>2020</v>
      </c>
      <c r="C279" s="115" t="s">
        <v>43</v>
      </c>
      <c r="D279" s="115" t="str">
        <f t="shared" si="4"/>
        <v>2020 October</v>
      </c>
      <c r="E279" s="115">
        <v>150.6</v>
      </c>
      <c r="F279" s="115">
        <v>193.7</v>
      </c>
      <c r="G279" s="115">
        <v>164.8</v>
      </c>
      <c r="H279" s="115">
        <v>153.69999999999999</v>
      </c>
      <c r="I279" s="115">
        <v>135.69999999999999</v>
      </c>
      <c r="J279" s="115">
        <v>155.69999999999999</v>
      </c>
      <c r="K279" s="115">
        <v>226</v>
      </c>
      <c r="L279" s="115">
        <v>152.19999999999999</v>
      </c>
      <c r="M279" s="115">
        <v>118.1</v>
      </c>
      <c r="N279" s="115">
        <v>161.30000000000001</v>
      </c>
      <c r="O279" s="115">
        <v>139.19999999999999</v>
      </c>
      <c r="P279" s="115">
        <v>164.8</v>
      </c>
      <c r="Q279" s="115">
        <v>164.4</v>
      </c>
      <c r="R279" s="115">
        <v>188.7</v>
      </c>
      <c r="S279" s="115">
        <v>150.5</v>
      </c>
      <c r="T279" s="115">
        <v>136.1</v>
      </c>
      <c r="U279" s="115">
        <v>148.30000000000001</v>
      </c>
      <c r="V279" s="115">
        <v>156.5</v>
      </c>
      <c r="W279" s="115">
        <v>137.1</v>
      </c>
      <c r="X279" s="115">
        <v>145.1</v>
      </c>
      <c r="Y279" s="115">
        <v>151</v>
      </c>
      <c r="Z279" s="115">
        <v>135.4</v>
      </c>
      <c r="AA279" s="115">
        <v>142</v>
      </c>
      <c r="AB279" s="115">
        <v>155.69999999999999</v>
      </c>
      <c r="AC279" s="115">
        <v>158.1</v>
      </c>
      <c r="AD279" s="115">
        <v>146.19999999999999</v>
      </c>
      <c r="AE279" s="115">
        <v>155.19999999999999</v>
      </c>
    </row>
    <row r="280" spans="1:31" x14ac:dyDescent="0.3">
      <c r="A280" s="115" t="s">
        <v>34</v>
      </c>
      <c r="B280" s="115">
        <v>2020</v>
      </c>
      <c r="C280" s="115" t="s">
        <v>43</v>
      </c>
      <c r="D280" s="115" t="str">
        <f t="shared" si="4"/>
        <v>2020 October</v>
      </c>
      <c r="E280" s="115">
        <v>147.5</v>
      </c>
      <c r="F280" s="115">
        <v>188.9</v>
      </c>
      <c r="G280" s="115">
        <v>161.4</v>
      </c>
      <c r="H280" s="115">
        <v>153.6</v>
      </c>
      <c r="I280" s="115">
        <v>140.1</v>
      </c>
      <c r="J280" s="115">
        <v>151.19999999999999</v>
      </c>
      <c r="K280" s="115">
        <v>209.2</v>
      </c>
      <c r="L280" s="115">
        <v>150.9</v>
      </c>
      <c r="M280" s="115">
        <v>116.2</v>
      </c>
      <c r="N280" s="115">
        <v>161</v>
      </c>
      <c r="O280" s="115">
        <v>144</v>
      </c>
      <c r="P280" s="115">
        <v>163.19999999999999</v>
      </c>
      <c r="Q280" s="115">
        <v>161.4</v>
      </c>
      <c r="R280" s="115">
        <v>184.3</v>
      </c>
      <c r="S280" s="115">
        <v>153.69999999999999</v>
      </c>
      <c r="T280" s="115">
        <v>144.6</v>
      </c>
      <c r="U280" s="115">
        <v>152.30000000000001</v>
      </c>
      <c r="V280" s="115">
        <v>156.5</v>
      </c>
      <c r="W280" s="115">
        <v>143.1</v>
      </c>
      <c r="X280" s="115">
        <v>148.69999999999999</v>
      </c>
      <c r="Y280" s="115">
        <v>156.30000000000001</v>
      </c>
      <c r="Z280" s="115">
        <v>140.6</v>
      </c>
      <c r="AA280" s="115">
        <v>146.5</v>
      </c>
      <c r="AB280" s="115">
        <v>158.5</v>
      </c>
      <c r="AC280" s="115">
        <v>157</v>
      </c>
      <c r="AD280" s="115">
        <v>150.4</v>
      </c>
      <c r="AE280" s="115">
        <v>156.4</v>
      </c>
    </row>
    <row r="281" spans="1:31" x14ac:dyDescent="0.3">
      <c r="A281" s="115" t="s">
        <v>30</v>
      </c>
      <c r="B281" s="115">
        <v>2020</v>
      </c>
      <c r="C281" s="115" t="s">
        <v>45</v>
      </c>
      <c r="D281" s="115" t="str">
        <f t="shared" si="4"/>
        <v>2020 November</v>
      </c>
      <c r="E281" s="115">
        <v>145.4</v>
      </c>
      <c r="F281" s="115">
        <v>188.6</v>
      </c>
      <c r="G281" s="115">
        <v>171.6</v>
      </c>
      <c r="H281" s="115">
        <v>153.80000000000001</v>
      </c>
      <c r="I281" s="115">
        <v>145.4</v>
      </c>
      <c r="J281" s="115">
        <v>146.5</v>
      </c>
      <c r="K281" s="115">
        <v>222.2</v>
      </c>
      <c r="L281" s="115">
        <v>155.9</v>
      </c>
      <c r="M281" s="115">
        <v>114.9</v>
      </c>
      <c r="N281" s="115">
        <v>162</v>
      </c>
      <c r="O281" s="115">
        <v>150</v>
      </c>
      <c r="P281" s="115">
        <v>162.69999999999999</v>
      </c>
      <c r="Q281" s="115">
        <v>163.4</v>
      </c>
      <c r="R281" s="115">
        <v>183.4</v>
      </c>
      <c r="S281" s="115">
        <v>156.30000000000001</v>
      </c>
      <c r="T281" s="115">
        <v>151</v>
      </c>
      <c r="U281" s="115">
        <v>155.5</v>
      </c>
      <c r="V281" s="115" t="s">
        <v>32</v>
      </c>
      <c r="W281" s="115">
        <v>147.5</v>
      </c>
      <c r="X281" s="115">
        <v>152.80000000000001</v>
      </c>
      <c r="Y281" s="115">
        <v>160.4</v>
      </c>
      <c r="Z281" s="115">
        <v>146.1</v>
      </c>
      <c r="AA281" s="115">
        <v>153.6</v>
      </c>
      <c r="AB281" s="115">
        <v>161.6</v>
      </c>
      <c r="AC281" s="115">
        <v>156.19999999999999</v>
      </c>
      <c r="AD281" s="115">
        <v>154.5</v>
      </c>
      <c r="AE281" s="115">
        <v>159.80000000000001</v>
      </c>
    </row>
    <row r="282" spans="1:31" x14ac:dyDescent="0.3">
      <c r="A282" s="115" t="s">
        <v>33</v>
      </c>
      <c r="B282" s="115">
        <v>2020</v>
      </c>
      <c r="C282" s="115" t="s">
        <v>45</v>
      </c>
      <c r="D282" s="115" t="str">
        <f t="shared" si="4"/>
        <v>2020 November</v>
      </c>
      <c r="E282" s="115">
        <v>149.69999999999999</v>
      </c>
      <c r="F282" s="115">
        <v>195.5</v>
      </c>
      <c r="G282" s="115">
        <v>176.9</v>
      </c>
      <c r="H282" s="115">
        <v>153.9</v>
      </c>
      <c r="I282" s="115">
        <v>138</v>
      </c>
      <c r="J282" s="115">
        <v>150.5</v>
      </c>
      <c r="K282" s="115">
        <v>245.3</v>
      </c>
      <c r="L282" s="115">
        <v>158.69999999999999</v>
      </c>
      <c r="M282" s="115">
        <v>117.2</v>
      </c>
      <c r="N282" s="115">
        <v>161.4</v>
      </c>
      <c r="O282" s="115">
        <v>141.5</v>
      </c>
      <c r="P282" s="115">
        <v>165.1</v>
      </c>
      <c r="Q282" s="115">
        <v>167</v>
      </c>
      <c r="R282" s="115">
        <v>188.8</v>
      </c>
      <c r="S282" s="115">
        <v>151.1</v>
      </c>
      <c r="T282" s="115">
        <v>136.4</v>
      </c>
      <c r="U282" s="115">
        <v>148.80000000000001</v>
      </c>
      <c r="V282" s="115">
        <v>158</v>
      </c>
      <c r="W282" s="115">
        <v>137.30000000000001</v>
      </c>
      <c r="X282" s="115">
        <v>145.1</v>
      </c>
      <c r="Y282" s="115">
        <v>152</v>
      </c>
      <c r="Z282" s="115">
        <v>135.19999999999999</v>
      </c>
      <c r="AA282" s="115">
        <v>144.4</v>
      </c>
      <c r="AB282" s="115">
        <v>156.4</v>
      </c>
      <c r="AC282" s="115">
        <v>157.9</v>
      </c>
      <c r="AD282" s="115">
        <v>146.6</v>
      </c>
      <c r="AE282" s="115">
        <v>156.69999999999999</v>
      </c>
    </row>
    <row r="283" spans="1:31" x14ac:dyDescent="0.3">
      <c r="A283" s="115" t="s">
        <v>34</v>
      </c>
      <c r="B283" s="115">
        <v>2020</v>
      </c>
      <c r="C283" s="115" t="s">
        <v>45</v>
      </c>
      <c r="D283" s="115" t="str">
        <f t="shared" si="4"/>
        <v>2020 November</v>
      </c>
      <c r="E283" s="115">
        <v>146.80000000000001</v>
      </c>
      <c r="F283" s="115">
        <v>191</v>
      </c>
      <c r="G283" s="115">
        <v>173.6</v>
      </c>
      <c r="H283" s="115">
        <v>153.80000000000001</v>
      </c>
      <c r="I283" s="115">
        <v>142.69999999999999</v>
      </c>
      <c r="J283" s="115">
        <v>148.4</v>
      </c>
      <c r="K283" s="115">
        <v>230</v>
      </c>
      <c r="L283" s="115">
        <v>156.80000000000001</v>
      </c>
      <c r="M283" s="115">
        <v>115.7</v>
      </c>
      <c r="N283" s="115">
        <v>161.80000000000001</v>
      </c>
      <c r="O283" s="115">
        <v>146.5</v>
      </c>
      <c r="P283" s="115">
        <v>163.80000000000001</v>
      </c>
      <c r="Q283" s="115">
        <v>164.7</v>
      </c>
      <c r="R283" s="115">
        <v>184.8</v>
      </c>
      <c r="S283" s="115">
        <v>154.30000000000001</v>
      </c>
      <c r="T283" s="115">
        <v>144.9</v>
      </c>
      <c r="U283" s="115">
        <v>152.80000000000001</v>
      </c>
      <c r="V283" s="115">
        <v>158</v>
      </c>
      <c r="W283" s="115">
        <v>143.6</v>
      </c>
      <c r="X283" s="115">
        <v>149.19999999999999</v>
      </c>
      <c r="Y283" s="115">
        <v>157.19999999999999</v>
      </c>
      <c r="Z283" s="115">
        <v>140.4</v>
      </c>
      <c r="AA283" s="115">
        <v>148.4</v>
      </c>
      <c r="AB283" s="115">
        <v>158.6</v>
      </c>
      <c r="AC283" s="115">
        <v>156.9</v>
      </c>
      <c r="AD283" s="115">
        <v>150.69999999999999</v>
      </c>
      <c r="AE283" s="115">
        <v>158.4</v>
      </c>
    </row>
    <row r="284" spans="1:31" x14ac:dyDescent="0.3">
      <c r="A284" s="115" t="s">
        <v>30</v>
      </c>
      <c r="B284" s="115">
        <v>2020</v>
      </c>
      <c r="C284" s="115" t="s">
        <v>46</v>
      </c>
      <c r="D284" s="115" t="str">
        <f t="shared" si="4"/>
        <v>2020 December</v>
      </c>
      <c r="E284" s="115">
        <v>144.6</v>
      </c>
      <c r="F284" s="115">
        <v>188.5</v>
      </c>
      <c r="G284" s="115">
        <v>173.4</v>
      </c>
      <c r="H284" s="115">
        <v>154</v>
      </c>
      <c r="I284" s="115">
        <v>150</v>
      </c>
      <c r="J284" s="115">
        <v>145.9</v>
      </c>
      <c r="K284" s="115">
        <v>225.2</v>
      </c>
      <c r="L284" s="115">
        <v>159.5</v>
      </c>
      <c r="M284" s="115">
        <v>114.4</v>
      </c>
      <c r="N284" s="115">
        <v>163.5</v>
      </c>
      <c r="O284" s="115">
        <v>153.4</v>
      </c>
      <c r="P284" s="115">
        <v>163.6</v>
      </c>
      <c r="Q284" s="115">
        <v>164.5</v>
      </c>
      <c r="R284" s="115">
        <v>183.6</v>
      </c>
      <c r="S284" s="115">
        <v>157</v>
      </c>
      <c r="T284" s="115">
        <v>151.6</v>
      </c>
      <c r="U284" s="115">
        <v>156.30000000000001</v>
      </c>
      <c r="V284" s="115" t="s">
        <v>32</v>
      </c>
      <c r="W284" s="115">
        <v>148.69999999999999</v>
      </c>
      <c r="X284" s="115">
        <v>153.4</v>
      </c>
      <c r="Y284" s="115">
        <v>161.6</v>
      </c>
      <c r="Z284" s="115">
        <v>146.4</v>
      </c>
      <c r="AA284" s="115">
        <v>153.9</v>
      </c>
      <c r="AB284" s="115">
        <v>162.9</v>
      </c>
      <c r="AC284" s="115">
        <v>156.6</v>
      </c>
      <c r="AD284" s="115">
        <v>155.19999999999999</v>
      </c>
      <c r="AE284" s="115">
        <v>160.69999999999999</v>
      </c>
    </row>
    <row r="285" spans="1:31" x14ac:dyDescent="0.3">
      <c r="A285" s="115" t="s">
        <v>33</v>
      </c>
      <c r="B285" s="115">
        <v>2020</v>
      </c>
      <c r="C285" s="115" t="s">
        <v>46</v>
      </c>
      <c r="D285" s="115" t="str">
        <f t="shared" si="4"/>
        <v>2020 December</v>
      </c>
      <c r="E285" s="115">
        <v>149</v>
      </c>
      <c r="F285" s="115">
        <v>195.7</v>
      </c>
      <c r="G285" s="115">
        <v>178.3</v>
      </c>
      <c r="H285" s="115">
        <v>154.19999999999999</v>
      </c>
      <c r="I285" s="115">
        <v>140.69999999999999</v>
      </c>
      <c r="J285" s="115">
        <v>149.69999999999999</v>
      </c>
      <c r="K285" s="115">
        <v>240.9</v>
      </c>
      <c r="L285" s="115">
        <v>161.5</v>
      </c>
      <c r="M285" s="115">
        <v>117.1</v>
      </c>
      <c r="N285" s="115">
        <v>161.9</v>
      </c>
      <c r="O285" s="115">
        <v>143.30000000000001</v>
      </c>
      <c r="P285" s="115">
        <v>166.1</v>
      </c>
      <c r="Q285" s="115">
        <v>167</v>
      </c>
      <c r="R285" s="115">
        <v>190.2</v>
      </c>
      <c r="S285" s="115">
        <v>151.9</v>
      </c>
      <c r="T285" s="115">
        <v>136.69999999999999</v>
      </c>
      <c r="U285" s="115">
        <v>149.6</v>
      </c>
      <c r="V285" s="115">
        <v>158.4</v>
      </c>
      <c r="W285" s="115">
        <v>137.9</v>
      </c>
      <c r="X285" s="115">
        <v>145.5</v>
      </c>
      <c r="Y285" s="115">
        <v>152.9</v>
      </c>
      <c r="Z285" s="115">
        <v>135.5</v>
      </c>
      <c r="AA285" s="115">
        <v>144.30000000000001</v>
      </c>
      <c r="AB285" s="115">
        <v>156.9</v>
      </c>
      <c r="AC285" s="115">
        <v>157.9</v>
      </c>
      <c r="AD285" s="115">
        <v>146.9</v>
      </c>
      <c r="AE285" s="115">
        <v>156.9</v>
      </c>
    </row>
    <row r="286" spans="1:31" x14ac:dyDescent="0.3">
      <c r="A286" s="115" t="s">
        <v>34</v>
      </c>
      <c r="B286" s="115">
        <v>2020</v>
      </c>
      <c r="C286" s="115" t="s">
        <v>46</v>
      </c>
      <c r="D286" s="115" t="str">
        <f t="shared" si="4"/>
        <v>2020 December</v>
      </c>
      <c r="E286" s="115">
        <v>146</v>
      </c>
      <c r="F286" s="115">
        <v>191</v>
      </c>
      <c r="G286" s="115">
        <v>175.3</v>
      </c>
      <c r="H286" s="115">
        <v>154.1</v>
      </c>
      <c r="I286" s="115">
        <v>146.6</v>
      </c>
      <c r="J286" s="115">
        <v>147.69999999999999</v>
      </c>
      <c r="K286" s="115">
        <v>230.5</v>
      </c>
      <c r="L286" s="115">
        <v>160.19999999999999</v>
      </c>
      <c r="M286" s="115">
        <v>115.3</v>
      </c>
      <c r="N286" s="115">
        <v>163</v>
      </c>
      <c r="O286" s="115">
        <v>149.19999999999999</v>
      </c>
      <c r="P286" s="115">
        <v>164.8</v>
      </c>
      <c r="Q286" s="115">
        <v>165.4</v>
      </c>
      <c r="R286" s="115">
        <v>185.4</v>
      </c>
      <c r="S286" s="115">
        <v>155</v>
      </c>
      <c r="T286" s="115">
        <v>145.4</v>
      </c>
      <c r="U286" s="115">
        <v>153.6</v>
      </c>
      <c r="V286" s="115">
        <v>158.4</v>
      </c>
      <c r="W286" s="115">
        <v>144.6</v>
      </c>
      <c r="X286" s="115">
        <v>149.69999999999999</v>
      </c>
      <c r="Y286" s="115">
        <v>158.30000000000001</v>
      </c>
      <c r="Z286" s="115">
        <v>140.69999999999999</v>
      </c>
      <c r="AA286" s="115">
        <v>148.5</v>
      </c>
      <c r="AB286" s="115">
        <v>159.4</v>
      </c>
      <c r="AC286" s="115">
        <v>157.1</v>
      </c>
      <c r="AD286" s="115">
        <v>151.19999999999999</v>
      </c>
      <c r="AE286" s="115">
        <v>158.9</v>
      </c>
    </row>
    <row r="287" spans="1:31" x14ac:dyDescent="0.3">
      <c r="A287" s="115" t="s">
        <v>30</v>
      </c>
      <c r="B287" s="115">
        <v>2021</v>
      </c>
      <c r="C287" s="115" t="s">
        <v>31</v>
      </c>
      <c r="D287" s="115" t="str">
        <f t="shared" si="4"/>
        <v>2021 January</v>
      </c>
      <c r="E287" s="115">
        <v>143.4</v>
      </c>
      <c r="F287" s="115">
        <v>187.5</v>
      </c>
      <c r="G287" s="115">
        <v>173.4</v>
      </c>
      <c r="H287" s="115">
        <v>154</v>
      </c>
      <c r="I287" s="115">
        <v>154.80000000000001</v>
      </c>
      <c r="J287" s="115">
        <v>147</v>
      </c>
      <c r="K287" s="115">
        <v>187.8</v>
      </c>
      <c r="L287" s="115">
        <v>159.5</v>
      </c>
      <c r="M287" s="115">
        <v>113.8</v>
      </c>
      <c r="N287" s="115">
        <v>164.5</v>
      </c>
      <c r="O287" s="115">
        <v>156.1</v>
      </c>
      <c r="P287" s="115">
        <v>164.3</v>
      </c>
      <c r="Q287" s="115">
        <v>159.6</v>
      </c>
      <c r="R287" s="115">
        <v>184.6</v>
      </c>
      <c r="S287" s="115">
        <v>157.5</v>
      </c>
      <c r="T287" s="115">
        <v>152.4</v>
      </c>
      <c r="U287" s="115">
        <v>156.80000000000001</v>
      </c>
      <c r="V287" s="115" t="s">
        <v>32</v>
      </c>
      <c r="W287" s="115">
        <v>150.9</v>
      </c>
      <c r="X287" s="115">
        <v>153.9</v>
      </c>
      <c r="Y287" s="115">
        <v>162.5</v>
      </c>
      <c r="Z287" s="115">
        <v>147.5</v>
      </c>
      <c r="AA287" s="115">
        <v>155.1</v>
      </c>
      <c r="AB287" s="115">
        <v>163.5</v>
      </c>
      <c r="AC287" s="115">
        <v>156.19999999999999</v>
      </c>
      <c r="AD287" s="115">
        <v>155.9</v>
      </c>
      <c r="AE287" s="115">
        <v>158.5</v>
      </c>
    </row>
    <row r="288" spans="1:31" x14ac:dyDescent="0.3">
      <c r="A288" s="115" t="s">
        <v>33</v>
      </c>
      <c r="B288" s="115">
        <v>2021</v>
      </c>
      <c r="C288" s="115" t="s">
        <v>31</v>
      </c>
      <c r="D288" s="115" t="str">
        <f t="shared" si="4"/>
        <v>2021 January</v>
      </c>
      <c r="E288" s="115">
        <v>148</v>
      </c>
      <c r="F288" s="115">
        <v>194.8</v>
      </c>
      <c r="G288" s="115">
        <v>178.4</v>
      </c>
      <c r="H288" s="115">
        <v>154.4</v>
      </c>
      <c r="I288" s="115">
        <v>144.1</v>
      </c>
      <c r="J288" s="115">
        <v>152.6</v>
      </c>
      <c r="K288" s="115">
        <v>206.8</v>
      </c>
      <c r="L288" s="115">
        <v>162.1</v>
      </c>
      <c r="M288" s="115">
        <v>116.3</v>
      </c>
      <c r="N288" s="115">
        <v>163</v>
      </c>
      <c r="O288" s="115">
        <v>145.9</v>
      </c>
      <c r="P288" s="115">
        <v>167.2</v>
      </c>
      <c r="Q288" s="115">
        <v>163.4</v>
      </c>
      <c r="R288" s="115">
        <v>191.8</v>
      </c>
      <c r="S288" s="115">
        <v>152.5</v>
      </c>
      <c r="T288" s="115">
        <v>137.30000000000001</v>
      </c>
      <c r="U288" s="115">
        <v>150.19999999999999</v>
      </c>
      <c r="V288" s="115">
        <v>157.69999999999999</v>
      </c>
      <c r="W288" s="115">
        <v>142.9</v>
      </c>
      <c r="X288" s="115">
        <v>145.69999999999999</v>
      </c>
      <c r="Y288" s="115">
        <v>154.1</v>
      </c>
      <c r="Z288" s="115">
        <v>136.9</v>
      </c>
      <c r="AA288" s="115">
        <v>145.4</v>
      </c>
      <c r="AB288" s="115">
        <v>156.1</v>
      </c>
      <c r="AC288" s="115">
        <v>157.69999999999999</v>
      </c>
      <c r="AD288" s="115">
        <v>147.6</v>
      </c>
      <c r="AE288" s="115">
        <v>156</v>
      </c>
    </row>
    <row r="289" spans="1:31" x14ac:dyDescent="0.3">
      <c r="A289" s="115" t="s">
        <v>34</v>
      </c>
      <c r="B289" s="115">
        <v>2021</v>
      </c>
      <c r="C289" s="115" t="s">
        <v>31</v>
      </c>
      <c r="D289" s="115" t="str">
        <f t="shared" si="4"/>
        <v>2021 January</v>
      </c>
      <c r="E289" s="115">
        <v>144.9</v>
      </c>
      <c r="F289" s="115">
        <v>190.1</v>
      </c>
      <c r="G289" s="115">
        <v>175.3</v>
      </c>
      <c r="H289" s="115">
        <v>154.1</v>
      </c>
      <c r="I289" s="115">
        <v>150.9</v>
      </c>
      <c r="J289" s="115">
        <v>149.6</v>
      </c>
      <c r="K289" s="115">
        <v>194.2</v>
      </c>
      <c r="L289" s="115">
        <v>160.4</v>
      </c>
      <c r="M289" s="115">
        <v>114.6</v>
      </c>
      <c r="N289" s="115">
        <v>164</v>
      </c>
      <c r="O289" s="115">
        <v>151.80000000000001</v>
      </c>
      <c r="P289" s="115">
        <v>165.6</v>
      </c>
      <c r="Q289" s="115">
        <v>161</v>
      </c>
      <c r="R289" s="115">
        <v>186.5</v>
      </c>
      <c r="S289" s="115">
        <v>155.5</v>
      </c>
      <c r="T289" s="115">
        <v>146.1</v>
      </c>
      <c r="U289" s="115">
        <v>154.19999999999999</v>
      </c>
      <c r="V289" s="115">
        <v>157.69999999999999</v>
      </c>
      <c r="W289" s="115">
        <v>147.9</v>
      </c>
      <c r="X289" s="115">
        <v>150</v>
      </c>
      <c r="Y289" s="115">
        <v>159.30000000000001</v>
      </c>
      <c r="Z289" s="115">
        <v>141.9</v>
      </c>
      <c r="AA289" s="115">
        <v>149.6</v>
      </c>
      <c r="AB289" s="115">
        <v>159.19999999999999</v>
      </c>
      <c r="AC289" s="115">
        <v>156.80000000000001</v>
      </c>
      <c r="AD289" s="115">
        <v>151.9</v>
      </c>
      <c r="AE289" s="115">
        <v>157.30000000000001</v>
      </c>
    </row>
    <row r="290" spans="1:31" x14ac:dyDescent="0.3">
      <c r="A290" s="115" t="s">
        <v>30</v>
      </c>
      <c r="B290" s="115">
        <v>2021</v>
      </c>
      <c r="C290" s="115" t="s">
        <v>35</v>
      </c>
      <c r="D290" s="115" t="str">
        <f t="shared" si="4"/>
        <v>2021 February</v>
      </c>
      <c r="E290" s="115">
        <v>142.80000000000001</v>
      </c>
      <c r="F290" s="115">
        <v>184</v>
      </c>
      <c r="G290" s="115">
        <v>168</v>
      </c>
      <c r="H290" s="115">
        <v>154.4</v>
      </c>
      <c r="I290" s="115">
        <v>163</v>
      </c>
      <c r="J290" s="115">
        <v>147.80000000000001</v>
      </c>
      <c r="K290" s="115">
        <v>149.69999999999999</v>
      </c>
      <c r="L290" s="115">
        <v>158.30000000000001</v>
      </c>
      <c r="M290" s="115">
        <v>111.8</v>
      </c>
      <c r="N290" s="115">
        <v>165</v>
      </c>
      <c r="O290" s="115">
        <v>160</v>
      </c>
      <c r="P290" s="115">
        <v>165.8</v>
      </c>
      <c r="Q290" s="115">
        <v>154.69999999999999</v>
      </c>
      <c r="R290" s="115">
        <v>186.5</v>
      </c>
      <c r="S290" s="115">
        <v>159.1</v>
      </c>
      <c r="T290" s="115">
        <v>153.9</v>
      </c>
      <c r="U290" s="115">
        <v>158.4</v>
      </c>
      <c r="V290" s="115" t="s">
        <v>32</v>
      </c>
      <c r="W290" s="115">
        <v>154.4</v>
      </c>
      <c r="X290" s="115">
        <v>154.80000000000001</v>
      </c>
      <c r="Y290" s="115">
        <v>164.3</v>
      </c>
      <c r="Z290" s="115">
        <v>150.19999999999999</v>
      </c>
      <c r="AA290" s="115">
        <v>157</v>
      </c>
      <c r="AB290" s="115">
        <v>163.6</v>
      </c>
      <c r="AC290" s="115">
        <v>155.19999999999999</v>
      </c>
      <c r="AD290" s="115">
        <v>157.19999999999999</v>
      </c>
      <c r="AE290" s="115">
        <v>156.69999999999999</v>
      </c>
    </row>
    <row r="291" spans="1:31" x14ac:dyDescent="0.3">
      <c r="A291" s="115" t="s">
        <v>33</v>
      </c>
      <c r="B291" s="115">
        <v>2021</v>
      </c>
      <c r="C291" s="115" t="s">
        <v>35</v>
      </c>
      <c r="D291" s="115" t="str">
        <f t="shared" si="4"/>
        <v>2021 February</v>
      </c>
      <c r="E291" s="115">
        <v>147.6</v>
      </c>
      <c r="F291" s="115">
        <v>191.2</v>
      </c>
      <c r="G291" s="115">
        <v>169.9</v>
      </c>
      <c r="H291" s="115">
        <v>155.1</v>
      </c>
      <c r="I291" s="115">
        <v>151.4</v>
      </c>
      <c r="J291" s="115">
        <v>154</v>
      </c>
      <c r="K291" s="115">
        <v>180.2</v>
      </c>
      <c r="L291" s="115">
        <v>159.80000000000001</v>
      </c>
      <c r="M291" s="115">
        <v>114.9</v>
      </c>
      <c r="N291" s="115">
        <v>162.5</v>
      </c>
      <c r="O291" s="115">
        <v>149.19999999999999</v>
      </c>
      <c r="P291" s="115">
        <v>169.4</v>
      </c>
      <c r="Q291" s="115">
        <v>160.80000000000001</v>
      </c>
      <c r="R291" s="115">
        <v>193.3</v>
      </c>
      <c r="S291" s="115">
        <v>154.19999999999999</v>
      </c>
      <c r="T291" s="115">
        <v>138.19999999999999</v>
      </c>
      <c r="U291" s="115">
        <v>151.80000000000001</v>
      </c>
      <c r="V291" s="115">
        <v>159.80000000000001</v>
      </c>
      <c r="W291" s="115">
        <v>149.1</v>
      </c>
      <c r="X291" s="115">
        <v>146.5</v>
      </c>
      <c r="Y291" s="115">
        <v>156.30000000000001</v>
      </c>
      <c r="Z291" s="115">
        <v>140.5</v>
      </c>
      <c r="AA291" s="115">
        <v>147.30000000000001</v>
      </c>
      <c r="AB291" s="115">
        <v>156.6</v>
      </c>
      <c r="AC291" s="115">
        <v>156.69999999999999</v>
      </c>
      <c r="AD291" s="115">
        <v>149.30000000000001</v>
      </c>
      <c r="AE291" s="115">
        <v>156.5</v>
      </c>
    </row>
    <row r="292" spans="1:31" x14ac:dyDescent="0.3">
      <c r="A292" s="115" t="s">
        <v>34</v>
      </c>
      <c r="B292" s="115">
        <v>2021</v>
      </c>
      <c r="C292" s="115" t="s">
        <v>35</v>
      </c>
      <c r="D292" s="115" t="str">
        <f t="shared" si="4"/>
        <v>2021 February</v>
      </c>
      <c r="E292" s="115">
        <v>144.30000000000001</v>
      </c>
      <c r="F292" s="115">
        <v>186.5</v>
      </c>
      <c r="G292" s="115">
        <v>168.7</v>
      </c>
      <c r="H292" s="115">
        <v>154.69999999999999</v>
      </c>
      <c r="I292" s="115">
        <v>158.69999999999999</v>
      </c>
      <c r="J292" s="115">
        <v>150.69999999999999</v>
      </c>
      <c r="K292" s="115">
        <v>160</v>
      </c>
      <c r="L292" s="115">
        <v>158.80000000000001</v>
      </c>
      <c r="M292" s="115">
        <v>112.8</v>
      </c>
      <c r="N292" s="115">
        <v>164.2</v>
      </c>
      <c r="O292" s="115">
        <v>155.5</v>
      </c>
      <c r="P292" s="115">
        <v>167.5</v>
      </c>
      <c r="Q292" s="115">
        <v>156.9</v>
      </c>
      <c r="R292" s="115">
        <v>188.3</v>
      </c>
      <c r="S292" s="115">
        <v>157.19999999999999</v>
      </c>
      <c r="T292" s="115">
        <v>147.4</v>
      </c>
      <c r="U292" s="115">
        <v>155.80000000000001</v>
      </c>
      <c r="V292" s="115">
        <v>159.80000000000001</v>
      </c>
      <c r="W292" s="115">
        <v>152.4</v>
      </c>
      <c r="X292" s="115">
        <v>150.9</v>
      </c>
      <c r="Y292" s="115">
        <v>161.30000000000001</v>
      </c>
      <c r="Z292" s="115">
        <v>145.1</v>
      </c>
      <c r="AA292" s="115">
        <v>151.5</v>
      </c>
      <c r="AB292" s="115">
        <v>159.5</v>
      </c>
      <c r="AC292" s="115">
        <v>155.80000000000001</v>
      </c>
      <c r="AD292" s="115">
        <v>153.4</v>
      </c>
      <c r="AE292" s="115">
        <v>156.6</v>
      </c>
    </row>
    <row r="293" spans="1:31" x14ac:dyDescent="0.3">
      <c r="A293" s="115" t="s">
        <v>30</v>
      </c>
      <c r="B293" s="115">
        <v>2021</v>
      </c>
      <c r="C293" s="115" t="s">
        <v>36</v>
      </c>
      <c r="D293" s="115" t="str">
        <f t="shared" si="4"/>
        <v>2021 March</v>
      </c>
      <c r="E293" s="115">
        <v>142.5</v>
      </c>
      <c r="F293" s="115">
        <v>189.4</v>
      </c>
      <c r="G293" s="115">
        <v>163.19999999999999</v>
      </c>
      <c r="H293" s="115">
        <v>154.5</v>
      </c>
      <c r="I293" s="115">
        <v>168.2</v>
      </c>
      <c r="J293" s="115">
        <v>150.5</v>
      </c>
      <c r="K293" s="115">
        <v>141</v>
      </c>
      <c r="L293" s="115">
        <v>159.19999999999999</v>
      </c>
      <c r="M293" s="115">
        <v>111.7</v>
      </c>
      <c r="N293" s="115">
        <v>164</v>
      </c>
      <c r="O293" s="115">
        <v>160.6</v>
      </c>
      <c r="P293" s="115">
        <v>166.4</v>
      </c>
      <c r="Q293" s="115">
        <v>154.5</v>
      </c>
      <c r="R293" s="115">
        <v>186.1</v>
      </c>
      <c r="S293" s="115">
        <v>159.6</v>
      </c>
      <c r="T293" s="115">
        <v>154.4</v>
      </c>
      <c r="U293" s="115">
        <v>158.9</v>
      </c>
      <c r="V293" s="115" t="s">
        <v>48</v>
      </c>
      <c r="W293" s="115">
        <v>156</v>
      </c>
      <c r="X293" s="115">
        <v>154.80000000000001</v>
      </c>
      <c r="Y293" s="115">
        <v>164.6</v>
      </c>
      <c r="Z293" s="115">
        <v>151.30000000000001</v>
      </c>
      <c r="AA293" s="115">
        <v>157.80000000000001</v>
      </c>
      <c r="AB293" s="115">
        <v>163.80000000000001</v>
      </c>
      <c r="AC293" s="115">
        <v>153.1</v>
      </c>
      <c r="AD293" s="115">
        <v>157.30000000000001</v>
      </c>
      <c r="AE293" s="115">
        <v>156.69999999999999</v>
      </c>
    </row>
    <row r="294" spans="1:31" x14ac:dyDescent="0.3">
      <c r="A294" s="115" t="s">
        <v>33</v>
      </c>
      <c r="B294" s="115">
        <v>2021</v>
      </c>
      <c r="C294" s="115" t="s">
        <v>36</v>
      </c>
      <c r="D294" s="115" t="str">
        <f t="shared" si="4"/>
        <v>2021 March</v>
      </c>
      <c r="E294" s="115">
        <v>147.5</v>
      </c>
      <c r="F294" s="115">
        <v>197.5</v>
      </c>
      <c r="G294" s="115">
        <v>164.7</v>
      </c>
      <c r="H294" s="115">
        <v>155.6</v>
      </c>
      <c r="I294" s="115">
        <v>156.4</v>
      </c>
      <c r="J294" s="115">
        <v>157.30000000000001</v>
      </c>
      <c r="K294" s="115">
        <v>166.1</v>
      </c>
      <c r="L294" s="115">
        <v>161.1</v>
      </c>
      <c r="M294" s="115">
        <v>114.3</v>
      </c>
      <c r="N294" s="115">
        <v>162.6</v>
      </c>
      <c r="O294" s="115">
        <v>150.69999999999999</v>
      </c>
      <c r="P294" s="115">
        <v>170.3</v>
      </c>
      <c r="Q294" s="115">
        <v>160.4</v>
      </c>
      <c r="R294" s="115">
        <v>193.5</v>
      </c>
      <c r="S294" s="115">
        <v>155.1</v>
      </c>
      <c r="T294" s="115">
        <v>138.69999999999999</v>
      </c>
      <c r="U294" s="115">
        <v>152.6</v>
      </c>
      <c r="V294" s="115">
        <v>159.9</v>
      </c>
      <c r="W294" s="115">
        <v>154.80000000000001</v>
      </c>
      <c r="X294" s="115">
        <v>147.19999999999999</v>
      </c>
      <c r="Y294" s="115">
        <v>156.9</v>
      </c>
      <c r="Z294" s="115">
        <v>141.69999999999999</v>
      </c>
      <c r="AA294" s="115">
        <v>148.6</v>
      </c>
      <c r="AB294" s="115">
        <v>157.6</v>
      </c>
      <c r="AC294" s="115">
        <v>154.9</v>
      </c>
      <c r="AD294" s="115">
        <v>150</v>
      </c>
      <c r="AE294" s="115">
        <v>156.9</v>
      </c>
    </row>
    <row r="295" spans="1:31" x14ac:dyDescent="0.3">
      <c r="A295" s="115" t="s">
        <v>34</v>
      </c>
      <c r="B295" s="115">
        <v>2021</v>
      </c>
      <c r="C295" s="115" t="s">
        <v>36</v>
      </c>
      <c r="D295" s="115" t="str">
        <f t="shared" si="4"/>
        <v>2021 March</v>
      </c>
      <c r="E295" s="115">
        <v>144.1</v>
      </c>
      <c r="F295" s="115">
        <v>192.2</v>
      </c>
      <c r="G295" s="115">
        <v>163.80000000000001</v>
      </c>
      <c r="H295" s="115">
        <v>154.9</v>
      </c>
      <c r="I295" s="115">
        <v>163.9</v>
      </c>
      <c r="J295" s="115">
        <v>153.69999999999999</v>
      </c>
      <c r="K295" s="115">
        <v>149.5</v>
      </c>
      <c r="L295" s="115">
        <v>159.80000000000001</v>
      </c>
      <c r="M295" s="115">
        <v>112.6</v>
      </c>
      <c r="N295" s="115">
        <v>163.5</v>
      </c>
      <c r="O295" s="115">
        <v>156.5</v>
      </c>
      <c r="P295" s="115">
        <v>168.2</v>
      </c>
      <c r="Q295" s="115">
        <v>156.69999999999999</v>
      </c>
      <c r="R295" s="115">
        <v>188.1</v>
      </c>
      <c r="S295" s="115">
        <v>157.80000000000001</v>
      </c>
      <c r="T295" s="115">
        <v>147.9</v>
      </c>
      <c r="U295" s="115">
        <v>156.4</v>
      </c>
      <c r="V295" s="115">
        <v>159.9</v>
      </c>
      <c r="W295" s="115">
        <v>155.5</v>
      </c>
      <c r="X295" s="115">
        <v>151.19999999999999</v>
      </c>
      <c r="Y295" s="115">
        <v>161.69999999999999</v>
      </c>
      <c r="Z295" s="115">
        <v>146.19999999999999</v>
      </c>
      <c r="AA295" s="115">
        <v>152.6</v>
      </c>
      <c r="AB295" s="115">
        <v>160.19999999999999</v>
      </c>
      <c r="AC295" s="115">
        <v>153.80000000000001</v>
      </c>
      <c r="AD295" s="115">
        <v>153.80000000000001</v>
      </c>
      <c r="AE295" s="115">
        <v>156.80000000000001</v>
      </c>
    </row>
    <row r="296" spans="1:31" x14ac:dyDescent="0.3">
      <c r="A296" s="115" t="s">
        <v>30</v>
      </c>
      <c r="B296" s="115">
        <v>2021</v>
      </c>
      <c r="C296" s="115" t="s">
        <v>37</v>
      </c>
      <c r="D296" s="115" t="str">
        <f t="shared" si="4"/>
        <v>2021 April</v>
      </c>
      <c r="E296" s="115">
        <v>142.69999999999999</v>
      </c>
      <c r="F296" s="115">
        <v>195.5</v>
      </c>
      <c r="G296" s="115">
        <v>163.4</v>
      </c>
      <c r="H296" s="115">
        <v>155</v>
      </c>
      <c r="I296" s="115">
        <v>175.2</v>
      </c>
      <c r="J296" s="115">
        <v>160.6</v>
      </c>
      <c r="K296" s="115">
        <v>135.1</v>
      </c>
      <c r="L296" s="115">
        <v>161.1</v>
      </c>
      <c r="M296" s="115">
        <v>112.2</v>
      </c>
      <c r="N296" s="115">
        <v>164.4</v>
      </c>
      <c r="O296" s="115">
        <v>161.9</v>
      </c>
      <c r="P296" s="115">
        <v>166.8</v>
      </c>
      <c r="Q296" s="115">
        <v>155.6</v>
      </c>
      <c r="R296" s="115">
        <v>186.8</v>
      </c>
      <c r="S296" s="115">
        <v>160.69999999999999</v>
      </c>
      <c r="T296" s="115">
        <v>155.1</v>
      </c>
      <c r="U296" s="115">
        <v>159.9</v>
      </c>
      <c r="V296" s="115" t="s">
        <v>48</v>
      </c>
      <c r="W296" s="115">
        <v>156</v>
      </c>
      <c r="X296" s="115">
        <v>155.5</v>
      </c>
      <c r="Y296" s="115">
        <v>165.3</v>
      </c>
      <c r="Z296" s="115">
        <v>151.69999999999999</v>
      </c>
      <c r="AA296" s="115">
        <v>158.6</v>
      </c>
      <c r="AB296" s="115">
        <v>164.1</v>
      </c>
      <c r="AC296" s="115">
        <v>154.6</v>
      </c>
      <c r="AD296" s="115">
        <v>158</v>
      </c>
      <c r="AE296" s="115">
        <v>157.6</v>
      </c>
    </row>
    <row r="297" spans="1:31" x14ac:dyDescent="0.3">
      <c r="A297" s="115" t="s">
        <v>33</v>
      </c>
      <c r="B297" s="115">
        <v>2021</v>
      </c>
      <c r="C297" s="115" t="s">
        <v>37</v>
      </c>
      <c r="D297" s="115" t="str">
        <f t="shared" si="4"/>
        <v>2021 April</v>
      </c>
      <c r="E297" s="115">
        <v>147.6</v>
      </c>
      <c r="F297" s="115">
        <v>202.5</v>
      </c>
      <c r="G297" s="115">
        <v>166.4</v>
      </c>
      <c r="H297" s="115">
        <v>156</v>
      </c>
      <c r="I297" s="115">
        <v>161.4</v>
      </c>
      <c r="J297" s="115">
        <v>168.8</v>
      </c>
      <c r="K297" s="115">
        <v>161.6</v>
      </c>
      <c r="L297" s="115">
        <v>162.80000000000001</v>
      </c>
      <c r="M297" s="115">
        <v>114.8</v>
      </c>
      <c r="N297" s="115">
        <v>162.80000000000001</v>
      </c>
      <c r="O297" s="115">
        <v>151.5</v>
      </c>
      <c r="P297" s="115">
        <v>171.4</v>
      </c>
      <c r="Q297" s="115">
        <v>162</v>
      </c>
      <c r="R297" s="115">
        <v>194.4</v>
      </c>
      <c r="S297" s="115">
        <v>155.9</v>
      </c>
      <c r="T297" s="115">
        <v>139.30000000000001</v>
      </c>
      <c r="U297" s="115">
        <v>153.4</v>
      </c>
      <c r="V297" s="115">
        <v>161.4</v>
      </c>
      <c r="W297" s="115">
        <v>154.9</v>
      </c>
      <c r="X297" s="115">
        <v>147.6</v>
      </c>
      <c r="Y297" s="115">
        <v>157.5</v>
      </c>
      <c r="Z297" s="115">
        <v>142.1</v>
      </c>
      <c r="AA297" s="115">
        <v>149.1</v>
      </c>
      <c r="AB297" s="115">
        <v>157.6</v>
      </c>
      <c r="AC297" s="115">
        <v>156.6</v>
      </c>
      <c r="AD297" s="115">
        <v>150.5</v>
      </c>
      <c r="AE297" s="115">
        <v>158</v>
      </c>
    </row>
    <row r="298" spans="1:31" x14ac:dyDescent="0.3">
      <c r="A298" s="115" t="s">
        <v>34</v>
      </c>
      <c r="B298" s="115">
        <v>2021</v>
      </c>
      <c r="C298" s="115" t="s">
        <v>37</v>
      </c>
      <c r="D298" s="115" t="str">
        <f t="shared" si="4"/>
        <v>2021 April</v>
      </c>
      <c r="E298" s="115">
        <v>144.30000000000001</v>
      </c>
      <c r="F298" s="115">
        <v>198</v>
      </c>
      <c r="G298" s="115">
        <v>164.6</v>
      </c>
      <c r="H298" s="115">
        <v>155.4</v>
      </c>
      <c r="I298" s="115">
        <v>170.1</v>
      </c>
      <c r="J298" s="115">
        <v>164.4</v>
      </c>
      <c r="K298" s="115">
        <v>144.1</v>
      </c>
      <c r="L298" s="115">
        <v>161.69999999999999</v>
      </c>
      <c r="M298" s="115">
        <v>113.1</v>
      </c>
      <c r="N298" s="115">
        <v>163.9</v>
      </c>
      <c r="O298" s="115">
        <v>157.6</v>
      </c>
      <c r="P298" s="115">
        <v>168.9</v>
      </c>
      <c r="Q298" s="115">
        <v>158</v>
      </c>
      <c r="R298" s="115">
        <v>188.8</v>
      </c>
      <c r="S298" s="115">
        <v>158.80000000000001</v>
      </c>
      <c r="T298" s="115">
        <v>148.5</v>
      </c>
      <c r="U298" s="115">
        <v>157.30000000000001</v>
      </c>
      <c r="V298" s="115">
        <v>161.4</v>
      </c>
      <c r="W298" s="115">
        <v>155.6</v>
      </c>
      <c r="X298" s="115">
        <v>151.80000000000001</v>
      </c>
      <c r="Y298" s="115">
        <v>162.30000000000001</v>
      </c>
      <c r="Z298" s="115">
        <v>146.6</v>
      </c>
      <c r="AA298" s="115">
        <v>153.19999999999999</v>
      </c>
      <c r="AB298" s="115">
        <v>160.30000000000001</v>
      </c>
      <c r="AC298" s="115">
        <v>155.4</v>
      </c>
      <c r="AD298" s="115">
        <v>154.4</v>
      </c>
      <c r="AE298" s="115">
        <v>157.80000000000001</v>
      </c>
    </row>
    <row r="299" spans="1:31" x14ac:dyDescent="0.3">
      <c r="A299" s="115" t="s">
        <v>30</v>
      </c>
      <c r="B299" s="115">
        <v>2021</v>
      </c>
      <c r="C299" s="115" t="s">
        <v>38</v>
      </c>
      <c r="D299" s="115" t="str">
        <f t="shared" si="4"/>
        <v>2021 May</v>
      </c>
      <c r="E299" s="115">
        <v>145.1</v>
      </c>
      <c r="F299" s="115">
        <v>198.5</v>
      </c>
      <c r="G299" s="115">
        <v>168.6</v>
      </c>
      <c r="H299" s="115">
        <v>155.80000000000001</v>
      </c>
      <c r="I299" s="115">
        <v>184.4</v>
      </c>
      <c r="J299" s="115">
        <v>162.30000000000001</v>
      </c>
      <c r="K299" s="115">
        <v>138.4</v>
      </c>
      <c r="L299" s="115">
        <v>165.1</v>
      </c>
      <c r="M299" s="115">
        <v>114.3</v>
      </c>
      <c r="N299" s="115">
        <v>169.7</v>
      </c>
      <c r="O299" s="115">
        <v>164.6</v>
      </c>
      <c r="P299" s="115">
        <v>169.8</v>
      </c>
      <c r="Q299" s="115">
        <v>158.69999999999999</v>
      </c>
      <c r="R299" s="115">
        <v>189.6</v>
      </c>
      <c r="S299" s="115">
        <v>165.3</v>
      </c>
      <c r="T299" s="115">
        <v>160.6</v>
      </c>
      <c r="U299" s="115">
        <v>164.5</v>
      </c>
      <c r="V299" s="115" t="s">
        <v>32</v>
      </c>
      <c r="W299" s="115">
        <v>161.69999999999999</v>
      </c>
      <c r="X299" s="115">
        <v>158.80000000000001</v>
      </c>
      <c r="Y299" s="115">
        <v>169.1</v>
      </c>
      <c r="Z299" s="115">
        <v>153.19999999999999</v>
      </c>
      <c r="AA299" s="115">
        <v>160</v>
      </c>
      <c r="AB299" s="115">
        <v>167.6</v>
      </c>
      <c r="AC299" s="115">
        <v>159.30000000000001</v>
      </c>
      <c r="AD299" s="115">
        <v>161.1</v>
      </c>
      <c r="AE299" s="115">
        <v>161.1</v>
      </c>
    </row>
    <row r="300" spans="1:31" x14ac:dyDescent="0.3">
      <c r="A300" s="115" t="s">
        <v>33</v>
      </c>
      <c r="B300" s="115">
        <v>2021</v>
      </c>
      <c r="C300" s="115" t="s">
        <v>38</v>
      </c>
      <c r="D300" s="115" t="str">
        <f t="shared" si="4"/>
        <v>2021 May</v>
      </c>
      <c r="E300" s="115">
        <v>148.80000000000001</v>
      </c>
      <c r="F300" s="115">
        <v>204.3</v>
      </c>
      <c r="G300" s="115">
        <v>173</v>
      </c>
      <c r="H300" s="115">
        <v>156.5</v>
      </c>
      <c r="I300" s="115">
        <v>168.8</v>
      </c>
      <c r="J300" s="115">
        <v>172.5</v>
      </c>
      <c r="K300" s="115">
        <v>166.5</v>
      </c>
      <c r="L300" s="115">
        <v>165.9</v>
      </c>
      <c r="M300" s="115">
        <v>115.9</v>
      </c>
      <c r="N300" s="115">
        <v>165.2</v>
      </c>
      <c r="O300" s="115">
        <v>152</v>
      </c>
      <c r="P300" s="115">
        <v>171.1</v>
      </c>
      <c r="Q300" s="115">
        <v>164.2</v>
      </c>
      <c r="R300" s="115">
        <v>198.2</v>
      </c>
      <c r="S300" s="115">
        <v>156.5</v>
      </c>
      <c r="T300" s="115">
        <v>140.19999999999999</v>
      </c>
      <c r="U300" s="115">
        <v>154.1</v>
      </c>
      <c r="V300" s="115">
        <v>161.6</v>
      </c>
      <c r="W300" s="115">
        <v>155.5</v>
      </c>
      <c r="X300" s="115">
        <v>150.1</v>
      </c>
      <c r="Y300" s="115">
        <v>160.4</v>
      </c>
      <c r="Z300" s="115">
        <v>145</v>
      </c>
      <c r="AA300" s="115">
        <v>152.6</v>
      </c>
      <c r="AB300" s="115">
        <v>156.6</v>
      </c>
      <c r="AC300" s="115">
        <v>157.5</v>
      </c>
      <c r="AD300" s="115">
        <v>152.30000000000001</v>
      </c>
      <c r="AE300" s="115">
        <v>159.5</v>
      </c>
    </row>
    <row r="301" spans="1:31" x14ac:dyDescent="0.3">
      <c r="A301" s="115" t="s">
        <v>34</v>
      </c>
      <c r="B301" s="115">
        <v>2021</v>
      </c>
      <c r="C301" s="115" t="s">
        <v>38</v>
      </c>
      <c r="D301" s="115" t="str">
        <f t="shared" si="4"/>
        <v>2021 May</v>
      </c>
      <c r="E301" s="115">
        <v>146.30000000000001</v>
      </c>
      <c r="F301" s="115">
        <v>200.5</v>
      </c>
      <c r="G301" s="115">
        <v>170.3</v>
      </c>
      <c r="H301" s="115">
        <v>156.1</v>
      </c>
      <c r="I301" s="115">
        <v>178.7</v>
      </c>
      <c r="J301" s="115">
        <v>167.1</v>
      </c>
      <c r="K301" s="115">
        <v>147.9</v>
      </c>
      <c r="L301" s="115">
        <v>165.4</v>
      </c>
      <c r="M301" s="115">
        <v>114.8</v>
      </c>
      <c r="N301" s="115">
        <v>168.2</v>
      </c>
      <c r="O301" s="115">
        <v>159.30000000000001</v>
      </c>
      <c r="P301" s="115">
        <v>170.4</v>
      </c>
      <c r="Q301" s="115">
        <v>160.69999999999999</v>
      </c>
      <c r="R301" s="115">
        <v>191.9</v>
      </c>
      <c r="S301" s="115">
        <v>161.80000000000001</v>
      </c>
      <c r="T301" s="115">
        <v>152.1</v>
      </c>
      <c r="U301" s="115">
        <v>160.4</v>
      </c>
      <c r="V301" s="115">
        <v>161.6</v>
      </c>
      <c r="W301" s="115">
        <v>159.4</v>
      </c>
      <c r="X301" s="115">
        <v>154.69999999999999</v>
      </c>
      <c r="Y301" s="115">
        <v>165.8</v>
      </c>
      <c r="Z301" s="115">
        <v>148.9</v>
      </c>
      <c r="AA301" s="115">
        <v>155.80000000000001</v>
      </c>
      <c r="AB301" s="115">
        <v>161.19999999999999</v>
      </c>
      <c r="AC301" s="115">
        <v>158.6</v>
      </c>
      <c r="AD301" s="115">
        <v>156.80000000000001</v>
      </c>
      <c r="AE301" s="115">
        <v>160.4</v>
      </c>
    </row>
    <row r="302" spans="1:31" x14ac:dyDescent="0.3">
      <c r="A302" s="115" t="s">
        <v>30</v>
      </c>
      <c r="B302" s="115">
        <v>2021</v>
      </c>
      <c r="C302" s="115" t="s">
        <v>39</v>
      </c>
      <c r="D302" s="115" t="str">
        <f t="shared" si="4"/>
        <v>2021 June</v>
      </c>
      <c r="E302" s="115">
        <v>145.6</v>
      </c>
      <c r="F302" s="115">
        <v>200.1</v>
      </c>
      <c r="G302" s="115">
        <v>179.3</v>
      </c>
      <c r="H302" s="115">
        <v>156.1</v>
      </c>
      <c r="I302" s="115">
        <v>190.4</v>
      </c>
      <c r="J302" s="115">
        <v>158.6</v>
      </c>
      <c r="K302" s="115">
        <v>144.69999999999999</v>
      </c>
      <c r="L302" s="115">
        <v>165.5</v>
      </c>
      <c r="M302" s="115">
        <v>114.6</v>
      </c>
      <c r="N302" s="115">
        <v>170</v>
      </c>
      <c r="O302" s="115">
        <v>165.5</v>
      </c>
      <c r="P302" s="115">
        <v>171.7</v>
      </c>
      <c r="Q302" s="115">
        <v>160.5</v>
      </c>
      <c r="R302" s="115">
        <v>189.1</v>
      </c>
      <c r="S302" s="115">
        <v>165.3</v>
      </c>
      <c r="T302" s="115">
        <v>159.9</v>
      </c>
      <c r="U302" s="115">
        <v>164.6</v>
      </c>
      <c r="V302" s="115" t="s">
        <v>32</v>
      </c>
      <c r="W302" s="115">
        <v>162.1</v>
      </c>
      <c r="X302" s="115">
        <v>159.19999999999999</v>
      </c>
      <c r="Y302" s="115">
        <v>169.7</v>
      </c>
      <c r="Z302" s="115">
        <v>154.19999999999999</v>
      </c>
      <c r="AA302" s="115">
        <v>160.4</v>
      </c>
      <c r="AB302" s="115">
        <v>166.8</v>
      </c>
      <c r="AC302" s="115">
        <v>159.4</v>
      </c>
      <c r="AD302" s="115">
        <v>161.5</v>
      </c>
      <c r="AE302" s="115">
        <v>162.1</v>
      </c>
    </row>
    <row r="303" spans="1:31" x14ac:dyDescent="0.3">
      <c r="A303" s="115" t="s">
        <v>33</v>
      </c>
      <c r="B303" s="115">
        <v>2021</v>
      </c>
      <c r="C303" s="115" t="s">
        <v>39</v>
      </c>
      <c r="D303" s="115" t="str">
        <f t="shared" si="4"/>
        <v>2021 June</v>
      </c>
      <c r="E303" s="115">
        <v>149.19999999999999</v>
      </c>
      <c r="F303" s="115">
        <v>205.5</v>
      </c>
      <c r="G303" s="115">
        <v>182.8</v>
      </c>
      <c r="H303" s="115">
        <v>156.5</v>
      </c>
      <c r="I303" s="115">
        <v>172.2</v>
      </c>
      <c r="J303" s="115">
        <v>171.5</v>
      </c>
      <c r="K303" s="115">
        <v>176.2</v>
      </c>
      <c r="L303" s="115">
        <v>166.9</v>
      </c>
      <c r="M303" s="115">
        <v>116.1</v>
      </c>
      <c r="N303" s="115">
        <v>165.5</v>
      </c>
      <c r="O303" s="115">
        <v>152.30000000000001</v>
      </c>
      <c r="P303" s="115">
        <v>173.3</v>
      </c>
      <c r="Q303" s="115">
        <v>166.2</v>
      </c>
      <c r="R303" s="115">
        <v>195.6</v>
      </c>
      <c r="S303" s="115">
        <v>157.30000000000001</v>
      </c>
      <c r="T303" s="115">
        <v>140.5</v>
      </c>
      <c r="U303" s="115">
        <v>154.80000000000001</v>
      </c>
      <c r="V303" s="115">
        <v>160.5</v>
      </c>
      <c r="W303" s="115">
        <v>156.1</v>
      </c>
      <c r="X303" s="115">
        <v>149.80000000000001</v>
      </c>
      <c r="Y303" s="115">
        <v>160.80000000000001</v>
      </c>
      <c r="Z303" s="115">
        <v>147.5</v>
      </c>
      <c r="AA303" s="115">
        <v>150.69999999999999</v>
      </c>
      <c r="AB303" s="115">
        <v>158.1</v>
      </c>
      <c r="AC303" s="115">
        <v>158</v>
      </c>
      <c r="AD303" s="115">
        <v>153.4</v>
      </c>
      <c r="AE303" s="115">
        <v>160.4</v>
      </c>
    </row>
    <row r="304" spans="1:31" x14ac:dyDescent="0.3">
      <c r="A304" s="115" t="s">
        <v>34</v>
      </c>
      <c r="B304" s="115">
        <v>2021</v>
      </c>
      <c r="C304" s="115" t="s">
        <v>39</v>
      </c>
      <c r="D304" s="115" t="str">
        <f t="shared" si="4"/>
        <v>2021 June</v>
      </c>
      <c r="E304" s="115">
        <v>146.69999999999999</v>
      </c>
      <c r="F304" s="115">
        <v>202</v>
      </c>
      <c r="G304" s="115">
        <v>180.7</v>
      </c>
      <c r="H304" s="115">
        <v>156.19999999999999</v>
      </c>
      <c r="I304" s="115">
        <v>183.7</v>
      </c>
      <c r="J304" s="115">
        <v>164.6</v>
      </c>
      <c r="K304" s="115">
        <v>155.4</v>
      </c>
      <c r="L304" s="115">
        <v>166</v>
      </c>
      <c r="M304" s="115">
        <v>115.1</v>
      </c>
      <c r="N304" s="115">
        <v>168.5</v>
      </c>
      <c r="O304" s="115">
        <v>160</v>
      </c>
      <c r="P304" s="115">
        <v>172.4</v>
      </c>
      <c r="Q304" s="115">
        <v>162.6</v>
      </c>
      <c r="R304" s="115">
        <v>190.8</v>
      </c>
      <c r="S304" s="115">
        <v>162.19999999999999</v>
      </c>
      <c r="T304" s="115">
        <v>151.80000000000001</v>
      </c>
      <c r="U304" s="115">
        <v>160.69999999999999</v>
      </c>
      <c r="V304" s="115">
        <v>160.5</v>
      </c>
      <c r="W304" s="115">
        <v>159.80000000000001</v>
      </c>
      <c r="X304" s="115">
        <v>154.80000000000001</v>
      </c>
      <c r="Y304" s="115">
        <v>166.3</v>
      </c>
      <c r="Z304" s="115">
        <v>150.69999999999999</v>
      </c>
      <c r="AA304" s="115">
        <v>154.9</v>
      </c>
      <c r="AB304" s="115">
        <v>161.69999999999999</v>
      </c>
      <c r="AC304" s="115">
        <v>158.80000000000001</v>
      </c>
      <c r="AD304" s="115">
        <v>157.6</v>
      </c>
      <c r="AE304" s="115">
        <v>161.30000000000001</v>
      </c>
    </row>
    <row r="305" spans="1:31" x14ac:dyDescent="0.3">
      <c r="A305" s="115" t="s">
        <v>30</v>
      </c>
      <c r="B305" s="115">
        <v>2021</v>
      </c>
      <c r="C305" s="115" t="s">
        <v>40</v>
      </c>
      <c r="D305" s="115" t="str">
        <f t="shared" si="4"/>
        <v>2021 July</v>
      </c>
      <c r="E305" s="115">
        <v>145.1</v>
      </c>
      <c r="F305" s="115">
        <v>204.5</v>
      </c>
      <c r="G305" s="115">
        <v>180.4</v>
      </c>
      <c r="H305" s="115">
        <v>157.1</v>
      </c>
      <c r="I305" s="115">
        <v>188.7</v>
      </c>
      <c r="J305" s="115">
        <v>157.69999999999999</v>
      </c>
      <c r="K305" s="115">
        <v>152.80000000000001</v>
      </c>
      <c r="L305" s="115">
        <v>163.6</v>
      </c>
      <c r="M305" s="115">
        <v>113.9</v>
      </c>
      <c r="N305" s="115">
        <v>169.7</v>
      </c>
      <c r="O305" s="115">
        <v>166.2</v>
      </c>
      <c r="P305" s="115">
        <v>171</v>
      </c>
      <c r="Q305" s="115">
        <v>161.69999999999999</v>
      </c>
      <c r="R305" s="115">
        <v>189.7</v>
      </c>
      <c r="S305" s="115">
        <v>166</v>
      </c>
      <c r="T305" s="115">
        <v>161.1</v>
      </c>
      <c r="U305" s="115">
        <v>165.3</v>
      </c>
      <c r="V305" s="115" t="s">
        <v>32</v>
      </c>
      <c r="W305" s="115">
        <v>162.5</v>
      </c>
      <c r="X305" s="115">
        <v>160.30000000000001</v>
      </c>
      <c r="Y305" s="115">
        <v>170.4</v>
      </c>
      <c r="Z305" s="115">
        <v>157.1</v>
      </c>
      <c r="AA305" s="115">
        <v>160.69999999999999</v>
      </c>
      <c r="AB305" s="115">
        <v>167.2</v>
      </c>
      <c r="AC305" s="115">
        <v>160.4</v>
      </c>
      <c r="AD305" s="115">
        <v>162.80000000000001</v>
      </c>
      <c r="AE305" s="115">
        <v>163.19999999999999</v>
      </c>
    </row>
    <row r="306" spans="1:31" x14ac:dyDescent="0.3">
      <c r="A306" s="115" t="s">
        <v>33</v>
      </c>
      <c r="B306" s="115">
        <v>2021</v>
      </c>
      <c r="C306" s="115" t="s">
        <v>40</v>
      </c>
      <c r="D306" s="115" t="str">
        <f t="shared" si="4"/>
        <v>2021 July</v>
      </c>
      <c r="E306" s="115">
        <v>149.1</v>
      </c>
      <c r="F306" s="115">
        <v>210.9</v>
      </c>
      <c r="G306" s="115">
        <v>185</v>
      </c>
      <c r="H306" s="115">
        <v>158.19999999999999</v>
      </c>
      <c r="I306" s="115">
        <v>170.6</v>
      </c>
      <c r="J306" s="115">
        <v>170.9</v>
      </c>
      <c r="K306" s="115">
        <v>186.4</v>
      </c>
      <c r="L306" s="115">
        <v>164.7</v>
      </c>
      <c r="M306" s="115">
        <v>115.7</v>
      </c>
      <c r="N306" s="115">
        <v>165.5</v>
      </c>
      <c r="O306" s="115">
        <v>153.4</v>
      </c>
      <c r="P306" s="115">
        <v>173.5</v>
      </c>
      <c r="Q306" s="115">
        <v>167.9</v>
      </c>
      <c r="R306" s="115">
        <v>195.5</v>
      </c>
      <c r="S306" s="115">
        <v>157.9</v>
      </c>
      <c r="T306" s="115">
        <v>141.9</v>
      </c>
      <c r="U306" s="115">
        <v>155.5</v>
      </c>
      <c r="V306" s="115">
        <v>161.5</v>
      </c>
      <c r="W306" s="115">
        <v>157.69999999999999</v>
      </c>
      <c r="X306" s="115">
        <v>150.69999999999999</v>
      </c>
      <c r="Y306" s="115">
        <v>161.5</v>
      </c>
      <c r="Z306" s="115">
        <v>149.5</v>
      </c>
      <c r="AA306" s="115">
        <v>151.19999999999999</v>
      </c>
      <c r="AB306" s="115">
        <v>160.30000000000001</v>
      </c>
      <c r="AC306" s="115">
        <v>159.6</v>
      </c>
      <c r="AD306" s="115">
        <v>155</v>
      </c>
      <c r="AE306" s="115">
        <v>161.80000000000001</v>
      </c>
    </row>
    <row r="307" spans="1:31" x14ac:dyDescent="0.3">
      <c r="A307" s="115" t="s">
        <v>34</v>
      </c>
      <c r="B307" s="115">
        <v>2021</v>
      </c>
      <c r="C307" s="115" t="s">
        <v>40</v>
      </c>
      <c r="D307" s="115" t="str">
        <f t="shared" si="4"/>
        <v>2021 July</v>
      </c>
      <c r="E307" s="115">
        <v>146.4</v>
      </c>
      <c r="F307" s="115">
        <v>206.8</v>
      </c>
      <c r="G307" s="115">
        <v>182.2</v>
      </c>
      <c r="H307" s="115">
        <v>157.5</v>
      </c>
      <c r="I307" s="115">
        <v>182.1</v>
      </c>
      <c r="J307" s="115">
        <v>163.9</v>
      </c>
      <c r="K307" s="115">
        <v>164.2</v>
      </c>
      <c r="L307" s="115">
        <v>164</v>
      </c>
      <c r="M307" s="115">
        <v>114.5</v>
      </c>
      <c r="N307" s="115">
        <v>168.3</v>
      </c>
      <c r="O307" s="115">
        <v>160.9</v>
      </c>
      <c r="P307" s="115">
        <v>172.2</v>
      </c>
      <c r="Q307" s="115">
        <v>164</v>
      </c>
      <c r="R307" s="115">
        <v>191.2</v>
      </c>
      <c r="S307" s="115">
        <v>162.80000000000001</v>
      </c>
      <c r="T307" s="115">
        <v>153.1</v>
      </c>
      <c r="U307" s="115">
        <v>161.4</v>
      </c>
      <c r="V307" s="115">
        <v>161.5</v>
      </c>
      <c r="W307" s="115">
        <v>160.69999999999999</v>
      </c>
      <c r="X307" s="115">
        <v>155.80000000000001</v>
      </c>
      <c r="Y307" s="115">
        <v>167</v>
      </c>
      <c r="Z307" s="115">
        <v>153.1</v>
      </c>
      <c r="AA307" s="115">
        <v>155.30000000000001</v>
      </c>
      <c r="AB307" s="115">
        <v>163.19999999999999</v>
      </c>
      <c r="AC307" s="115">
        <v>160.1</v>
      </c>
      <c r="AD307" s="115">
        <v>159</v>
      </c>
      <c r="AE307" s="115">
        <v>162.5</v>
      </c>
    </row>
    <row r="308" spans="1:31" x14ac:dyDescent="0.3">
      <c r="A308" s="115" t="s">
        <v>30</v>
      </c>
      <c r="B308" s="115">
        <v>2021</v>
      </c>
      <c r="C308" s="115" t="s">
        <v>41</v>
      </c>
      <c r="D308" s="115" t="str">
        <f t="shared" si="4"/>
        <v>2021 August</v>
      </c>
      <c r="E308" s="115">
        <v>144.9</v>
      </c>
      <c r="F308" s="115">
        <v>202.3</v>
      </c>
      <c r="G308" s="115">
        <v>176.5</v>
      </c>
      <c r="H308" s="115">
        <v>157.5</v>
      </c>
      <c r="I308" s="115">
        <v>190.9</v>
      </c>
      <c r="J308" s="115">
        <v>155.69999999999999</v>
      </c>
      <c r="K308" s="115">
        <v>153.9</v>
      </c>
      <c r="L308" s="115">
        <v>162.80000000000001</v>
      </c>
      <c r="M308" s="115">
        <v>115.2</v>
      </c>
      <c r="N308" s="115">
        <v>169.8</v>
      </c>
      <c r="O308" s="115">
        <v>167.6</v>
      </c>
      <c r="P308" s="115">
        <v>171.9</v>
      </c>
      <c r="Q308" s="115">
        <v>161.80000000000001</v>
      </c>
      <c r="R308" s="115">
        <v>190.2</v>
      </c>
      <c r="S308" s="115">
        <v>167</v>
      </c>
      <c r="T308" s="115">
        <v>162.6</v>
      </c>
      <c r="U308" s="115">
        <v>166.3</v>
      </c>
      <c r="V308" s="115" t="s">
        <v>32</v>
      </c>
      <c r="W308" s="115">
        <v>163.1</v>
      </c>
      <c r="X308" s="115">
        <v>160.9</v>
      </c>
      <c r="Y308" s="115">
        <v>171.1</v>
      </c>
      <c r="Z308" s="115">
        <v>157.69999999999999</v>
      </c>
      <c r="AA308" s="115">
        <v>161.1</v>
      </c>
      <c r="AB308" s="115">
        <v>167.5</v>
      </c>
      <c r="AC308" s="115">
        <v>160.30000000000001</v>
      </c>
      <c r="AD308" s="115">
        <v>163.30000000000001</v>
      </c>
      <c r="AE308" s="115">
        <v>163.6</v>
      </c>
    </row>
    <row r="309" spans="1:31" x14ac:dyDescent="0.3">
      <c r="A309" s="115" t="s">
        <v>33</v>
      </c>
      <c r="B309" s="115">
        <v>2021</v>
      </c>
      <c r="C309" s="115" t="s">
        <v>41</v>
      </c>
      <c r="D309" s="115" t="str">
        <f t="shared" si="4"/>
        <v>2021 August</v>
      </c>
      <c r="E309" s="115">
        <v>149.30000000000001</v>
      </c>
      <c r="F309" s="115">
        <v>207.4</v>
      </c>
      <c r="G309" s="115">
        <v>174.1</v>
      </c>
      <c r="H309" s="115">
        <v>159.19999999999999</v>
      </c>
      <c r="I309" s="115">
        <v>175</v>
      </c>
      <c r="J309" s="115">
        <v>161.30000000000001</v>
      </c>
      <c r="K309" s="115">
        <v>183.3</v>
      </c>
      <c r="L309" s="115">
        <v>164.5</v>
      </c>
      <c r="M309" s="115">
        <v>120.4</v>
      </c>
      <c r="N309" s="115">
        <v>166.2</v>
      </c>
      <c r="O309" s="115">
        <v>154.80000000000001</v>
      </c>
      <c r="P309" s="115">
        <v>175.1</v>
      </c>
      <c r="Q309" s="115">
        <v>167.3</v>
      </c>
      <c r="R309" s="115">
        <v>196.5</v>
      </c>
      <c r="S309" s="115">
        <v>159.80000000000001</v>
      </c>
      <c r="T309" s="115">
        <v>143.6</v>
      </c>
      <c r="U309" s="115">
        <v>157.30000000000001</v>
      </c>
      <c r="V309" s="115">
        <v>162.1</v>
      </c>
      <c r="W309" s="115">
        <v>160.69999999999999</v>
      </c>
      <c r="X309" s="115">
        <v>153.19999999999999</v>
      </c>
      <c r="Y309" s="115">
        <v>162.80000000000001</v>
      </c>
      <c r="Z309" s="115">
        <v>150.4</v>
      </c>
      <c r="AA309" s="115">
        <v>153.69999999999999</v>
      </c>
      <c r="AB309" s="115">
        <v>160.4</v>
      </c>
      <c r="AC309" s="115">
        <v>159.6</v>
      </c>
      <c r="AD309" s="115">
        <v>156</v>
      </c>
      <c r="AE309" s="115">
        <v>162.30000000000001</v>
      </c>
    </row>
    <row r="310" spans="1:31" x14ac:dyDescent="0.3">
      <c r="A310" s="115" t="s">
        <v>34</v>
      </c>
      <c r="B310" s="115">
        <v>2021</v>
      </c>
      <c r="C310" s="115" t="s">
        <v>41</v>
      </c>
      <c r="D310" s="115" t="str">
        <f t="shared" si="4"/>
        <v>2021 August</v>
      </c>
      <c r="E310" s="115">
        <v>146.6</v>
      </c>
      <c r="F310" s="115">
        <v>204</v>
      </c>
      <c r="G310" s="115">
        <v>172.8</v>
      </c>
      <c r="H310" s="115">
        <v>158.4</v>
      </c>
      <c r="I310" s="115">
        <v>188</v>
      </c>
      <c r="J310" s="115">
        <v>156.80000000000001</v>
      </c>
      <c r="K310" s="115">
        <v>162.19999999999999</v>
      </c>
      <c r="L310" s="115">
        <v>164.1</v>
      </c>
      <c r="M310" s="115">
        <v>119.7</v>
      </c>
      <c r="N310" s="115">
        <v>168.8</v>
      </c>
      <c r="O310" s="115">
        <v>162.69999999999999</v>
      </c>
      <c r="P310" s="115">
        <v>173.9</v>
      </c>
      <c r="Q310" s="115">
        <v>164</v>
      </c>
      <c r="R310" s="115">
        <v>192.1</v>
      </c>
      <c r="S310" s="115">
        <v>164.5</v>
      </c>
      <c r="T310" s="115">
        <v>155.30000000000001</v>
      </c>
      <c r="U310" s="115">
        <v>163.19999999999999</v>
      </c>
      <c r="V310" s="115">
        <v>162.1</v>
      </c>
      <c r="W310" s="115">
        <v>162.6</v>
      </c>
      <c r="X310" s="115">
        <v>157.5</v>
      </c>
      <c r="Y310" s="115">
        <v>168.4</v>
      </c>
      <c r="Z310" s="115">
        <v>154</v>
      </c>
      <c r="AA310" s="115">
        <v>157.6</v>
      </c>
      <c r="AB310" s="115">
        <v>163.80000000000001</v>
      </c>
      <c r="AC310" s="115">
        <v>160</v>
      </c>
      <c r="AD310" s="115">
        <v>160</v>
      </c>
      <c r="AE310" s="115">
        <v>163.19999999999999</v>
      </c>
    </row>
    <row r="311" spans="1:31" x14ac:dyDescent="0.3">
      <c r="A311" s="115" t="s">
        <v>30</v>
      </c>
      <c r="B311" s="115">
        <v>2021</v>
      </c>
      <c r="C311" s="115" t="s">
        <v>42</v>
      </c>
      <c r="D311" s="115" t="str">
        <f t="shared" si="4"/>
        <v>2021 September</v>
      </c>
      <c r="E311" s="115">
        <v>145.4</v>
      </c>
      <c r="F311" s="115">
        <v>202.1</v>
      </c>
      <c r="G311" s="115">
        <v>172</v>
      </c>
      <c r="H311" s="115">
        <v>158</v>
      </c>
      <c r="I311" s="115">
        <v>195.5</v>
      </c>
      <c r="J311" s="115">
        <v>152.69999999999999</v>
      </c>
      <c r="K311" s="115">
        <v>151.4</v>
      </c>
      <c r="L311" s="115">
        <v>163.9</v>
      </c>
      <c r="M311" s="115">
        <v>119.3</v>
      </c>
      <c r="N311" s="115">
        <v>170.1</v>
      </c>
      <c r="O311" s="115">
        <v>168.3</v>
      </c>
      <c r="P311" s="115">
        <v>172.8</v>
      </c>
      <c r="Q311" s="115">
        <v>162.1</v>
      </c>
      <c r="R311" s="115">
        <v>190.5</v>
      </c>
      <c r="S311" s="115">
        <v>167.7</v>
      </c>
      <c r="T311" s="115">
        <v>163.6</v>
      </c>
      <c r="U311" s="115">
        <v>167.1</v>
      </c>
      <c r="V311" s="115" t="s">
        <v>32</v>
      </c>
      <c r="W311" s="115">
        <v>163.69999999999999</v>
      </c>
      <c r="X311" s="115">
        <v>161.30000000000001</v>
      </c>
      <c r="Y311" s="115">
        <v>171.9</v>
      </c>
      <c r="Z311" s="115">
        <v>157.80000000000001</v>
      </c>
      <c r="AA311" s="115">
        <v>162.69999999999999</v>
      </c>
      <c r="AB311" s="115">
        <v>168.5</v>
      </c>
      <c r="AC311" s="115">
        <v>160.19999999999999</v>
      </c>
      <c r="AD311" s="115">
        <v>163.80000000000001</v>
      </c>
      <c r="AE311" s="115">
        <v>164</v>
      </c>
    </row>
    <row r="312" spans="1:31" x14ac:dyDescent="0.3">
      <c r="A312" s="115" t="s">
        <v>33</v>
      </c>
      <c r="B312" s="115">
        <v>2021</v>
      </c>
      <c r="C312" s="115" t="s">
        <v>42</v>
      </c>
      <c r="D312" s="115" t="str">
        <f t="shared" si="4"/>
        <v>2021 September</v>
      </c>
      <c r="E312" s="115">
        <v>149.30000000000001</v>
      </c>
      <c r="F312" s="115">
        <v>207.4</v>
      </c>
      <c r="G312" s="115">
        <v>174.1</v>
      </c>
      <c r="H312" s="115">
        <v>159.1</v>
      </c>
      <c r="I312" s="115">
        <v>175</v>
      </c>
      <c r="J312" s="115">
        <v>161.19999999999999</v>
      </c>
      <c r="K312" s="115">
        <v>183.5</v>
      </c>
      <c r="L312" s="115">
        <v>164.5</v>
      </c>
      <c r="M312" s="115">
        <v>120.4</v>
      </c>
      <c r="N312" s="115">
        <v>166.2</v>
      </c>
      <c r="O312" s="115">
        <v>154.80000000000001</v>
      </c>
      <c r="P312" s="115">
        <v>175.1</v>
      </c>
      <c r="Q312" s="115">
        <v>167.3</v>
      </c>
      <c r="R312" s="115">
        <v>196.5</v>
      </c>
      <c r="S312" s="115">
        <v>159.80000000000001</v>
      </c>
      <c r="T312" s="115">
        <v>143.6</v>
      </c>
      <c r="U312" s="115">
        <v>157.4</v>
      </c>
      <c r="V312" s="115">
        <v>162.1</v>
      </c>
      <c r="W312" s="115">
        <v>160.80000000000001</v>
      </c>
      <c r="X312" s="115">
        <v>153.30000000000001</v>
      </c>
      <c r="Y312" s="115">
        <v>162.80000000000001</v>
      </c>
      <c r="Z312" s="115">
        <v>150.5</v>
      </c>
      <c r="AA312" s="115">
        <v>153.9</v>
      </c>
      <c r="AB312" s="115">
        <v>160.30000000000001</v>
      </c>
      <c r="AC312" s="115">
        <v>159.6</v>
      </c>
      <c r="AD312" s="115">
        <v>156</v>
      </c>
      <c r="AE312" s="115">
        <v>162.30000000000001</v>
      </c>
    </row>
    <row r="313" spans="1:31" x14ac:dyDescent="0.3">
      <c r="A313" s="115" t="s">
        <v>34</v>
      </c>
      <c r="B313" s="115">
        <v>2021</v>
      </c>
      <c r="C313" s="115" t="s">
        <v>42</v>
      </c>
      <c r="D313" s="115" t="str">
        <f t="shared" si="4"/>
        <v>2021 September</v>
      </c>
      <c r="E313" s="115">
        <v>146.6</v>
      </c>
      <c r="F313" s="115">
        <v>204</v>
      </c>
      <c r="G313" s="115">
        <v>172.8</v>
      </c>
      <c r="H313" s="115">
        <v>158.4</v>
      </c>
      <c r="I313" s="115">
        <v>188</v>
      </c>
      <c r="J313" s="115">
        <v>156.69999999999999</v>
      </c>
      <c r="K313" s="115">
        <v>162.30000000000001</v>
      </c>
      <c r="L313" s="115">
        <v>164.1</v>
      </c>
      <c r="M313" s="115">
        <v>119.7</v>
      </c>
      <c r="N313" s="115">
        <v>168.8</v>
      </c>
      <c r="O313" s="115">
        <v>162.69999999999999</v>
      </c>
      <c r="P313" s="115">
        <v>173.9</v>
      </c>
      <c r="Q313" s="115">
        <v>164</v>
      </c>
      <c r="R313" s="115">
        <v>192.1</v>
      </c>
      <c r="S313" s="115">
        <v>164.6</v>
      </c>
      <c r="T313" s="115">
        <v>155.30000000000001</v>
      </c>
      <c r="U313" s="115">
        <v>163.30000000000001</v>
      </c>
      <c r="V313" s="115">
        <v>162.1</v>
      </c>
      <c r="W313" s="115">
        <v>162.6</v>
      </c>
      <c r="X313" s="115">
        <v>157.5</v>
      </c>
      <c r="Y313" s="115">
        <v>168.4</v>
      </c>
      <c r="Z313" s="115">
        <v>154</v>
      </c>
      <c r="AA313" s="115">
        <v>157.69999999999999</v>
      </c>
      <c r="AB313" s="115">
        <v>163.69999999999999</v>
      </c>
      <c r="AC313" s="115">
        <v>160</v>
      </c>
      <c r="AD313" s="115">
        <v>160</v>
      </c>
      <c r="AE313" s="115">
        <v>163.19999999999999</v>
      </c>
    </row>
    <row r="314" spans="1:31" x14ac:dyDescent="0.3">
      <c r="A314" s="115" t="s">
        <v>30</v>
      </c>
      <c r="B314" s="115">
        <v>2021</v>
      </c>
      <c r="C314" s="115" t="s">
        <v>43</v>
      </c>
      <c r="D314" s="115" t="str">
        <f t="shared" si="4"/>
        <v>2021 October</v>
      </c>
      <c r="E314" s="115">
        <v>146.1</v>
      </c>
      <c r="F314" s="115">
        <v>202.5</v>
      </c>
      <c r="G314" s="115">
        <v>170.1</v>
      </c>
      <c r="H314" s="115">
        <v>158.4</v>
      </c>
      <c r="I314" s="115">
        <v>198.8</v>
      </c>
      <c r="J314" s="115">
        <v>152.6</v>
      </c>
      <c r="K314" s="115">
        <v>170.4</v>
      </c>
      <c r="L314" s="115">
        <v>165.2</v>
      </c>
      <c r="M314" s="115">
        <v>121.6</v>
      </c>
      <c r="N314" s="115">
        <v>170.6</v>
      </c>
      <c r="O314" s="115">
        <v>168.8</v>
      </c>
      <c r="P314" s="115">
        <v>173.6</v>
      </c>
      <c r="Q314" s="115">
        <v>165.5</v>
      </c>
      <c r="R314" s="115">
        <v>191.2</v>
      </c>
      <c r="S314" s="115">
        <v>168.9</v>
      </c>
      <c r="T314" s="115">
        <v>164.8</v>
      </c>
      <c r="U314" s="115">
        <v>168.3</v>
      </c>
      <c r="V314" s="115" t="s">
        <v>32</v>
      </c>
      <c r="W314" s="115">
        <v>165.5</v>
      </c>
      <c r="X314" s="115">
        <v>162</v>
      </c>
      <c r="Y314" s="115">
        <v>172.5</v>
      </c>
      <c r="Z314" s="115">
        <v>159.5</v>
      </c>
      <c r="AA314" s="115">
        <v>163.19999999999999</v>
      </c>
      <c r="AB314" s="115">
        <v>169</v>
      </c>
      <c r="AC314" s="115">
        <v>161.1</v>
      </c>
      <c r="AD314" s="115">
        <v>164.7</v>
      </c>
      <c r="AE314" s="115">
        <v>166.3</v>
      </c>
    </row>
    <row r="315" spans="1:31" x14ac:dyDescent="0.3">
      <c r="A315" s="115" t="s">
        <v>33</v>
      </c>
      <c r="B315" s="115">
        <v>2021</v>
      </c>
      <c r="C315" s="115" t="s">
        <v>43</v>
      </c>
      <c r="D315" s="115" t="str">
        <f t="shared" si="4"/>
        <v>2021 October</v>
      </c>
      <c r="E315" s="115">
        <v>150.1</v>
      </c>
      <c r="F315" s="115">
        <v>208.4</v>
      </c>
      <c r="G315" s="115">
        <v>173</v>
      </c>
      <c r="H315" s="115">
        <v>159.19999999999999</v>
      </c>
      <c r="I315" s="115">
        <v>176.6</v>
      </c>
      <c r="J315" s="115">
        <v>159.30000000000001</v>
      </c>
      <c r="K315" s="115">
        <v>214.4</v>
      </c>
      <c r="L315" s="115">
        <v>165.3</v>
      </c>
      <c r="M315" s="115">
        <v>122.5</v>
      </c>
      <c r="N315" s="115">
        <v>166.8</v>
      </c>
      <c r="O315" s="115">
        <v>155.4</v>
      </c>
      <c r="P315" s="115">
        <v>175.9</v>
      </c>
      <c r="Q315" s="115">
        <v>171.5</v>
      </c>
      <c r="R315" s="115">
        <v>197</v>
      </c>
      <c r="S315" s="115">
        <v>160.80000000000001</v>
      </c>
      <c r="T315" s="115">
        <v>144.4</v>
      </c>
      <c r="U315" s="115">
        <v>158.30000000000001</v>
      </c>
      <c r="V315" s="115">
        <v>163.6</v>
      </c>
      <c r="W315" s="115">
        <v>162.19999999999999</v>
      </c>
      <c r="X315" s="115">
        <v>154.30000000000001</v>
      </c>
      <c r="Y315" s="115">
        <v>163.5</v>
      </c>
      <c r="Z315" s="115">
        <v>152.19999999999999</v>
      </c>
      <c r="AA315" s="115">
        <v>155.1</v>
      </c>
      <c r="AB315" s="115">
        <v>160.30000000000001</v>
      </c>
      <c r="AC315" s="115">
        <v>160.30000000000001</v>
      </c>
      <c r="AD315" s="115">
        <v>157</v>
      </c>
      <c r="AE315" s="115">
        <v>164.6</v>
      </c>
    </row>
    <row r="316" spans="1:31" x14ac:dyDescent="0.3">
      <c r="A316" s="115" t="s">
        <v>34</v>
      </c>
      <c r="B316" s="115">
        <v>2021</v>
      </c>
      <c r="C316" s="115" t="s">
        <v>43</v>
      </c>
      <c r="D316" s="115" t="str">
        <f t="shared" si="4"/>
        <v>2021 October</v>
      </c>
      <c r="E316" s="115">
        <v>147.4</v>
      </c>
      <c r="F316" s="115">
        <v>204.6</v>
      </c>
      <c r="G316" s="115">
        <v>171.2</v>
      </c>
      <c r="H316" s="115">
        <v>158.69999999999999</v>
      </c>
      <c r="I316" s="115">
        <v>190.6</v>
      </c>
      <c r="J316" s="115">
        <v>155.69999999999999</v>
      </c>
      <c r="K316" s="115">
        <v>185.3</v>
      </c>
      <c r="L316" s="115">
        <v>165.2</v>
      </c>
      <c r="M316" s="115">
        <v>121.9</v>
      </c>
      <c r="N316" s="115">
        <v>169.3</v>
      </c>
      <c r="O316" s="115">
        <v>163.19999999999999</v>
      </c>
      <c r="P316" s="115">
        <v>174.7</v>
      </c>
      <c r="Q316" s="115">
        <v>167.7</v>
      </c>
      <c r="R316" s="115">
        <v>192.7</v>
      </c>
      <c r="S316" s="115">
        <v>165.7</v>
      </c>
      <c r="T316" s="115">
        <v>156.30000000000001</v>
      </c>
      <c r="U316" s="115">
        <v>164.3</v>
      </c>
      <c r="V316" s="115">
        <v>163.6</v>
      </c>
      <c r="W316" s="115">
        <v>164.2</v>
      </c>
      <c r="X316" s="115">
        <v>158.4</v>
      </c>
      <c r="Y316" s="115">
        <v>169.1</v>
      </c>
      <c r="Z316" s="115">
        <v>155.69999999999999</v>
      </c>
      <c r="AA316" s="115">
        <v>158.6</v>
      </c>
      <c r="AB316" s="115">
        <v>163.9</v>
      </c>
      <c r="AC316" s="115">
        <v>160.80000000000001</v>
      </c>
      <c r="AD316" s="115">
        <v>161</v>
      </c>
      <c r="AE316" s="115">
        <v>165.5</v>
      </c>
    </row>
    <row r="317" spans="1:31" x14ac:dyDescent="0.3">
      <c r="A317" s="115" t="s">
        <v>30</v>
      </c>
      <c r="B317" s="115">
        <v>2021</v>
      </c>
      <c r="C317" s="115" t="s">
        <v>45</v>
      </c>
      <c r="D317" s="115" t="str">
        <f t="shared" si="4"/>
        <v>2021 November</v>
      </c>
      <c r="E317" s="115">
        <v>146.9</v>
      </c>
      <c r="F317" s="115">
        <v>199.8</v>
      </c>
      <c r="G317" s="115">
        <v>171.5</v>
      </c>
      <c r="H317" s="115">
        <v>159.1</v>
      </c>
      <c r="I317" s="115">
        <v>198.4</v>
      </c>
      <c r="J317" s="115">
        <v>153.19999999999999</v>
      </c>
      <c r="K317" s="115">
        <v>183.9</v>
      </c>
      <c r="L317" s="115">
        <v>165.4</v>
      </c>
      <c r="M317" s="115">
        <v>122.1</v>
      </c>
      <c r="N317" s="115">
        <v>170.8</v>
      </c>
      <c r="O317" s="115">
        <v>169.1</v>
      </c>
      <c r="P317" s="115">
        <v>174.3</v>
      </c>
      <c r="Q317" s="115">
        <v>167.5</v>
      </c>
      <c r="R317" s="115">
        <v>191.4</v>
      </c>
      <c r="S317" s="115">
        <v>170.4</v>
      </c>
      <c r="T317" s="115">
        <v>166</v>
      </c>
      <c r="U317" s="115">
        <v>169.8</v>
      </c>
      <c r="V317" s="115" t="s">
        <v>32</v>
      </c>
      <c r="W317" s="115">
        <v>165.3</v>
      </c>
      <c r="X317" s="115">
        <v>162.9</v>
      </c>
      <c r="Y317" s="115">
        <v>173.4</v>
      </c>
      <c r="Z317" s="115">
        <v>158.9</v>
      </c>
      <c r="AA317" s="115">
        <v>163.80000000000001</v>
      </c>
      <c r="AB317" s="115">
        <v>169.3</v>
      </c>
      <c r="AC317" s="115">
        <v>162.4</v>
      </c>
      <c r="AD317" s="115">
        <v>165.2</v>
      </c>
      <c r="AE317" s="115">
        <v>167.6</v>
      </c>
    </row>
    <row r="318" spans="1:31" x14ac:dyDescent="0.3">
      <c r="A318" s="115" t="s">
        <v>33</v>
      </c>
      <c r="B318" s="115">
        <v>2021</v>
      </c>
      <c r="C318" s="115" t="s">
        <v>45</v>
      </c>
      <c r="D318" s="115" t="str">
        <f t="shared" si="4"/>
        <v>2021 November</v>
      </c>
      <c r="E318" s="115">
        <v>151</v>
      </c>
      <c r="F318" s="115">
        <v>204.9</v>
      </c>
      <c r="G318" s="115">
        <v>175.4</v>
      </c>
      <c r="H318" s="115">
        <v>159.6</v>
      </c>
      <c r="I318" s="115">
        <v>175.8</v>
      </c>
      <c r="J318" s="115">
        <v>160.30000000000001</v>
      </c>
      <c r="K318" s="115">
        <v>229.1</v>
      </c>
      <c r="L318" s="115">
        <v>165.1</v>
      </c>
      <c r="M318" s="115">
        <v>123.1</v>
      </c>
      <c r="N318" s="115">
        <v>167.2</v>
      </c>
      <c r="O318" s="115">
        <v>156.1</v>
      </c>
      <c r="P318" s="115">
        <v>176.8</v>
      </c>
      <c r="Q318" s="115">
        <v>173.5</v>
      </c>
      <c r="R318" s="115">
        <v>197</v>
      </c>
      <c r="S318" s="115">
        <v>162.30000000000001</v>
      </c>
      <c r="T318" s="115">
        <v>145.30000000000001</v>
      </c>
      <c r="U318" s="115">
        <v>159.69999999999999</v>
      </c>
      <c r="V318" s="115">
        <v>164.2</v>
      </c>
      <c r="W318" s="115">
        <v>161.6</v>
      </c>
      <c r="X318" s="115">
        <v>155.19999999999999</v>
      </c>
      <c r="Y318" s="115">
        <v>164.2</v>
      </c>
      <c r="Z318" s="115">
        <v>151.19999999999999</v>
      </c>
      <c r="AA318" s="115">
        <v>156.69999999999999</v>
      </c>
      <c r="AB318" s="115">
        <v>160.80000000000001</v>
      </c>
      <c r="AC318" s="115">
        <v>161.80000000000001</v>
      </c>
      <c r="AD318" s="115">
        <v>157.30000000000001</v>
      </c>
      <c r="AE318" s="115">
        <v>165.6</v>
      </c>
    </row>
    <row r="319" spans="1:31" x14ac:dyDescent="0.3">
      <c r="A319" s="115" t="s">
        <v>34</v>
      </c>
      <c r="B319" s="115">
        <v>2021</v>
      </c>
      <c r="C319" s="115" t="s">
        <v>45</v>
      </c>
      <c r="D319" s="115" t="str">
        <f t="shared" si="4"/>
        <v>2021 November</v>
      </c>
      <c r="E319" s="115">
        <v>148.19999999999999</v>
      </c>
      <c r="F319" s="115">
        <v>201.6</v>
      </c>
      <c r="G319" s="115">
        <v>173</v>
      </c>
      <c r="H319" s="115">
        <v>159.30000000000001</v>
      </c>
      <c r="I319" s="115">
        <v>190.1</v>
      </c>
      <c r="J319" s="115">
        <v>156.5</v>
      </c>
      <c r="K319" s="115">
        <v>199.2</v>
      </c>
      <c r="L319" s="115">
        <v>165.3</v>
      </c>
      <c r="M319" s="115">
        <v>122.4</v>
      </c>
      <c r="N319" s="115">
        <v>169.6</v>
      </c>
      <c r="O319" s="115">
        <v>163.69999999999999</v>
      </c>
      <c r="P319" s="115">
        <v>175.5</v>
      </c>
      <c r="Q319" s="115">
        <v>169.7</v>
      </c>
      <c r="R319" s="115">
        <v>192.9</v>
      </c>
      <c r="S319" s="115">
        <v>167.2</v>
      </c>
      <c r="T319" s="115">
        <v>157.4</v>
      </c>
      <c r="U319" s="115">
        <v>165.8</v>
      </c>
      <c r="V319" s="115">
        <v>164.2</v>
      </c>
      <c r="W319" s="115">
        <v>163.9</v>
      </c>
      <c r="X319" s="115">
        <v>159.30000000000001</v>
      </c>
      <c r="Y319" s="115">
        <v>169.9</v>
      </c>
      <c r="Z319" s="115">
        <v>154.80000000000001</v>
      </c>
      <c r="AA319" s="115">
        <v>159.80000000000001</v>
      </c>
      <c r="AB319" s="115">
        <v>164.3</v>
      </c>
      <c r="AC319" s="115">
        <v>162.19999999999999</v>
      </c>
      <c r="AD319" s="115">
        <v>161.4</v>
      </c>
      <c r="AE319" s="115">
        <v>166.7</v>
      </c>
    </row>
    <row r="320" spans="1:31" x14ac:dyDescent="0.3">
      <c r="A320" s="115" t="s">
        <v>30</v>
      </c>
      <c r="B320" s="115">
        <v>2021</v>
      </c>
      <c r="C320" s="115" t="s">
        <v>46</v>
      </c>
      <c r="D320" s="115" t="str">
        <f t="shared" si="4"/>
        <v>2021 December</v>
      </c>
      <c r="E320" s="115">
        <v>147.4</v>
      </c>
      <c r="F320" s="115">
        <v>197</v>
      </c>
      <c r="G320" s="115">
        <v>176.5</v>
      </c>
      <c r="H320" s="115">
        <v>159.80000000000001</v>
      </c>
      <c r="I320" s="115">
        <v>195.8</v>
      </c>
      <c r="J320" s="115">
        <v>152</v>
      </c>
      <c r="K320" s="115">
        <v>172.3</v>
      </c>
      <c r="L320" s="115">
        <v>164.5</v>
      </c>
      <c r="M320" s="115">
        <v>120.6</v>
      </c>
      <c r="N320" s="115">
        <v>171.7</v>
      </c>
      <c r="O320" s="115">
        <v>169.7</v>
      </c>
      <c r="P320" s="115">
        <v>175.1</v>
      </c>
      <c r="Q320" s="115">
        <v>165.8</v>
      </c>
      <c r="R320" s="115">
        <v>190.8</v>
      </c>
      <c r="S320" s="115">
        <v>171.8</v>
      </c>
      <c r="T320" s="115">
        <v>167.3</v>
      </c>
      <c r="U320" s="115">
        <v>171.2</v>
      </c>
      <c r="V320" s="115" t="s">
        <v>32</v>
      </c>
      <c r="W320" s="115">
        <v>165.6</v>
      </c>
      <c r="X320" s="115">
        <v>163.9</v>
      </c>
      <c r="Y320" s="115">
        <v>174</v>
      </c>
      <c r="Z320" s="115">
        <v>160.1</v>
      </c>
      <c r="AA320" s="115">
        <v>164.5</v>
      </c>
      <c r="AB320" s="115">
        <v>169.7</v>
      </c>
      <c r="AC320" s="115">
        <v>162.80000000000001</v>
      </c>
      <c r="AD320" s="115">
        <v>166</v>
      </c>
      <c r="AE320" s="115">
        <v>167</v>
      </c>
    </row>
    <row r="321" spans="1:31" x14ac:dyDescent="0.3">
      <c r="A321" s="115" t="s">
        <v>33</v>
      </c>
      <c r="B321" s="115">
        <v>2021</v>
      </c>
      <c r="C321" s="115" t="s">
        <v>46</v>
      </c>
      <c r="D321" s="115" t="str">
        <f t="shared" si="4"/>
        <v>2021 December</v>
      </c>
      <c r="E321" s="115">
        <v>151.6</v>
      </c>
      <c r="F321" s="115">
        <v>202.2</v>
      </c>
      <c r="G321" s="115">
        <v>180</v>
      </c>
      <c r="H321" s="115">
        <v>160</v>
      </c>
      <c r="I321" s="115">
        <v>173.5</v>
      </c>
      <c r="J321" s="115">
        <v>158.30000000000001</v>
      </c>
      <c r="K321" s="115">
        <v>219.5</v>
      </c>
      <c r="L321" s="115">
        <v>164.2</v>
      </c>
      <c r="M321" s="115">
        <v>121.9</v>
      </c>
      <c r="N321" s="115">
        <v>168.2</v>
      </c>
      <c r="O321" s="115">
        <v>156.5</v>
      </c>
      <c r="P321" s="115">
        <v>178.2</v>
      </c>
      <c r="Q321" s="115">
        <v>172.2</v>
      </c>
      <c r="R321" s="115">
        <v>196.8</v>
      </c>
      <c r="S321" s="115">
        <v>163.30000000000001</v>
      </c>
      <c r="T321" s="115">
        <v>146.69999999999999</v>
      </c>
      <c r="U321" s="115">
        <v>160.69999999999999</v>
      </c>
      <c r="V321" s="115">
        <v>163.4</v>
      </c>
      <c r="W321" s="115">
        <v>161.69999999999999</v>
      </c>
      <c r="X321" s="115">
        <v>156</v>
      </c>
      <c r="Y321" s="115">
        <v>165.1</v>
      </c>
      <c r="Z321" s="115">
        <v>151.80000000000001</v>
      </c>
      <c r="AA321" s="115">
        <v>157.6</v>
      </c>
      <c r="AB321" s="115">
        <v>160.6</v>
      </c>
      <c r="AC321" s="115">
        <v>162.4</v>
      </c>
      <c r="AD321" s="115">
        <v>157.80000000000001</v>
      </c>
      <c r="AE321" s="115">
        <v>165.2</v>
      </c>
    </row>
    <row r="322" spans="1:31" x14ac:dyDescent="0.3">
      <c r="A322" s="115" t="s">
        <v>34</v>
      </c>
      <c r="B322" s="115">
        <v>2021</v>
      </c>
      <c r="C322" s="115" t="s">
        <v>46</v>
      </c>
      <c r="D322" s="115" t="str">
        <f t="shared" si="4"/>
        <v>2021 December</v>
      </c>
      <c r="E322" s="115">
        <v>148.69999999999999</v>
      </c>
      <c r="F322" s="115">
        <v>198.8</v>
      </c>
      <c r="G322" s="115">
        <v>177.9</v>
      </c>
      <c r="H322" s="115">
        <v>159.9</v>
      </c>
      <c r="I322" s="115">
        <v>187.6</v>
      </c>
      <c r="J322" s="115">
        <v>154.9</v>
      </c>
      <c r="K322" s="115">
        <v>188.3</v>
      </c>
      <c r="L322" s="115">
        <v>164.4</v>
      </c>
      <c r="M322" s="115">
        <v>121</v>
      </c>
      <c r="N322" s="115">
        <v>170.5</v>
      </c>
      <c r="O322" s="115">
        <v>164.2</v>
      </c>
      <c r="P322" s="115">
        <v>176.5</v>
      </c>
      <c r="Q322" s="115">
        <v>168.2</v>
      </c>
      <c r="R322" s="115">
        <v>192.4</v>
      </c>
      <c r="S322" s="115">
        <v>168.5</v>
      </c>
      <c r="T322" s="115">
        <v>158.69999999999999</v>
      </c>
      <c r="U322" s="115">
        <v>167</v>
      </c>
      <c r="V322" s="115">
        <v>163.4</v>
      </c>
      <c r="W322" s="115">
        <v>164.1</v>
      </c>
      <c r="X322" s="115">
        <v>160.19999999999999</v>
      </c>
      <c r="Y322" s="115">
        <v>170.6</v>
      </c>
      <c r="Z322" s="115">
        <v>155.69999999999999</v>
      </c>
      <c r="AA322" s="115">
        <v>160.6</v>
      </c>
      <c r="AB322" s="115">
        <v>164.4</v>
      </c>
      <c r="AC322" s="115">
        <v>162.6</v>
      </c>
      <c r="AD322" s="115">
        <v>162</v>
      </c>
      <c r="AE322" s="115">
        <v>166.2</v>
      </c>
    </row>
    <row r="323" spans="1:31" x14ac:dyDescent="0.3">
      <c r="A323" s="115" t="s">
        <v>30</v>
      </c>
      <c r="B323" s="115">
        <v>2022</v>
      </c>
      <c r="C323" s="115" t="s">
        <v>31</v>
      </c>
      <c r="D323" s="115" t="str">
        <f t="shared" ref="D323:D373" si="5">B323&amp;" "&amp;C323</f>
        <v>2022 January</v>
      </c>
      <c r="E323" s="115">
        <v>148.30000000000001</v>
      </c>
      <c r="F323" s="115">
        <v>196.9</v>
      </c>
      <c r="G323" s="115">
        <v>178</v>
      </c>
      <c r="H323" s="115">
        <v>160.5</v>
      </c>
      <c r="I323" s="115">
        <v>192.6</v>
      </c>
      <c r="J323" s="115">
        <v>151.19999999999999</v>
      </c>
      <c r="K323" s="115">
        <v>159.19999999999999</v>
      </c>
      <c r="L323" s="115">
        <v>164</v>
      </c>
      <c r="M323" s="115">
        <v>119.3</v>
      </c>
      <c r="N323" s="115">
        <v>173.3</v>
      </c>
      <c r="O323" s="115">
        <v>169.8</v>
      </c>
      <c r="P323" s="115">
        <v>175.8</v>
      </c>
      <c r="Q323" s="115">
        <v>164.1</v>
      </c>
      <c r="R323" s="115">
        <v>190.7</v>
      </c>
      <c r="S323" s="115">
        <v>173.2</v>
      </c>
      <c r="T323" s="115">
        <v>169.3</v>
      </c>
      <c r="U323" s="115">
        <v>172.7</v>
      </c>
      <c r="V323" s="115" t="s">
        <v>32</v>
      </c>
      <c r="W323" s="115">
        <v>165.8</v>
      </c>
      <c r="X323" s="115">
        <v>164.9</v>
      </c>
      <c r="Y323" s="115">
        <v>174.7</v>
      </c>
      <c r="Z323" s="115">
        <v>160.80000000000001</v>
      </c>
      <c r="AA323" s="115">
        <v>164.9</v>
      </c>
      <c r="AB323" s="115">
        <v>169.9</v>
      </c>
      <c r="AC323" s="115">
        <v>163.19999999999999</v>
      </c>
      <c r="AD323" s="115">
        <v>166.6</v>
      </c>
      <c r="AE323" s="115">
        <v>166.4</v>
      </c>
    </row>
    <row r="324" spans="1:31" x14ac:dyDescent="0.3">
      <c r="A324" s="115" t="s">
        <v>33</v>
      </c>
      <c r="B324" s="115">
        <v>2022</v>
      </c>
      <c r="C324" s="115" t="s">
        <v>31</v>
      </c>
      <c r="D324" s="115" t="str">
        <f t="shared" si="5"/>
        <v>2022 January</v>
      </c>
      <c r="E324" s="115">
        <v>152.19999999999999</v>
      </c>
      <c r="F324" s="115">
        <v>202.1</v>
      </c>
      <c r="G324" s="115">
        <v>180.1</v>
      </c>
      <c r="H324" s="115">
        <v>160.4</v>
      </c>
      <c r="I324" s="115">
        <v>171</v>
      </c>
      <c r="J324" s="115">
        <v>156.5</v>
      </c>
      <c r="K324" s="115">
        <v>203.6</v>
      </c>
      <c r="L324" s="115">
        <v>163.80000000000001</v>
      </c>
      <c r="M324" s="115">
        <v>121.3</v>
      </c>
      <c r="N324" s="115">
        <v>169.8</v>
      </c>
      <c r="O324" s="115">
        <v>156.6</v>
      </c>
      <c r="P324" s="115">
        <v>179</v>
      </c>
      <c r="Q324" s="115">
        <v>170.3</v>
      </c>
      <c r="R324" s="115">
        <v>196.4</v>
      </c>
      <c r="S324" s="115">
        <v>164.7</v>
      </c>
      <c r="T324" s="115">
        <v>148.5</v>
      </c>
      <c r="U324" s="115">
        <v>162.19999999999999</v>
      </c>
      <c r="V324" s="115">
        <v>164.5</v>
      </c>
      <c r="W324" s="115">
        <v>161.6</v>
      </c>
      <c r="X324" s="115">
        <v>156.80000000000001</v>
      </c>
      <c r="Y324" s="115">
        <v>166.1</v>
      </c>
      <c r="Z324" s="115">
        <v>152.69999999999999</v>
      </c>
      <c r="AA324" s="115">
        <v>158.4</v>
      </c>
      <c r="AB324" s="115">
        <v>161</v>
      </c>
      <c r="AC324" s="115">
        <v>162.80000000000001</v>
      </c>
      <c r="AD324" s="115">
        <v>158.6</v>
      </c>
      <c r="AE324" s="115">
        <v>165</v>
      </c>
    </row>
    <row r="325" spans="1:31" x14ac:dyDescent="0.3">
      <c r="A325" s="115" t="s">
        <v>34</v>
      </c>
      <c r="B325" s="115">
        <v>2022</v>
      </c>
      <c r="C325" s="115" t="s">
        <v>31</v>
      </c>
      <c r="D325" s="115" t="str">
        <f t="shared" si="5"/>
        <v>2022 January</v>
      </c>
      <c r="E325" s="115">
        <v>149.5</v>
      </c>
      <c r="F325" s="115">
        <v>198.7</v>
      </c>
      <c r="G325" s="115">
        <v>178.8</v>
      </c>
      <c r="H325" s="115">
        <v>160.5</v>
      </c>
      <c r="I325" s="115">
        <v>184.7</v>
      </c>
      <c r="J325" s="115">
        <v>153.69999999999999</v>
      </c>
      <c r="K325" s="115">
        <v>174.3</v>
      </c>
      <c r="L325" s="115">
        <v>163.9</v>
      </c>
      <c r="M325" s="115">
        <v>120</v>
      </c>
      <c r="N325" s="115">
        <v>172.1</v>
      </c>
      <c r="O325" s="115">
        <v>164.3</v>
      </c>
      <c r="P325" s="115">
        <v>177.3</v>
      </c>
      <c r="Q325" s="115">
        <v>166.4</v>
      </c>
      <c r="R325" s="115">
        <v>192.2</v>
      </c>
      <c r="S325" s="115">
        <v>169.9</v>
      </c>
      <c r="T325" s="115">
        <v>160.69999999999999</v>
      </c>
      <c r="U325" s="115">
        <v>168.5</v>
      </c>
      <c r="V325" s="115">
        <v>164.5</v>
      </c>
      <c r="W325" s="115">
        <v>164.2</v>
      </c>
      <c r="X325" s="115">
        <v>161.1</v>
      </c>
      <c r="Y325" s="115">
        <v>171.4</v>
      </c>
      <c r="Z325" s="115">
        <v>156.5</v>
      </c>
      <c r="AA325" s="115">
        <v>161.19999999999999</v>
      </c>
      <c r="AB325" s="115">
        <v>164.7</v>
      </c>
      <c r="AC325" s="115">
        <v>163</v>
      </c>
      <c r="AD325" s="115">
        <v>162.69999999999999</v>
      </c>
      <c r="AE325" s="115">
        <v>165.7</v>
      </c>
    </row>
    <row r="326" spans="1:31" x14ac:dyDescent="0.3">
      <c r="A326" s="115" t="s">
        <v>30</v>
      </c>
      <c r="B326" s="115">
        <v>2022</v>
      </c>
      <c r="C326" s="115" t="s">
        <v>35</v>
      </c>
      <c r="D326" s="115" t="str">
        <f t="shared" si="5"/>
        <v>2022 February</v>
      </c>
      <c r="E326" s="115">
        <v>148.80000000000001</v>
      </c>
      <c r="F326" s="115">
        <v>198.1</v>
      </c>
      <c r="G326" s="115">
        <v>175.5</v>
      </c>
      <c r="H326" s="115">
        <v>160.69999999999999</v>
      </c>
      <c r="I326" s="115">
        <v>192.6</v>
      </c>
      <c r="J326" s="115">
        <v>151.4</v>
      </c>
      <c r="K326" s="115">
        <v>155.19999999999999</v>
      </c>
      <c r="L326" s="115">
        <v>163.9</v>
      </c>
      <c r="M326" s="115">
        <v>118.1</v>
      </c>
      <c r="N326" s="115">
        <v>175.4</v>
      </c>
      <c r="O326" s="115">
        <v>170.5</v>
      </c>
      <c r="P326" s="115">
        <v>176.3</v>
      </c>
      <c r="Q326" s="115">
        <v>163.9</v>
      </c>
      <c r="R326" s="115">
        <v>191.5</v>
      </c>
      <c r="S326" s="115">
        <v>174.1</v>
      </c>
      <c r="T326" s="115">
        <v>171</v>
      </c>
      <c r="U326" s="115">
        <v>173.7</v>
      </c>
      <c r="V326" s="115" t="s">
        <v>32</v>
      </c>
      <c r="W326" s="115">
        <v>167.4</v>
      </c>
      <c r="X326" s="115">
        <v>165.7</v>
      </c>
      <c r="Y326" s="115">
        <v>175.3</v>
      </c>
      <c r="Z326" s="115">
        <v>161.19999999999999</v>
      </c>
      <c r="AA326" s="115">
        <v>165.5</v>
      </c>
      <c r="AB326" s="115">
        <v>170.3</v>
      </c>
      <c r="AC326" s="115">
        <v>164.5</v>
      </c>
      <c r="AD326" s="115">
        <v>167.3</v>
      </c>
      <c r="AE326" s="115">
        <v>166.7</v>
      </c>
    </row>
    <row r="327" spans="1:31" x14ac:dyDescent="0.3">
      <c r="A327" s="115" t="s">
        <v>33</v>
      </c>
      <c r="B327" s="115">
        <v>2022</v>
      </c>
      <c r="C327" s="115" t="s">
        <v>35</v>
      </c>
      <c r="D327" s="115" t="str">
        <f t="shared" si="5"/>
        <v>2022 February</v>
      </c>
      <c r="E327" s="115">
        <v>152.5</v>
      </c>
      <c r="F327" s="115">
        <v>205.2</v>
      </c>
      <c r="G327" s="115">
        <v>176.4</v>
      </c>
      <c r="H327" s="115">
        <v>160.6</v>
      </c>
      <c r="I327" s="115">
        <v>171.5</v>
      </c>
      <c r="J327" s="115">
        <v>156.4</v>
      </c>
      <c r="K327" s="115">
        <v>198</v>
      </c>
      <c r="L327" s="115">
        <v>163.19999999999999</v>
      </c>
      <c r="M327" s="115">
        <v>120.6</v>
      </c>
      <c r="N327" s="115">
        <v>172.2</v>
      </c>
      <c r="O327" s="115">
        <v>156.69999999999999</v>
      </c>
      <c r="P327" s="115">
        <v>180</v>
      </c>
      <c r="Q327" s="115">
        <v>170.2</v>
      </c>
      <c r="R327" s="115">
        <v>196.5</v>
      </c>
      <c r="S327" s="115">
        <v>165.7</v>
      </c>
      <c r="T327" s="115">
        <v>150.4</v>
      </c>
      <c r="U327" s="115">
        <v>163.4</v>
      </c>
      <c r="V327" s="115">
        <v>165.5</v>
      </c>
      <c r="W327" s="115">
        <v>163</v>
      </c>
      <c r="X327" s="115">
        <v>157.4</v>
      </c>
      <c r="Y327" s="115">
        <v>167.2</v>
      </c>
      <c r="Z327" s="115">
        <v>153.1</v>
      </c>
      <c r="AA327" s="115">
        <v>159.5</v>
      </c>
      <c r="AB327" s="115">
        <v>162</v>
      </c>
      <c r="AC327" s="115">
        <v>164.2</v>
      </c>
      <c r="AD327" s="115">
        <v>159.4</v>
      </c>
      <c r="AE327" s="115">
        <v>165.5</v>
      </c>
    </row>
    <row r="328" spans="1:31" x14ac:dyDescent="0.3">
      <c r="A328" s="115" t="s">
        <v>34</v>
      </c>
      <c r="B328" s="115">
        <v>2022</v>
      </c>
      <c r="C328" s="115" t="s">
        <v>35</v>
      </c>
      <c r="D328" s="115" t="str">
        <f t="shared" si="5"/>
        <v>2022 February</v>
      </c>
      <c r="E328" s="115">
        <v>150</v>
      </c>
      <c r="F328" s="115">
        <v>200.6</v>
      </c>
      <c r="G328" s="115">
        <v>175.8</v>
      </c>
      <c r="H328" s="115">
        <v>160.69999999999999</v>
      </c>
      <c r="I328" s="115">
        <v>184.9</v>
      </c>
      <c r="J328" s="115">
        <v>153.69999999999999</v>
      </c>
      <c r="K328" s="115">
        <v>169.7</v>
      </c>
      <c r="L328" s="115">
        <v>163.69999999999999</v>
      </c>
      <c r="M328" s="115">
        <v>118.9</v>
      </c>
      <c r="N328" s="115">
        <v>174.3</v>
      </c>
      <c r="O328" s="115">
        <v>164.7</v>
      </c>
      <c r="P328" s="115">
        <v>178</v>
      </c>
      <c r="Q328" s="115">
        <v>166.2</v>
      </c>
      <c r="R328" s="115">
        <v>192.8</v>
      </c>
      <c r="S328" s="115">
        <v>170.8</v>
      </c>
      <c r="T328" s="115">
        <v>162.4</v>
      </c>
      <c r="U328" s="115">
        <v>169.6</v>
      </c>
      <c r="V328" s="115">
        <v>165.5</v>
      </c>
      <c r="W328" s="115">
        <v>165.7</v>
      </c>
      <c r="X328" s="115">
        <v>161.80000000000001</v>
      </c>
      <c r="Y328" s="115">
        <v>172.2</v>
      </c>
      <c r="Z328" s="115">
        <v>156.9</v>
      </c>
      <c r="AA328" s="115">
        <v>162.1</v>
      </c>
      <c r="AB328" s="115">
        <v>165.4</v>
      </c>
      <c r="AC328" s="115">
        <v>164.4</v>
      </c>
      <c r="AD328" s="115">
        <v>163.5</v>
      </c>
      <c r="AE328" s="115">
        <v>166.1</v>
      </c>
    </row>
    <row r="329" spans="1:31" x14ac:dyDescent="0.3">
      <c r="A329" s="115" t="s">
        <v>30</v>
      </c>
      <c r="B329" s="115">
        <v>2022</v>
      </c>
      <c r="C329" s="115" t="s">
        <v>36</v>
      </c>
      <c r="D329" s="115" t="str">
        <f t="shared" si="5"/>
        <v>2022 March</v>
      </c>
      <c r="E329" s="115">
        <v>150.19999999999999</v>
      </c>
      <c r="F329" s="115">
        <v>208</v>
      </c>
      <c r="G329" s="115">
        <v>167.9</v>
      </c>
      <c r="H329" s="115">
        <v>162</v>
      </c>
      <c r="I329" s="115">
        <v>203.1</v>
      </c>
      <c r="J329" s="115">
        <v>155.9</v>
      </c>
      <c r="K329" s="115">
        <v>155.80000000000001</v>
      </c>
      <c r="L329" s="115">
        <v>164.2</v>
      </c>
      <c r="M329" s="115">
        <v>118.1</v>
      </c>
      <c r="N329" s="115">
        <v>178.7</v>
      </c>
      <c r="O329" s="115">
        <v>171.2</v>
      </c>
      <c r="P329" s="115">
        <v>177.4</v>
      </c>
      <c r="Q329" s="115">
        <v>166.6</v>
      </c>
      <c r="R329" s="115">
        <v>192.3</v>
      </c>
      <c r="S329" s="115">
        <v>175.4</v>
      </c>
      <c r="T329" s="115">
        <v>173.2</v>
      </c>
      <c r="U329" s="115">
        <v>175.1</v>
      </c>
      <c r="V329" s="115" t="s">
        <v>32</v>
      </c>
      <c r="W329" s="115">
        <v>168.9</v>
      </c>
      <c r="X329" s="115">
        <v>166.5</v>
      </c>
      <c r="Y329" s="115">
        <v>176</v>
      </c>
      <c r="Z329" s="115">
        <v>162</v>
      </c>
      <c r="AA329" s="115">
        <v>166.6</v>
      </c>
      <c r="AB329" s="115">
        <v>170.6</v>
      </c>
      <c r="AC329" s="115">
        <v>167.4</v>
      </c>
      <c r="AD329" s="115">
        <v>168.3</v>
      </c>
      <c r="AE329" s="115">
        <v>168.7</v>
      </c>
    </row>
    <row r="330" spans="1:31" x14ac:dyDescent="0.3">
      <c r="A330" s="115" t="s">
        <v>33</v>
      </c>
      <c r="B330" s="115">
        <v>2022</v>
      </c>
      <c r="C330" s="115" t="s">
        <v>36</v>
      </c>
      <c r="D330" s="115" t="str">
        <f t="shared" si="5"/>
        <v>2022 March</v>
      </c>
      <c r="E330" s="115">
        <v>153.69999999999999</v>
      </c>
      <c r="F330" s="115">
        <v>215.8</v>
      </c>
      <c r="G330" s="115">
        <v>167.7</v>
      </c>
      <c r="H330" s="115">
        <v>162.6</v>
      </c>
      <c r="I330" s="115">
        <v>180</v>
      </c>
      <c r="J330" s="115">
        <v>159.6</v>
      </c>
      <c r="K330" s="115">
        <v>188.4</v>
      </c>
      <c r="L330" s="115">
        <v>163.4</v>
      </c>
      <c r="M330" s="115">
        <v>120.3</v>
      </c>
      <c r="N330" s="115">
        <v>174.7</v>
      </c>
      <c r="O330" s="115">
        <v>157.1</v>
      </c>
      <c r="P330" s="115">
        <v>181.5</v>
      </c>
      <c r="Q330" s="115">
        <v>171.5</v>
      </c>
      <c r="R330" s="115">
        <v>197.5</v>
      </c>
      <c r="S330" s="115">
        <v>167.1</v>
      </c>
      <c r="T330" s="115">
        <v>152.6</v>
      </c>
      <c r="U330" s="115">
        <v>164.9</v>
      </c>
      <c r="V330" s="115">
        <v>165.3</v>
      </c>
      <c r="W330" s="115">
        <v>164.5</v>
      </c>
      <c r="X330" s="115">
        <v>158.6</v>
      </c>
      <c r="Y330" s="115">
        <v>168.2</v>
      </c>
      <c r="Z330" s="115">
        <v>154.19999999999999</v>
      </c>
      <c r="AA330" s="115">
        <v>160.80000000000001</v>
      </c>
      <c r="AB330" s="115">
        <v>162.69999999999999</v>
      </c>
      <c r="AC330" s="115">
        <v>166.8</v>
      </c>
      <c r="AD330" s="115">
        <v>160.6</v>
      </c>
      <c r="AE330" s="115">
        <v>166.5</v>
      </c>
    </row>
    <row r="331" spans="1:31" x14ac:dyDescent="0.3">
      <c r="A331" s="115" t="s">
        <v>34</v>
      </c>
      <c r="B331" s="115">
        <v>2022</v>
      </c>
      <c r="C331" s="115" t="s">
        <v>36</v>
      </c>
      <c r="D331" s="115" t="str">
        <f t="shared" si="5"/>
        <v>2022 March</v>
      </c>
      <c r="E331" s="115">
        <v>151.30000000000001</v>
      </c>
      <c r="F331" s="115">
        <v>210.7</v>
      </c>
      <c r="G331" s="115">
        <v>167.8</v>
      </c>
      <c r="H331" s="115">
        <v>162.19999999999999</v>
      </c>
      <c r="I331" s="115">
        <v>194.6</v>
      </c>
      <c r="J331" s="115">
        <v>157.6</v>
      </c>
      <c r="K331" s="115">
        <v>166.9</v>
      </c>
      <c r="L331" s="115">
        <v>163.9</v>
      </c>
      <c r="M331" s="115">
        <v>118.8</v>
      </c>
      <c r="N331" s="115">
        <v>177.4</v>
      </c>
      <c r="O331" s="115">
        <v>165.3</v>
      </c>
      <c r="P331" s="115">
        <v>179.3</v>
      </c>
      <c r="Q331" s="115">
        <v>168.4</v>
      </c>
      <c r="R331" s="115">
        <v>193.7</v>
      </c>
      <c r="S331" s="115">
        <v>172.1</v>
      </c>
      <c r="T331" s="115">
        <v>164.6</v>
      </c>
      <c r="U331" s="115">
        <v>171.1</v>
      </c>
      <c r="V331" s="115">
        <v>165.3</v>
      </c>
      <c r="W331" s="115">
        <v>167.2</v>
      </c>
      <c r="X331" s="115">
        <v>162.80000000000001</v>
      </c>
      <c r="Y331" s="115">
        <v>173</v>
      </c>
      <c r="Z331" s="115">
        <v>157.9</v>
      </c>
      <c r="AA331" s="115">
        <v>163.30000000000001</v>
      </c>
      <c r="AB331" s="115">
        <v>166</v>
      </c>
      <c r="AC331" s="115">
        <v>167.2</v>
      </c>
      <c r="AD331" s="115">
        <v>164.6</v>
      </c>
      <c r="AE331" s="115">
        <v>167.7</v>
      </c>
    </row>
    <row r="332" spans="1:31" x14ac:dyDescent="0.3">
      <c r="A332" s="115" t="s">
        <v>30</v>
      </c>
      <c r="B332" s="115">
        <v>2022</v>
      </c>
      <c r="C332" s="115" t="s">
        <v>37</v>
      </c>
      <c r="D332" s="115" t="str">
        <f t="shared" si="5"/>
        <v>2022 April</v>
      </c>
      <c r="E332" s="115">
        <v>151.80000000000001</v>
      </c>
      <c r="F332" s="115">
        <v>209.7</v>
      </c>
      <c r="G332" s="115">
        <v>164.5</v>
      </c>
      <c r="H332" s="115">
        <v>163.80000000000001</v>
      </c>
      <c r="I332" s="115">
        <v>207.4</v>
      </c>
      <c r="J332" s="115">
        <v>169.7</v>
      </c>
      <c r="K332" s="115">
        <v>153.6</v>
      </c>
      <c r="L332" s="115">
        <v>165.1</v>
      </c>
      <c r="M332" s="115">
        <v>118.2</v>
      </c>
      <c r="N332" s="115">
        <v>182.9</v>
      </c>
      <c r="O332" s="115">
        <v>172.4</v>
      </c>
      <c r="P332" s="115">
        <v>178.9</v>
      </c>
      <c r="Q332" s="115">
        <v>168.6</v>
      </c>
      <c r="R332" s="115">
        <v>192.8</v>
      </c>
      <c r="S332" s="115">
        <v>177.5</v>
      </c>
      <c r="T332" s="115">
        <v>175.1</v>
      </c>
      <c r="U332" s="115">
        <v>177.1</v>
      </c>
      <c r="V332" s="115" t="s">
        <v>32</v>
      </c>
      <c r="W332" s="115">
        <v>173.3</v>
      </c>
      <c r="X332" s="115">
        <v>167.7</v>
      </c>
      <c r="Y332" s="115">
        <v>177</v>
      </c>
      <c r="Z332" s="115">
        <v>166.2</v>
      </c>
      <c r="AA332" s="115">
        <v>167.2</v>
      </c>
      <c r="AB332" s="115">
        <v>170.9</v>
      </c>
      <c r="AC332" s="115">
        <v>169</v>
      </c>
      <c r="AD332" s="115">
        <v>170.2</v>
      </c>
      <c r="AE332" s="115">
        <v>170.8</v>
      </c>
    </row>
    <row r="333" spans="1:31" x14ac:dyDescent="0.3">
      <c r="A333" s="115" t="s">
        <v>33</v>
      </c>
      <c r="B333" s="115">
        <v>2022</v>
      </c>
      <c r="C333" s="115" t="s">
        <v>37</v>
      </c>
      <c r="D333" s="115" t="str">
        <f t="shared" si="5"/>
        <v>2022 April</v>
      </c>
      <c r="E333" s="115">
        <v>155.4</v>
      </c>
      <c r="F333" s="115">
        <v>215.8</v>
      </c>
      <c r="G333" s="115">
        <v>164.6</v>
      </c>
      <c r="H333" s="115">
        <v>164.2</v>
      </c>
      <c r="I333" s="115">
        <v>186</v>
      </c>
      <c r="J333" s="115">
        <v>175.9</v>
      </c>
      <c r="K333" s="115">
        <v>190.7</v>
      </c>
      <c r="L333" s="115">
        <v>164</v>
      </c>
      <c r="M333" s="115">
        <v>120.5</v>
      </c>
      <c r="N333" s="115">
        <v>178</v>
      </c>
      <c r="O333" s="115">
        <v>157.5</v>
      </c>
      <c r="P333" s="115">
        <v>183.3</v>
      </c>
      <c r="Q333" s="115">
        <v>174.5</v>
      </c>
      <c r="R333" s="115">
        <v>197.1</v>
      </c>
      <c r="S333" s="115">
        <v>168.4</v>
      </c>
      <c r="T333" s="115">
        <v>154.5</v>
      </c>
      <c r="U333" s="115">
        <v>166.3</v>
      </c>
      <c r="V333" s="115">
        <v>167</v>
      </c>
      <c r="W333" s="115">
        <v>170.5</v>
      </c>
      <c r="X333" s="115">
        <v>159.80000000000001</v>
      </c>
      <c r="Y333" s="115">
        <v>169</v>
      </c>
      <c r="Z333" s="115">
        <v>159.30000000000001</v>
      </c>
      <c r="AA333" s="115">
        <v>162.19999999999999</v>
      </c>
      <c r="AB333" s="115">
        <v>164</v>
      </c>
      <c r="AC333" s="115">
        <v>168.4</v>
      </c>
      <c r="AD333" s="115">
        <v>163.1</v>
      </c>
      <c r="AE333" s="115">
        <v>169.2</v>
      </c>
    </row>
    <row r="334" spans="1:31" x14ac:dyDescent="0.3">
      <c r="A334" s="115" t="s">
        <v>34</v>
      </c>
      <c r="B334" s="115">
        <v>2022</v>
      </c>
      <c r="C334" s="115" t="s">
        <v>37</v>
      </c>
      <c r="D334" s="115" t="str">
        <f t="shared" si="5"/>
        <v>2022 April</v>
      </c>
      <c r="E334" s="115">
        <v>152.9</v>
      </c>
      <c r="F334" s="115">
        <v>211.8</v>
      </c>
      <c r="G334" s="115">
        <v>164.5</v>
      </c>
      <c r="H334" s="115">
        <v>163.9</v>
      </c>
      <c r="I334" s="115">
        <v>199.5</v>
      </c>
      <c r="J334" s="115">
        <v>172.6</v>
      </c>
      <c r="K334" s="115">
        <v>166.2</v>
      </c>
      <c r="L334" s="115">
        <v>164.7</v>
      </c>
      <c r="M334" s="115">
        <v>119</v>
      </c>
      <c r="N334" s="115">
        <v>181.3</v>
      </c>
      <c r="O334" s="115">
        <v>166.2</v>
      </c>
      <c r="P334" s="115">
        <v>180.9</v>
      </c>
      <c r="Q334" s="115">
        <v>170.8</v>
      </c>
      <c r="R334" s="115">
        <v>193.9</v>
      </c>
      <c r="S334" s="115">
        <v>173.9</v>
      </c>
      <c r="T334" s="115">
        <v>166.5</v>
      </c>
      <c r="U334" s="115">
        <v>172.8</v>
      </c>
      <c r="V334" s="115">
        <v>167</v>
      </c>
      <c r="W334" s="115">
        <v>172.2</v>
      </c>
      <c r="X334" s="115">
        <v>164</v>
      </c>
      <c r="Y334" s="115">
        <v>174</v>
      </c>
      <c r="Z334" s="115">
        <v>162.6</v>
      </c>
      <c r="AA334" s="115">
        <v>164.4</v>
      </c>
      <c r="AB334" s="115">
        <v>166.9</v>
      </c>
      <c r="AC334" s="115">
        <v>168.8</v>
      </c>
      <c r="AD334" s="115">
        <v>166.8</v>
      </c>
      <c r="AE334" s="115">
        <v>170.1</v>
      </c>
    </row>
    <row r="335" spans="1:31" x14ac:dyDescent="0.3">
      <c r="A335" s="115" t="s">
        <v>30</v>
      </c>
      <c r="B335" s="115">
        <v>2022</v>
      </c>
      <c r="C335" s="115" t="s">
        <v>38</v>
      </c>
      <c r="D335" s="115" t="str">
        <f t="shared" si="5"/>
        <v>2022 May</v>
      </c>
      <c r="E335" s="115">
        <v>152.9</v>
      </c>
      <c r="F335" s="115">
        <v>214.7</v>
      </c>
      <c r="G335" s="115">
        <v>161.4</v>
      </c>
      <c r="H335" s="115">
        <v>164.6</v>
      </c>
      <c r="I335" s="115">
        <v>209.9</v>
      </c>
      <c r="J335" s="115">
        <v>168</v>
      </c>
      <c r="K335" s="115">
        <v>160.4</v>
      </c>
      <c r="L335" s="115">
        <v>165</v>
      </c>
      <c r="M335" s="115">
        <v>118.9</v>
      </c>
      <c r="N335" s="115">
        <v>186.6</v>
      </c>
      <c r="O335" s="115">
        <v>173.2</v>
      </c>
      <c r="P335" s="115">
        <v>180.4</v>
      </c>
      <c r="Q335" s="115">
        <v>170.8</v>
      </c>
      <c r="R335" s="115">
        <v>192.9</v>
      </c>
      <c r="S335" s="115">
        <v>179.3</v>
      </c>
      <c r="T335" s="115">
        <v>177.2</v>
      </c>
      <c r="U335" s="115">
        <v>179</v>
      </c>
      <c r="V335" s="115" t="s">
        <v>32</v>
      </c>
      <c r="W335" s="115">
        <v>175.3</v>
      </c>
      <c r="X335" s="115">
        <v>168.9</v>
      </c>
      <c r="Y335" s="115">
        <v>177.7</v>
      </c>
      <c r="Z335" s="115">
        <v>167.1</v>
      </c>
      <c r="AA335" s="115">
        <v>167.6</v>
      </c>
      <c r="AB335" s="115">
        <v>171.8</v>
      </c>
      <c r="AC335" s="115">
        <v>168.5</v>
      </c>
      <c r="AD335" s="115">
        <v>170.9</v>
      </c>
      <c r="AE335" s="115">
        <v>172.5</v>
      </c>
    </row>
    <row r="336" spans="1:31" x14ac:dyDescent="0.3">
      <c r="A336" s="115" t="s">
        <v>33</v>
      </c>
      <c r="B336" s="115">
        <v>2022</v>
      </c>
      <c r="C336" s="115" t="s">
        <v>38</v>
      </c>
      <c r="D336" s="115" t="str">
        <f t="shared" si="5"/>
        <v>2022 May</v>
      </c>
      <c r="E336" s="115">
        <v>156.69999999999999</v>
      </c>
      <c r="F336" s="115">
        <v>221.2</v>
      </c>
      <c r="G336" s="115">
        <v>164.1</v>
      </c>
      <c r="H336" s="115">
        <v>165.4</v>
      </c>
      <c r="I336" s="115">
        <v>189.5</v>
      </c>
      <c r="J336" s="115">
        <v>174.5</v>
      </c>
      <c r="K336" s="115">
        <v>203.2</v>
      </c>
      <c r="L336" s="115">
        <v>164.1</v>
      </c>
      <c r="M336" s="115">
        <v>121.2</v>
      </c>
      <c r="N336" s="115">
        <v>181.4</v>
      </c>
      <c r="O336" s="115">
        <v>158.5</v>
      </c>
      <c r="P336" s="115">
        <v>184.9</v>
      </c>
      <c r="Q336" s="115">
        <v>177.5</v>
      </c>
      <c r="R336" s="115">
        <v>197.5</v>
      </c>
      <c r="S336" s="115">
        <v>170</v>
      </c>
      <c r="T336" s="115">
        <v>155.9</v>
      </c>
      <c r="U336" s="115">
        <v>167.8</v>
      </c>
      <c r="V336" s="115">
        <v>167.5</v>
      </c>
      <c r="W336" s="115">
        <v>173.5</v>
      </c>
      <c r="X336" s="115">
        <v>161.1</v>
      </c>
      <c r="Y336" s="115">
        <v>170.1</v>
      </c>
      <c r="Z336" s="115">
        <v>159.4</v>
      </c>
      <c r="AA336" s="115">
        <v>163.19999999999999</v>
      </c>
      <c r="AB336" s="115">
        <v>165.2</v>
      </c>
      <c r="AC336" s="115">
        <v>168.2</v>
      </c>
      <c r="AD336" s="115">
        <v>163.80000000000001</v>
      </c>
      <c r="AE336" s="115">
        <v>170.8</v>
      </c>
    </row>
    <row r="337" spans="1:31" x14ac:dyDescent="0.3">
      <c r="A337" s="115" t="s">
        <v>34</v>
      </c>
      <c r="B337" s="115">
        <v>2022</v>
      </c>
      <c r="C337" s="115" t="s">
        <v>38</v>
      </c>
      <c r="D337" s="115" t="str">
        <f t="shared" si="5"/>
        <v>2022 May</v>
      </c>
      <c r="E337" s="115">
        <v>154.1</v>
      </c>
      <c r="F337" s="115">
        <v>217</v>
      </c>
      <c r="G337" s="115">
        <v>162.4</v>
      </c>
      <c r="H337" s="115">
        <v>164.9</v>
      </c>
      <c r="I337" s="115">
        <v>202.4</v>
      </c>
      <c r="J337" s="115">
        <v>171</v>
      </c>
      <c r="K337" s="115">
        <v>174.9</v>
      </c>
      <c r="L337" s="115">
        <v>164.7</v>
      </c>
      <c r="M337" s="115">
        <v>119.7</v>
      </c>
      <c r="N337" s="115">
        <v>184.9</v>
      </c>
      <c r="O337" s="115">
        <v>167.1</v>
      </c>
      <c r="P337" s="115">
        <v>182.5</v>
      </c>
      <c r="Q337" s="115">
        <v>173.3</v>
      </c>
      <c r="R337" s="115">
        <v>194.1</v>
      </c>
      <c r="S337" s="115">
        <v>175.6</v>
      </c>
      <c r="T337" s="115">
        <v>168.4</v>
      </c>
      <c r="U337" s="115">
        <v>174.6</v>
      </c>
      <c r="V337" s="115">
        <v>167.5</v>
      </c>
      <c r="W337" s="115">
        <v>174.6</v>
      </c>
      <c r="X337" s="115">
        <v>165.2</v>
      </c>
      <c r="Y337" s="115">
        <v>174.8</v>
      </c>
      <c r="Z337" s="115">
        <v>163</v>
      </c>
      <c r="AA337" s="115">
        <v>165.1</v>
      </c>
      <c r="AB337" s="115">
        <v>167.9</v>
      </c>
      <c r="AC337" s="115">
        <v>168.4</v>
      </c>
      <c r="AD337" s="115">
        <v>167.5</v>
      </c>
      <c r="AE337" s="115">
        <v>171.7</v>
      </c>
    </row>
    <row r="338" spans="1:31" x14ac:dyDescent="0.3">
      <c r="A338" s="115" t="s">
        <v>30</v>
      </c>
      <c r="B338" s="115">
        <v>2022</v>
      </c>
      <c r="C338" s="115" t="s">
        <v>39</v>
      </c>
      <c r="D338" s="115" t="str">
        <f t="shared" si="5"/>
        <v>2022 June</v>
      </c>
      <c r="E338" s="115">
        <v>153.80000000000001</v>
      </c>
      <c r="F338" s="115">
        <v>217.2</v>
      </c>
      <c r="G338" s="115">
        <v>169.6</v>
      </c>
      <c r="H338" s="115">
        <v>165.4</v>
      </c>
      <c r="I338" s="115">
        <v>208.1</v>
      </c>
      <c r="J338" s="115">
        <v>165.8</v>
      </c>
      <c r="K338" s="115">
        <v>167.3</v>
      </c>
      <c r="L338" s="115">
        <v>164.6</v>
      </c>
      <c r="M338" s="115">
        <v>119.1</v>
      </c>
      <c r="N338" s="115">
        <v>188.9</v>
      </c>
      <c r="O338" s="115">
        <v>174.2</v>
      </c>
      <c r="P338" s="115">
        <v>181.9</v>
      </c>
      <c r="Q338" s="115">
        <v>172.4</v>
      </c>
      <c r="R338" s="115">
        <v>192.9</v>
      </c>
      <c r="S338" s="115">
        <v>180.7</v>
      </c>
      <c r="T338" s="115">
        <v>178.7</v>
      </c>
      <c r="U338" s="115">
        <v>180.4</v>
      </c>
      <c r="V338" s="115" t="s">
        <v>32</v>
      </c>
      <c r="W338" s="115">
        <v>176.7</v>
      </c>
      <c r="X338" s="115">
        <v>170.3</v>
      </c>
      <c r="Y338" s="115">
        <v>178.2</v>
      </c>
      <c r="Z338" s="115">
        <v>165.5</v>
      </c>
      <c r="AA338" s="115">
        <v>168</v>
      </c>
      <c r="AB338" s="115">
        <v>172.6</v>
      </c>
      <c r="AC338" s="115">
        <v>169.5</v>
      </c>
      <c r="AD338" s="115">
        <v>171</v>
      </c>
      <c r="AE338" s="115">
        <v>173.6</v>
      </c>
    </row>
    <row r="339" spans="1:31" x14ac:dyDescent="0.3">
      <c r="A339" s="115" t="s">
        <v>33</v>
      </c>
      <c r="B339" s="115">
        <v>2022</v>
      </c>
      <c r="C339" s="115" t="s">
        <v>39</v>
      </c>
      <c r="D339" s="115" t="str">
        <f t="shared" si="5"/>
        <v>2022 June</v>
      </c>
      <c r="E339" s="115">
        <v>157.5</v>
      </c>
      <c r="F339" s="115">
        <v>223.4</v>
      </c>
      <c r="G339" s="115">
        <v>172.8</v>
      </c>
      <c r="H339" s="115">
        <v>166.4</v>
      </c>
      <c r="I339" s="115">
        <v>188.6</v>
      </c>
      <c r="J339" s="115">
        <v>174.1</v>
      </c>
      <c r="K339" s="115">
        <v>211.5</v>
      </c>
      <c r="L339" s="115">
        <v>163.6</v>
      </c>
      <c r="M339" s="115">
        <v>121.4</v>
      </c>
      <c r="N339" s="115">
        <v>183.5</v>
      </c>
      <c r="O339" s="115">
        <v>159.1</v>
      </c>
      <c r="P339" s="115">
        <v>186.3</v>
      </c>
      <c r="Q339" s="115">
        <v>179.3</v>
      </c>
      <c r="R339" s="115">
        <v>198.3</v>
      </c>
      <c r="S339" s="115">
        <v>171.6</v>
      </c>
      <c r="T339" s="115">
        <v>157.4</v>
      </c>
      <c r="U339" s="115">
        <v>169.4</v>
      </c>
      <c r="V339" s="115">
        <v>166.8</v>
      </c>
      <c r="W339" s="115">
        <v>174.9</v>
      </c>
      <c r="X339" s="115">
        <v>162.1</v>
      </c>
      <c r="Y339" s="115">
        <v>170.9</v>
      </c>
      <c r="Z339" s="115">
        <v>157.19999999999999</v>
      </c>
      <c r="AA339" s="115">
        <v>164.1</v>
      </c>
      <c r="AB339" s="115">
        <v>166.5</v>
      </c>
      <c r="AC339" s="115">
        <v>169.2</v>
      </c>
      <c r="AD339" s="115">
        <v>163.80000000000001</v>
      </c>
      <c r="AE339" s="115">
        <v>171.4</v>
      </c>
    </row>
    <row r="340" spans="1:31" x14ac:dyDescent="0.3">
      <c r="A340" s="115" t="s">
        <v>34</v>
      </c>
      <c r="B340" s="115">
        <v>2022</v>
      </c>
      <c r="C340" s="115" t="s">
        <v>39</v>
      </c>
      <c r="D340" s="115" t="str">
        <f t="shared" si="5"/>
        <v>2022 June</v>
      </c>
      <c r="E340" s="115">
        <v>155</v>
      </c>
      <c r="F340" s="115">
        <v>219.4</v>
      </c>
      <c r="G340" s="115">
        <v>170.8</v>
      </c>
      <c r="H340" s="115">
        <v>165.8</v>
      </c>
      <c r="I340" s="115">
        <v>200.9</v>
      </c>
      <c r="J340" s="115">
        <v>169.7</v>
      </c>
      <c r="K340" s="115">
        <v>182.3</v>
      </c>
      <c r="L340" s="115">
        <v>164.3</v>
      </c>
      <c r="M340" s="115">
        <v>119.9</v>
      </c>
      <c r="N340" s="115">
        <v>187.1</v>
      </c>
      <c r="O340" s="115">
        <v>167.9</v>
      </c>
      <c r="P340" s="115">
        <v>183.9</v>
      </c>
      <c r="Q340" s="115">
        <v>174.9</v>
      </c>
      <c r="R340" s="115">
        <v>194.3</v>
      </c>
      <c r="S340" s="115">
        <v>177.1</v>
      </c>
      <c r="T340" s="115">
        <v>169.9</v>
      </c>
      <c r="U340" s="115">
        <v>176</v>
      </c>
      <c r="V340" s="115">
        <v>166.8</v>
      </c>
      <c r="W340" s="115">
        <v>176</v>
      </c>
      <c r="X340" s="115">
        <v>166.4</v>
      </c>
      <c r="Y340" s="115">
        <v>175.4</v>
      </c>
      <c r="Z340" s="115">
        <v>161.1</v>
      </c>
      <c r="AA340" s="115">
        <v>165.8</v>
      </c>
      <c r="AB340" s="115">
        <v>169</v>
      </c>
      <c r="AC340" s="115">
        <v>169.4</v>
      </c>
      <c r="AD340" s="115">
        <v>167.5</v>
      </c>
      <c r="AE340" s="115">
        <v>172.6</v>
      </c>
    </row>
    <row r="341" spans="1:31" x14ac:dyDescent="0.3">
      <c r="A341" s="115" t="s">
        <v>30</v>
      </c>
      <c r="B341" s="115">
        <v>2022</v>
      </c>
      <c r="C341" s="115" t="s">
        <v>40</v>
      </c>
      <c r="D341" s="115" t="str">
        <f t="shared" si="5"/>
        <v>2022 July</v>
      </c>
      <c r="E341" s="115">
        <v>155.19999999999999</v>
      </c>
      <c r="F341" s="115">
        <v>210.8</v>
      </c>
      <c r="G341" s="115">
        <v>174.3</v>
      </c>
      <c r="H341" s="115">
        <v>166.3</v>
      </c>
      <c r="I341" s="115">
        <v>202.2</v>
      </c>
      <c r="J341" s="115">
        <v>169.6</v>
      </c>
      <c r="K341" s="115">
        <v>168.6</v>
      </c>
      <c r="L341" s="115">
        <v>164.4</v>
      </c>
      <c r="M341" s="115">
        <v>119.2</v>
      </c>
      <c r="N341" s="115">
        <v>191.8</v>
      </c>
      <c r="O341" s="115">
        <v>174.5</v>
      </c>
      <c r="P341" s="115">
        <v>183.1</v>
      </c>
      <c r="Q341" s="115">
        <v>172.5</v>
      </c>
      <c r="R341" s="115">
        <v>193.2</v>
      </c>
      <c r="S341" s="115">
        <v>182</v>
      </c>
      <c r="T341" s="115">
        <v>180.3</v>
      </c>
      <c r="U341" s="115">
        <v>181.7</v>
      </c>
      <c r="V341" s="115" t="s">
        <v>32</v>
      </c>
      <c r="W341" s="115">
        <v>179.6</v>
      </c>
      <c r="X341" s="115">
        <v>171.3</v>
      </c>
      <c r="Y341" s="115">
        <v>178.8</v>
      </c>
      <c r="Z341" s="115">
        <v>166.3</v>
      </c>
      <c r="AA341" s="115">
        <v>168.6</v>
      </c>
      <c r="AB341" s="115">
        <v>174.7</v>
      </c>
      <c r="AC341" s="115">
        <v>169.7</v>
      </c>
      <c r="AD341" s="115">
        <v>171.8</v>
      </c>
      <c r="AE341" s="115">
        <v>174.3</v>
      </c>
    </row>
    <row r="342" spans="1:31" x14ac:dyDescent="0.3">
      <c r="A342" s="115" t="s">
        <v>33</v>
      </c>
      <c r="B342" s="115">
        <v>2022</v>
      </c>
      <c r="C342" s="115" t="s">
        <v>40</v>
      </c>
      <c r="D342" s="115" t="str">
        <f t="shared" si="5"/>
        <v>2022 July</v>
      </c>
      <c r="E342" s="115">
        <v>159.30000000000001</v>
      </c>
      <c r="F342" s="115">
        <v>217.1</v>
      </c>
      <c r="G342" s="115">
        <v>176.6</v>
      </c>
      <c r="H342" s="115">
        <v>167.1</v>
      </c>
      <c r="I342" s="115">
        <v>184.8</v>
      </c>
      <c r="J342" s="115">
        <v>179.5</v>
      </c>
      <c r="K342" s="115">
        <v>208.5</v>
      </c>
      <c r="L342" s="115">
        <v>164</v>
      </c>
      <c r="M342" s="115">
        <v>121.5</v>
      </c>
      <c r="N342" s="115">
        <v>186.3</v>
      </c>
      <c r="O342" s="115">
        <v>159.80000000000001</v>
      </c>
      <c r="P342" s="115">
        <v>187.7</v>
      </c>
      <c r="Q342" s="115">
        <v>179.4</v>
      </c>
      <c r="R342" s="115">
        <v>198.6</v>
      </c>
      <c r="S342" s="115">
        <v>172.7</v>
      </c>
      <c r="T342" s="115">
        <v>158.69999999999999</v>
      </c>
      <c r="U342" s="115">
        <v>170.6</v>
      </c>
      <c r="V342" s="115">
        <v>167.8</v>
      </c>
      <c r="W342" s="115">
        <v>179.5</v>
      </c>
      <c r="X342" s="115">
        <v>163.1</v>
      </c>
      <c r="Y342" s="115">
        <v>171.7</v>
      </c>
      <c r="Z342" s="115">
        <v>157.4</v>
      </c>
      <c r="AA342" s="115">
        <v>164.6</v>
      </c>
      <c r="AB342" s="115">
        <v>169.1</v>
      </c>
      <c r="AC342" s="115">
        <v>169.8</v>
      </c>
      <c r="AD342" s="115">
        <v>164.7</v>
      </c>
      <c r="AE342" s="115">
        <v>172.3</v>
      </c>
    </row>
    <row r="343" spans="1:31" x14ac:dyDescent="0.3">
      <c r="A343" s="115" t="s">
        <v>34</v>
      </c>
      <c r="B343" s="115">
        <v>2022</v>
      </c>
      <c r="C343" s="115" t="s">
        <v>40</v>
      </c>
      <c r="D343" s="115" t="str">
        <f t="shared" si="5"/>
        <v>2022 July</v>
      </c>
      <c r="E343" s="115">
        <v>156.5</v>
      </c>
      <c r="F343" s="115">
        <v>213</v>
      </c>
      <c r="G343" s="115">
        <v>175.2</v>
      </c>
      <c r="H343" s="115">
        <v>166.6</v>
      </c>
      <c r="I343" s="115">
        <v>195.8</v>
      </c>
      <c r="J343" s="115">
        <v>174.2</v>
      </c>
      <c r="K343" s="115">
        <v>182.1</v>
      </c>
      <c r="L343" s="115">
        <v>164.3</v>
      </c>
      <c r="M343" s="115">
        <v>120</v>
      </c>
      <c r="N343" s="115">
        <v>190</v>
      </c>
      <c r="O343" s="115">
        <v>168.4</v>
      </c>
      <c r="P343" s="115">
        <v>185.2</v>
      </c>
      <c r="Q343" s="115">
        <v>175</v>
      </c>
      <c r="R343" s="115">
        <v>194.6</v>
      </c>
      <c r="S343" s="115">
        <v>178.3</v>
      </c>
      <c r="T343" s="115">
        <v>171.3</v>
      </c>
      <c r="U343" s="115">
        <v>177.3</v>
      </c>
      <c r="V343" s="115">
        <v>167.8</v>
      </c>
      <c r="W343" s="115">
        <v>179.6</v>
      </c>
      <c r="X343" s="115">
        <v>167.4</v>
      </c>
      <c r="Y343" s="115">
        <v>176.1</v>
      </c>
      <c r="Z343" s="115">
        <v>161.6</v>
      </c>
      <c r="AA343" s="115">
        <v>166.3</v>
      </c>
      <c r="AB343" s="115">
        <v>171.4</v>
      </c>
      <c r="AC343" s="115">
        <v>169.7</v>
      </c>
      <c r="AD343" s="115">
        <v>168.4</v>
      </c>
      <c r="AE343" s="115">
        <v>173.4</v>
      </c>
    </row>
    <row r="344" spans="1:31" x14ac:dyDescent="0.3">
      <c r="A344" s="115" t="s">
        <v>30</v>
      </c>
      <c r="B344" s="115">
        <v>2022</v>
      </c>
      <c r="C344" s="115" t="s">
        <v>41</v>
      </c>
      <c r="D344" s="115" t="str">
        <f t="shared" si="5"/>
        <v>2022 August</v>
      </c>
      <c r="E344" s="115">
        <v>159.5</v>
      </c>
      <c r="F344" s="115">
        <v>204.1</v>
      </c>
      <c r="G344" s="115">
        <v>168.3</v>
      </c>
      <c r="H344" s="115">
        <v>167.9</v>
      </c>
      <c r="I344" s="115">
        <v>198.1</v>
      </c>
      <c r="J344" s="115">
        <v>169.2</v>
      </c>
      <c r="K344" s="115">
        <v>173.1</v>
      </c>
      <c r="L344" s="115">
        <v>167.1</v>
      </c>
      <c r="M344" s="115">
        <v>120.2</v>
      </c>
      <c r="N344" s="115">
        <v>195.6</v>
      </c>
      <c r="O344" s="115">
        <v>174.8</v>
      </c>
      <c r="P344" s="115">
        <v>184</v>
      </c>
      <c r="Q344" s="115">
        <v>173.9</v>
      </c>
      <c r="R344" s="115">
        <v>193.7</v>
      </c>
      <c r="S344" s="115">
        <v>183.2</v>
      </c>
      <c r="T344" s="115">
        <v>181.7</v>
      </c>
      <c r="U344" s="115">
        <v>183</v>
      </c>
      <c r="V344" s="115" t="s">
        <v>32</v>
      </c>
      <c r="W344" s="115">
        <v>179.1</v>
      </c>
      <c r="X344" s="115">
        <v>172.3</v>
      </c>
      <c r="Y344" s="115">
        <v>179.4</v>
      </c>
      <c r="Z344" s="115">
        <v>166.6</v>
      </c>
      <c r="AA344" s="115">
        <v>169.3</v>
      </c>
      <c r="AB344" s="115">
        <v>175.7</v>
      </c>
      <c r="AC344" s="115">
        <v>171.1</v>
      </c>
      <c r="AD344" s="115">
        <v>172.6</v>
      </c>
      <c r="AE344" s="115">
        <v>175.3</v>
      </c>
    </row>
    <row r="345" spans="1:31" x14ac:dyDescent="0.3">
      <c r="A345" s="115" t="s">
        <v>33</v>
      </c>
      <c r="B345" s="115">
        <v>2022</v>
      </c>
      <c r="C345" s="115" t="s">
        <v>41</v>
      </c>
      <c r="D345" s="115" t="str">
        <f t="shared" si="5"/>
        <v>2022 August</v>
      </c>
      <c r="E345" s="115">
        <v>162.1</v>
      </c>
      <c r="F345" s="115">
        <v>210.9</v>
      </c>
      <c r="G345" s="115">
        <v>170.6</v>
      </c>
      <c r="H345" s="115">
        <v>168.4</v>
      </c>
      <c r="I345" s="115">
        <v>182.5</v>
      </c>
      <c r="J345" s="115">
        <v>177.1</v>
      </c>
      <c r="K345" s="115">
        <v>213.1</v>
      </c>
      <c r="L345" s="115">
        <v>167.3</v>
      </c>
      <c r="M345" s="115">
        <v>122.2</v>
      </c>
      <c r="N345" s="115">
        <v>189.7</v>
      </c>
      <c r="O345" s="115">
        <v>160.5</v>
      </c>
      <c r="P345" s="115">
        <v>188.9</v>
      </c>
      <c r="Q345" s="115">
        <v>180.4</v>
      </c>
      <c r="R345" s="115">
        <v>198.7</v>
      </c>
      <c r="S345" s="115">
        <v>173.7</v>
      </c>
      <c r="T345" s="115">
        <v>160</v>
      </c>
      <c r="U345" s="115">
        <v>171.6</v>
      </c>
      <c r="V345" s="115">
        <v>169</v>
      </c>
      <c r="W345" s="115">
        <v>178.4</v>
      </c>
      <c r="X345" s="115">
        <v>164.2</v>
      </c>
      <c r="Y345" s="115">
        <v>172.6</v>
      </c>
      <c r="Z345" s="115">
        <v>157.69999999999999</v>
      </c>
      <c r="AA345" s="115">
        <v>165.1</v>
      </c>
      <c r="AB345" s="115">
        <v>169.9</v>
      </c>
      <c r="AC345" s="115">
        <v>171.4</v>
      </c>
      <c r="AD345" s="115">
        <v>165.4</v>
      </c>
      <c r="AE345" s="115">
        <v>173.1</v>
      </c>
    </row>
    <row r="346" spans="1:31" x14ac:dyDescent="0.3">
      <c r="A346" s="115" t="s">
        <v>34</v>
      </c>
      <c r="B346" s="115">
        <v>2022</v>
      </c>
      <c r="C346" s="115" t="s">
        <v>41</v>
      </c>
      <c r="D346" s="115" t="str">
        <f t="shared" si="5"/>
        <v>2022 August</v>
      </c>
      <c r="E346" s="115">
        <v>160.30000000000001</v>
      </c>
      <c r="F346" s="115">
        <v>206.5</v>
      </c>
      <c r="G346" s="115">
        <v>169.2</v>
      </c>
      <c r="H346" s="115">
        <v>168.1</v>
      </c>
      <c r="I346" s="115">
        <v>192.4</v>
      </c>
      <c r="J346" s="115">
        <v>172.9</v>
      </c>
      <c r="K346" s="115">
        <v>186.7</v>
      </c>
      <c r="L346" s="115">
        <v>167.2</v>
      </c>
      <c r="M346" s="115">
        <v>120.9</v>
      </c>
      <c r="N346" s="115">
        <v>193.6</v>
      </c>
      <c r="O346" s="115">
        <v>168.8</v>
      </c>
      <c r="P346" s="115">
        <v>186.3</v>
      </c>
      <c r="Q346" s="115">
        <v>176.3</v>
      </c>
      <c r="R346" s="115">
        <v>195</v>
      </c>
      <c r="S346" s="115">
        <v>179.5</v>
      </c>
      <c r="T346" s="115">
        <v>172.7</v>
      </c>
      <c r="U346" s="115">
        <v>178.5</v>
      </c>
      <c r="V346" s="115">
        <v>169</v>
      </c>
      <c r="W346" s="115">
        <v>178.8</v>
      </c>
      <c r="X346" s="115">
        <v>168.5</v>
      </c>
      <c r="Y346" s="115">
        <v>176.8</v>
      </c>
      <c r="Z346" s="115">
        <v>161.9</v>
      </c>
      <c r="AA346" s="115">
        <v>166.9</v>
      </c>
      <c r="AB346" s="115">
        <v>172.3</v>
      </c>
      <c r="AC346" s="115">
        <v>171.2</v>
      </c>
      <c r="AD346" s="115">
        <v>169.1</v>
      </c>
      <c r="AE346" s="115">
        <v>174.3</v>
      </c>
    </row>
    <row r="347" spans="1:31" x14ac:dyDescent="0.3">
      <c r="A347" s="115" t="s">
        <v>30</v>
      </c>
      <c r="B347" s="115">
        <v>2022</v>
      </c>
      <c r="C347" s="115" t="s">
        <v>42</v>
      </c>
      <c r="D347" s="115" t="str">
        <f t="shared" si="5"/>
        <v>2022 September</v>
      </c>
      <c r="E347" s="115">
        <v>162.9</v>
      </c>
      <c r="F347" s="115">
        <v>206.7</v>
      </c>
      <c r="G347" s="115">
        <v>169</v>
      </c>
      <c r="H347" s="115">
        <v>169.5</v>
      </c>
      <c r="I347" s="115">
        <v>194.1</v>
      </c>
      <c r="J347" s="115">
        <v>164.1</v>
      </c>
      <c r="K347" s="115">
        <v>176.9</v>
      </c>
      <c r="L347" s="115">
        <v>169</v>
      </c>
      <c r="M347" s="115">
        <v>120.8</v>
      </c>
      <c r="N347" s="115">
        <v>199.1</v>
      </c>
      <c r="O347" s="115">
        <v>175.4</v>
      </c>
      <c r="P347" s="115">
        <v>184.8</v>
      </c>
      <c r="Q347" s="115">
        <v>175.5</v>
      </c>
      <c r="R347" s="115">
        <v>194.5</v>
      </c>
      <c r="S347" s="115">
        <v>184.7</v>
      </c>
      <c r="T347" s="115">
        <v>183.3</v>
      </c>
      <c r="U347" s="115">
        <v>184.5</v>
      </c>
      <c r="V347" s="115" t="s">
        <v>32</v>
      </c>
      <c r="W347" s="115">
        <v>179.7</v>
      </c>
      <c r="X347" s="115">
        <v>173.6</v>
      </c>
      <c r="Y347" s="115">
        <v>180.2</v>
      </c>
      <c r="Z347" s="115">
        <v>166.9</v>
      </c>
      <c r="AA347" s="115">
        <v>170</v>
      </c>
      <c r="AB347" s="115">
        <v>176.2</v>
      </c>
      <c r="AC347" s="115">
        <v>170.8</v>
      </c>
      <c r="AD347" s="115">
        <v>173.1</v>
      </c>
      <c r="AE347" s="115">
        <v>176.4</v>
      </c>
    </row>
    <row r="348" spans="1:31" x14ac:dyDescent="0.3">
      <c r="A348" s="115" t="s">
        <v>33</v>
      </c>
      <c r="B348" s="115">
        <v>2022</v>
      </c>
      <c r="C348" s="115" t="s">
        <v>42</v>
      </c>
      <c r="D348" s="115" t="str">
        <f t="shared" si="5"/>
        <v>2022 September</v>
      </c>
      <c r="E348" s="115">
        <v>164.9</v>
      </c>
      <c r="F348" s="115">
        <v>213.7</v>
      </c>
      <c r="G348" s="115">
        <v>170.9</v>
      </c>
      <c r="H348" s="115">
        <v>170.1</v>
      </c>
      <c r="I348" s="115">
        <v>179.3</v>
      </c>
      <c r="J348" s="115">
        <v>167.5</v>
      </c>
      <c r="K348" s="115">
        <v>220.8</v>
      </c>
      <c r="L348" s="115">
        <v>169.2</v>
      </c>
      <c r="M348" s="115">
        <v>123.1</v>
      </c>
      <c r="N348" s="115">
        <v>193.6</v>
      </c>
      <c r="O348" s="115">
        <v>161.1</v>
      </c>
      <c r="P348" s="115">
        <v>190.4</v>
      </c>
      <c r="Q348" s="115">
        <v>181.8</v>
      </c>
      <c r="R348" s="115">
        <v>199.7</v>
      </c>
      <c r="S348" s="115">
        <v>175</v>
      </c>
      <c r="T348" s="115">
        <v>161.69999999999999</v>
      </c>
      <c r="U348" s="115">
        <v>173</v>
      </c>
      <c r="V348" s="115">
        <v>169.5</v>
      </c>
      <c r="W348" s="115">
        <v>179.2</v>
      </c>
      <c r="X348" s="115">
        <v>165</v>
      </c>
      <c r="Y348" s="115">
        <v>173.8</v>
      </c>
      <c r="Z348" s="115">
        <v>158.19999999999999</v>
      </c>
      <c r="AA348" s="115">
        <v>165.8</v>
      </c>
      <c r="AB348" s="115">
        <v>170.9</v>
      </c>
      <c r="AC348" s="115">
        <v>171.1</v>
      </c>
      <c r="AD348" s="115">
        <v>166.1</v>
      </c>
      <c r="AE348" s="115">
        <v>174.1</v>
      </c>
    </row>
    <row r="349" spans="1:31" x14ac:dyDescent="0.3">
      <c r="A349" s="115" t="s">
        <v>34</v>
      </c>
      <c r="B349" s="115">
        <v>2022</v>
      </c>
      <c r="C349" s="115" t="s">
        <v>42</v>
      </c>
      <c r="D349" s="115" t="str">
        <f t="shared" si="5"/>
        <v>2022 September</v>
      </c>
      <c r="E349" s="115">
        <v>163.5</v>
      </c>
      <c r="F349" s="115">
        <v>209.2</v>
      </c>
      <c r="G349" s="115">
        <v>169.7</v>
      </c>
      <c r="H349" s="115">
        <v>169.7</v>
      </c>
      <c r="I349" s="115">
        <v>188.7</v>
      </c>
      <c r="J349" s="115">
        <v>165.7</v>
      </c>
      <c r="K349" s="115">
        <v>191.8</v>
      </c>
      <c r="L349" s="115">
        <v>169.1</v>
      </c>
      <c r="M349" s="115">
        <v>121.6</v>
      </c>
      <c r="N349" s="115">
        <v>197.3</v>
      </c>
      <c r="O349" s="115">
        <v>169.4</v>
      </c>
      <c r="P349" s="115">
        <v>187.4</v>
      </c>
      <c r="Q349" s="115">
        <v>177.8</v>
      </c>
      <c r="R349" s="115">
        <v>195.9</v>
      </c>
      <c r="S349" s="115">
        <v>180.9</v>
      </c>
      <c r="T349" s="115">
        <v>174.3</v>
      </c>
      <c r="U349" s="115">
        <v>179.9</v>
      </c>
      <c r="V349" s="115">
        <v>169.5</v>
      </c>
      <c r="W349" s="115">
        <v>179.5</v>
      </c>
      <c r="X349" s="115">
        <v>169.5</v>
      </c>
      <c r="Y349" s="115">
        <v>177.8</v>
      </c>
      <c r="Z349" s="115">
        <v>162.30000000000001</v>
      </c>
      <c r="AA349" s="115">
        <v>167.6</v>
      </c>
      <c r="AB349" s="115">
        <v>173.1</v>
      </c>
      <c r="AC349" s="115">
        <v>170.9</v>
      </c>
      <c r="AD349" s="115">
        <v>169.7</v>
      </c>
      <c r="AE349" s="115">
        <v>175.3</v>
      </c>
    </row>
    <row r="350" spans="1:31" x14ac:dyDescent="0.3">
      <c r="A350" s="115" t="s">
        <v>30</v>
      </c>
      <c r="B350" s="115">
        <v>2022</v>
      </c>
      <c r="C350" s="115" t="s">
        <v>43</v>
      </c>
      <c r="D350" s="115" t="str">
        <f t="shared" si="5"/>
        <v>2022 October</v>
      </c>
      <c r="E350" s="115">
        <v>164.7</v>
      </c>
      <c r="F350" s="115">
        <v>208.8</v>
      </c>
      <c r="G350" s="115">
        <v>170.3</v>
      </c>
      <c r="H350" s="115">
        <v>170.9</v>
      </c>
      <c r="I350" s="115">
        <v>191.6</v>
      </c>
      <c r="J350" s="115">
        <v>162.19999999999999</v>
      </c>
      <c r="K350" s="115">
        <v>184.8</v>
      </c>
      <c r="L350" s="115">
        <v>169.7</v>
      </c>
      <c r="M350" s="115">
        <v>121.1</v>
      </c>
      <c r="N350" s="115">
        <v>201.6</v>
      </c>
      <c r="O350" s="115">
        <v>175.8</v>
      </c>
      <c r="P350" s="115">
        <v>185.6</v>
      </c>
      <c r="Q350" s="115">
        <v>177.4</v>
      </c>
      <c r="R350" s="115">
        <v>194.9</v>
      </c>
      <c r="S350" s="115">
        <v>186.1</v>
      </c>
      <c r="T350" s="115">
        <v>184.4</v>
      </c>
      <c r="U350" s="115">
        <v>185.9</v>
      </c>
      <c r="V350" s="115" t="s">
        <v>32</v>
      </c>
      <c r="W350" s="115">
        <v>180.8</v>
      </c>
      <c r="X350" s="115">
        <v>174.4</v>
      </c>
      <c r="Y350" s="115">
        <v>181.2</v>
      </c>
      <c r="Z350" s="115">
        <v>167.4</v>
      </c>
      <c r="AA350" s="115">
        <v>170.6</v>
      </c>
      <c r="AB350" s="115">
        <v>176.5</v>
      </c>
      <c r="AC350" s="115">
        <v>172</v>
      </c>
      <c r="AD350" s="115">
        <v>173.9</v>
      </c>
      <c r="AE350" s="115">
        <v>177.9</v>
      </c>
    </row>
    <row r="351" spans="1:31" x14ac:dyDescent="0.3">
      <c r="A351" s="115" t="s">
        <v>33</v>
      </c>
      <c r="B351" s="115">
        <v>2022</v>
      </c>
      <c r="C351" s="115" t="s">
        <v>43</v>
      </c>
      <c r="D351" s="115" t="str">
        <f t="shared" si="5"/>
        <v>2022 October</v>
      </c>
      <c r="E351" s="115">
        <v>166.4</v>
      </c>
      <c r="F351" s="115">
        <v>214.9</v>
      </c>
      <c r="G351" s="115">
        <v>171.9</v>
      </c>
      <c r="H351" s="115">
        <v>171</v>
      </c>
      <c r="I351" s="115">
        <v>177.7</v>
      </c>
      <c r="J351" s="115">
        <v>165.7</v>
      </c>
      <c r="K351" s="115">
        <v>228.6</v>
      </c>
      <c r="L351" s="115">
        <v>169.9</v>
      </c>
      <c r="M351" s="115">
        <v>123.4</v>
      </c>
      <c r="N351" s="115">
        <v>196.4</v>
      </c>
      <c r="O351" s="115">
        <v>161.6</v>
      </c>
      <c r="P351" s="115">
        <v>191.5</v>
      </c>
      <c r="Q351" s="115">
        <v>183.3</v>
      </c>
      <c r="R351" s="115">
        <v>200.1</v>
      </c>
      <c r="S351" s="115">
        <v>175.5</v>
      </c>
      <c r="T351" s="115">
        <v>162.6</v>
      </c>
      <c r="U351" s="115">
        <v>173.6</v>
      </c>
      <c r="V351" s="115">
        <v>171.2</v>
      </c>
      <c r="W351" s="115">
        <v>180</v>
      </c>
      <c r="X351" s="115">
        <v>166</v>
      </c>
      <c r="Y351" s="115">
        <v>174.7</v>
      </c>
      <c r="Z351" s="115">
        <v>158.80000000000001</v>
      </c>
      <c r="AA351" s="115">
        <v>166.3</v>
      </c>
      <c r="AB351" s="115">
        <v>171.2</v>
      </c>
      <c r="AC351" s="115">
        <v>172.3</v>
      </c>
      <c r="AD351" s="115">
        <v>166.8</v>
      </c>
      <c r="AE351" s="115">
        <v>175.3</v>
      </c>
    </row>
    <row r="352" spans="1:31" x14ac:dyDescent="0.3">
      <c r="A352" s="115" t="s">
        <v>34</v>
      </c>
      <c r="B352" s="115">
        <v>2022</v>
      </c>
      <c r="C352" s="115" t="s">
        <v>43</v>
      </c>
      <c r="D352" s="115" t="str">
        <f t="shared" si="5"/>
        <v>2022 October</v>
      </c>
      <c r="E352" s="115">
        <v>165.2</v>
      </c>
      <c r="F352" s="115">
        <v>210.9</v>
      </c>
      <c r="G352" s="115">
        <v>170.9</v>
      </c>
      <c r="H352" s="115">
        <v>170.9</v>
      </c>
      <c r="I352" s="115">
        <v>186.5</v>
      </c>
      <c r="J352" s="115">
        <v>163.80000000000001</v>
      </c>
      <c r="K352" s="115">
        <v>199.7</v>
      </c>
      <c r="L352" s="115">
        <v>169.8</v>
      </c>
      <c r="M352" s="115">
        <v>121.9</v>
      </c>
      <c r="N352" s="115">
        <v>199.9</v>
      </c>
      <c r="O352" s="115">
        <v>169.9</v>
      </c>
      <c r="P352" s="115">
        <v>188.3</v>
      </c>
      <c r="Q352" s="115">
        <v>179.6</v>
      </c>
      <c r="R352" s="115">
        <v>196.3</v>
      </c>
      <c r="S352" s="115">
        <v>181.9</v>
      </c>
      <c r="T352" s="115">
        <v>175.3</v>
      </c>
      <c r="U352" s="115">
        <v>181</v>
      </c>
      <c r="V352" s="115">
        <v>171.2</v>
      </c>
      <c r="W352" s="115">
        <v>180.5</v>
      </c>
      <c r="X352" s="115">
        <v>170.4</v>
      </c>
      <c r="Y352" s="115">
        <v>178.7</v>
      </c>
      <c r="Z352" s="115">
        <v>162.9</v>
      </c>
      <c r="AA352" s="115">
        <v>168.2</v>
      </c>
      <c r="AB352" s="115">
        <v>173.4</v>
      </c>
      <c r="AC352" s="115">
        <v>172.1</v>
      </c>
      <c r="AD352" s="115">
        <v>170.5</v>
      </c>
      <c r="AE352" s="115">
        <v>176.7</v>
      </c>
    </row>
    <row r="353" spans="1:31" x14ac:dyDescent="0.3">
      <c r="A353" s="115" t="s">
        <v>30</v>
      </c>
      <c r="B353" s="115">
        <v>2022</v>
      </c>
      <c r="C353" s="115" t="s">
        <v>45</v>
      </c>
      <c r="D353" s="115" t="str">
        <f t="shared" si="5"/>
        <v>2022 November</v>
      </c>
      <c r="E353" s="115">
        <v>166.9</v>
      </c>
      <c r="F353" s="115">
        <v>207.2</v>
      </c>
      <c r="G353" s="115">
        <v>180.2</v>
      </c>
      <c r="H353" s="115">
        <v>172.3</v>
      </c>
      <c r="I353" s="115">
        <v>194</v>
      </c>
      <c r="J353" s="115">
        <v>159.1</v>
      </c>
      <c r="K353" s="115">
        <v>171.6</v>
      </c>
      <c r="L353" s="115">
        <v>170.2</v>
      </c>
      <c r="M353" s="115">
        <v>121.5</v>
      </c>
      <c r="N353" s="115">
        <v>204.8</v>
      </c>
      <c r="O353" s="115">
        <v>176.4</v>
      </c>
      <c r="P353" s="115">
        <v>186.9</v>
      </c>
      <c r="Q353" s="115">
        <v>176.6</v>
      </c>
      <c r="R353" s="115">
        <v>195.5</v>
      </c>
      <c r="S353" s="115">
        <v>187.2</v>
      </c>
      <c r="T353" s="115">
        <v>185.2</v>
      </c>
      <c r="U353" s="115">
        <v>186.9</v>
      </c>
      <c r="V353" s="115" t="s">
        <v>32</v>
      </c>
      <c r="W353" s="115">
        <v>181.9</v>
      </c>
      <c r="X353" s="115">
        <v>175.5</v>
      </c>
      <c r="Y353" s="115">
        <v>182.3</v>
      </c>
      <c r="Z353" s="115">
        <v>167.5</v>
      </c>
      <c r="AA353" s="115">
        <v>170.8</v>
      </c>
      <c r="AB353" s="115">
        <v>176.9</v>
      </c>
      <c r="AC353" s="115">
        <v>173.4</v>
      </c>
      <c r="AD353" s="115">
        <v>174.6</v>
      </c>
      <c r="AE353" s="115">
        <v>177.8</v>
      </c>
    </row>
    <row r="354" spans="1:31" x14ac:dyDescent="0.3">
      <c r="A354" s="115" t="s">
        <v>33</v>
      </c>
      <c r="B354" s="115">
        <v>2022</v>
      </c>
      <c r="C354" s="115" t="s">
        <v>45</v>
      </c>
      <c r="D354" s="115" t="str">
        <f t="shared" si="5"/>
        <v>2022 November</v>
      </c>
      <c r="E354" s="115">
        <v>168.4</v>
      </c>
      <c r="F354" s="115">
        <v>213.4</v>
      </c>
      <c r="G354" s="115">
        <v>183.2</v>
      </c>
      <c r="H354" s="115">
        <v>172.3</v>
      </c>
      <c r="I354" s="115">
        <v>180</v>
      </c>
      <c r="J354" s="115">
        <v>162.6</v>
      </c>
      <c r="K354" s="115">
        <v>205.5</v>
      </c>
      <c r="L354" s="115">
        <v>171</v>
      </c>
      <c r="M354" s="115">
        <v>123.4</v>
      </c>
      <c r="N354" s="115">
        <v>198.8</v>
      </c>
      <c r="O354" s="115">
        <v>162.1</v>
      </c>
      <c r="P354" s="115">
        <v>192.4</v>
      </c>
      <c r="Q354" s="115">
        <v>181.3</v>
      </c>
      <c r="R354" s="115">
        <v>200.6</v>
      </c>
      <c r="S354" s="115">
        <v>176.7</v>
      </c>
      <c r="T354" s="115">
        <v>163.5</v>
      </c>
      <c r="U354" s="115">
        <v>174.7</v>
      </c>
      <c r="V354" s="115">
        <v>171.8</v>
      </c>
      <c r="W354" s="115">
        <v>180.3</v>
      </c>
      <c r="X354" s="115">
        <v>166.9</v>
      </c>
      <c r="Y354" s="115">
        <v>175.8</v>
      </c>
      <c r="Z354" s="115">
        <v>158.9</v>
      </c>
      <c r="AA354" s="115">
        <v>166.7</v>
      </c>
      <c r="AB354" s="115">
        <v>171.5</v>
      </c>
      <c r="AC354" s="115">
        <v>173.8</v>
      </c>
      <c r="AD354" s="115">
        <v>167.4</v>
      </c>
      <c r="AE354" s="115">
        <v>174.1</v>
      </c>
    </row>
    <row r="355" spans="1:31" x14ac:dyDescent="0.3">
      <c r="A355" s="115" t="s">
        <v>34</v>
      </c>
      <c r="B355" s="115">
        <v>2022</v>
      </c>
      <c r="C355" s="115" t="s">
        <v>45</v>
      </c>
      <c r="D355" s="115" t="str">
        <f t="shared" si="5"/>
        <v>2022 November</v>
      </c>
      <c r="E355" s="115">
        <v>167.4</v>
      </c>
      <c r="F355" s="115">
        <v>209.4</v>
      </c>
      <c r="G355" s="115">
        <v>181.4</v>
      </c>
      <c r="H355" s="115">
        <v>172.3</v>
      </c>
      <c r="I355" s="115">
        <v>188.9</v>
      </c>
      <c r="J355" s="115">
        <v>160.69999999999999</v>
      </c>
      <c r="K355" s="115">
        <v>183.1</v>
      </c>
      <c r="L355" s="115">
        <v>170.5</v>
      </c>
      <c r="M355" s="115">
        <v>122.1</v>
      </c>
      <c r="N355" s="115">
        <v>202.8</v>
      </c>
      <c r="O355" s="115">
        <v>170.4</v>
      </c>
      <c r="P355" s="115">
        <v>189.5</v>
      </c>
      <c r="Q355" s="115">
        <v>178.3</v>
      </c>
      <c r="R355" s="115">
        <v>196.9</v>
      </c>
      <c r="S355" s="115">
        <v>183.1</v>
      </c>
      <c r="T355" s="115">
        <v>176.2</v>
      </c>
      <c r="U355" s="115">
        <v>182.1</v>
      </c>
      <c r="V355" s="115">
        <v>171.8</v>
      </c>
      <c r="W355" s="115">
        <v>181.3</v>
      </c>
      <c r="X355" s="115">
        <v>171.4</v>
      </c>
      <c r="Y355" s="115">
        <v>179.8</v>
      </c>
      <c r="Z355" s="115">
        <v>163</v>
      </c>
      <c r="AA355" s="115">
        <v>168.5</v>
      </c>
      <c r="AB355" s="115">
        <v>173.7</v>
      </c>
      <c r="AC355" s="115">
        <v>173.6</v>
      </c>
      <c r="AD355" s="115">
        <v>171.1</v>
      </c>
      <c r="AE355" s="115">
        <v>176.5</v>
      </c>
    </row>
    <row r="356" spans="1:31" x14ac:dyDescent="0.3">
      <c r="A356" s="115" t="s">
        <v>30</v>
      </c>
      <c r="B356" s="115">
        <v>2022</v>
      </c>
      <c r="C356" s="115" t="s">
        <v>46</v>
      </c>
      <c r="D356" s="115" t="str">
        <f t="shared" si="5"/>
        <v>2022 December</v>
      </c>
      <c r="E356" s="115">
        <v>168.8</v>
      </c>
      <c r="F356" s="115">
        <v>206.9</v>
      </c>
      <c r="G356" s="115">
        <v>189.1</v>
      </c>
      <c r="H356" s="115">
        <v>173.4</v>
      </c>
      <c r="I356" s="115">
        <v>193.9</v>
      </c>
      <c r="J356" s="115">
        <v>156.69999999999999</v>
      </c>
      <c r="K356" s="115">
        <v>150.19999999999999</v>
      </c>
      <c r="L356" s="115">
        <v>170.5</v>
      </c>
      <c r="M356" s="115">
        <v>121.2</v>
      </c>
      <c r="N356" s="115">
        <v>207.5</v>
      </c>
      <c r="O356" s="115">
        <v>176.8</v>
      </c>
      <c r="P356" s="115">
        <v>187.7</v>
      </c>
      <c r="Q356" s="115">
        <v>174.4</v>
      </c>
      <c r="R356" s="115">
        <v>195.9</v>
      </c>
      <c r="S356" s="115">
        <v>188.1</v>
      </c>
      <c r="T356" s="115">
        <v>185.9</v>
      </c>
      <c r="U356" s="115">
        <v>187.8</v>
      </c>
      <c r="V356" s="115" t="s">
        <v>32</v>
      </c>
      <c r="W356" s="115">
        <v>182.8</v>
      </c>
      <c r="X356" s="115">
        <v>176.4</v>
      </c>
      <c r="Y356" s="115">
        <v>183.5</v>
      </c>
      <c r="Z356" s="115">
        <v>167.8</v>
      </c>
      <c r="AA356" s="115">
        <v>171.2</v>
      </c>
      <c r="AB356" s="115">
        <v>177.3</v>
      </c>
      <c r="AC356" s="115">
        <v>175.7</v>
      </c>
      <c r="AD356" s="115">
        <v>175.5</v>
      </c>
      <c r="AE356" s="115">
        <v>177.1</v>
      </c>
    </row>
    <row r="357" spans="1:31" x14ac:dyDescent="0.3">
      <c r="A357" s="115" t="s">
        <v>33</v>
      </c>
      <c r="B357" s="115">
        <v>2022</v>
      </c>
      <c r="C357" s="115" t="s">
        <v>46</v>
      </c>
      <c r="D357" s="115" t="str">
        <f t="shared" si="5"/>
        <v>2022 December</v>
      </c>
      <c r="E357" s="115">
        <v>170.2</v>
      </c>
      <c r="F357" s="115">
        <v>212.9</v>
      </c>
      <c r="G357" s="115">
        <v>191.9</v>
      </c>
      <c r="H357" s="115">
        <v>173.9</v>
      </c>
      <c r="I357" s="115">
        <v>179.1</v>
      </c>
      <c r="J357" s="115">
        <v>159.5</v>
      </c>
      <c r="K357" s="115">
        <v>178.7</v>
      </c>
      <c r="L357" s="115">
        <v>171.3</v>
      </c>
      <c r="M357" s="115">
        <v>123.1</v>
      </c>
      <c r="N357" s="115">
        <v>200.5</v>
      </c>
      <c r="O357" s="115">
        <v>162.80000000000001</v>
      </c>
      <c r="P357" s="115">
        <v>193.3</v>
      </c>
      <c r="Q357" s="115">
        <v>178.6</v>
      </c>
      <c r="R357" s="115">
        <v>201.1</v>
      </c>
      <c r="S357" s="115">
        <v>177.7</v>
      </c>
      <c r="T357" s="115">
        <v>164.5</v>
      </c>
      <c r="U357" s="115">
        <v>175.7</v>
      </c>
      <c r="V357" s="115">
        <v>170.7</v>
      </c>
      <c r="W357" s="115">
        <v>180.6</v>
      </c>
      <c r="X357" s="115">
        <v>167.3</v>
      </c>
      <c r="Y357" s="115">
        <v>177.2</v>
      </c>
      <c r="Z357" s="115">
        <v>159.4</v>
      </c>
      <c r="AA357" s="115">
        <v>167.1</v>
      </c>
      <c r="AB357" s="115">
        <v>171.8</v>
      </c>
      <c r="AC357" s="115">
        <v>176</v>
      </c>
      <c r="AD357" s="115">
        <v>168.2</v>
      </c>
      <c r="AE357" s="115">
        <v>174.1</v>
      </c>
    </row>
    <row r="358" spans="1:31" x14ac:dyDescent="0.3">
      <c r="A358" s="115" t="s">
        <v>34</v>
      </c>
      <c r="B358" s="115">
        <v>2022</v>
      </c>
      <c r="C358" s="115" t="s">
        <v>46</v>
      </c>
      <c r="D358" s="115" t="str">
        <f t="shared" si="5"/>
        <v>2022 December</v>
      </c>
      <c r="E358" s="115">
        <v>169.2</v>
      </c>
      <c r="F358" s="115">
        <v>209</v>
      </c>
      <c r="G358" s="115">
        <v>190.2</v>
      </c>
      <c r="H358" s="115">
        <v>173.6</v>
      </c>
      <c r="I358" s="115">
        <v>188.5</v>
      </c>
      <c r="J358" s="115">
        <v>158</v>
      </c>
      <c r="K358" s="115">
        <v>159.9</v>
      </c>
      <c r="L358" s="115">
        <v>170.8</v>
      </c>
      <c r="M358" s="115">
        <v>121.8</v>
      </c>
      <c r="N358" s="115">
        <v>205.2</v>
      </c>
      <c r="O358" s="115">
        <v>171</v>
      </c>
      <c r="P358" s="115">
        <v>190.3</v>
      </c>
      <c r="Q358" s="115">
        <v>175.9</v>
      </c>
      <c r="R358" s="115">
        <v>197.3</v>
      </c>
      <c r="S358" s="115">
        <v>184</v>
      </c>
      <c r="T358" s="115">
        <v>177</v>
      </c>
      <c r="U358" s="115">
        <v>183</v>
      </c>
      <c r="V358" s="115">
        <v>170.7</v>
      </c>
      <c r="W358" s="115">
        <v>182</v>
      </c>
      <c r="X358" s="115">
        <v>172.1</v>
      </c>
      <c r="Y358" s="115">
        <v>181.1</v>
      </c>
      <c r="Z358" s="115">
        <v>163.4</v>
      </c>
      <c r="AA358" s="115">
        <v>168.9</v>
      </c>
      <c r="AB358" s="115">
        <v>174.1</v>
      </c>
      <c r="AC358" s="115">
        <v>175.8</v>
      </c>
      <c r="AD358" s="115">
        <v>172</v>
      </c>
      <c r="AE358" s="115">
        <v>175.7</v>
      </c>
    </row>
    <row r="359" spans="1:31" x14ac:dyDescent="0.3">
      <c r="A359" s="115" t="s">
        <v>30</v>
      </c>
      <c r="B359" s="115">
        <v>2023</v>
      </c>
      <c r="C359" s="115" t="s">
        <v>31</v>
      </c>
      <c r="D359" s="115" t="str">
        <f t="shared" si="5"/>
        <v>2023 January</v>
      </c>
      <c r="E359" s="115">
        <v>174</v>
      </c>
      <c r="F359" s="115">
        <v>208.3</v>
      </c>
      <c r="G359" s="115">
        <v>192.9</v>
      </c>
      <c r="H359" s="115">
        <v>174.3</v>
      </c>
      <c r="I359" s="115">
        <v>192.6</v>
      </c>
      <c r="J359" s="115">
        <v>156.30000000000001</v>
      </c>
      <c r="K359" s="115">
        <v>142.9</v>
      </c>
      <c r="L359" s="115">
        <v>170.7</v>
      </c>
      <c r="M359" s="115">
        <v>120.3</v>
      </c>
      <c r="N359" s="115">
        <v>210.5</v>
      </c>
      <c r="O359" s="115">
        <v>176.9</v>
      </c>
      <c r="P359" s="115">
        <v>188.5</v>
      </c>
      <c r="Q359" s="115">
        <v>175</v>
      </c>
      <c r="R359" s="115">
        <v>196.9</v>
      </c>
      <c r="S359" s="115">
        <v>189</v>
      </c>
      <c r="T359" s="115">
        <v>186.3</v>
      </c>
      <c r="U359" s="115">
        <v>188.6</v>
      </c>
      <c r="V359" s="115" t="s">
        <v>32</v>
      </c>
      <c r="W359" s="115">
        <v>183.2</v>
      </c>
      <c r="X359" s="115">
        <v>177.2</v>
      </c>
      <c r="Y359" s="115">
        <v>184.7</v>
      </c>
      <c r="Z359" s="115">
        <v>168.2</v>
      </c>
      <c r="AA359" s="115">
        <v>171.8</v>
      </c>
      <c r="AB359" s="115">
        <v>177.8</v>
      </c>
      <c r="AC359" s="115">
        <v>178.4</v>
      </c>
      <c r="AD359" s="115">
        <v>176.5</v>
      </c>
      <c r="AE359" s="115">
        <v>177.8</v>
      </c>
    </row>
    <row r="360" spans="1:31" x14ac:dyDescent="0.3">
      <c r="A360" s="115" t="s">
        <v>33</v>
      </c>
      <c r="B360" s="115">
        <v>2023</v>
      </c>
      <c r="C360" s="115" t="s">
        <v>31</v>
      </c>
      <c r="D360" s="115" t="str">
        <f t="shared" si="5"/>
        <v>2023 January</v>
      </c>
      <c r="E360" s="115">
        <v>173.3</v>
      </c>
      <c r="F360" s="115">
        <v>215.2</v>
      </c>
      <c r="G360" s="115">
        <v>197</v>
      </c>
      <c r="H360" s="115">
        <v>175.2</v>
      </c>
      <c r="I360" s="115">
        <v>178</v>
      </c>
      <c r="J360" s="115">
        <v>160.5</v>
      </c>
      <c r="K360" s="115">
        <v>175.3</v>
      </c>
      <c r="L360" s="115">
        <v>171.2</v>
      </c>
      <c r="M360" s="115">
        <v>122.7</v>
      </c>
      <c r="N360" s="115">
        <v>204.3</v>
      </c>
      <c r="O360" s="115">
        <v>163.69999999999999</v>
      </c>
      <c r="P360" s="115">
        <v>194.3</v>
      </c>
      <c r="Q360" s="115">
        <v>179.5</v>
      </c>
      <c r="R360" s="115">
        <v>201.6</v>
      </c>
      <c r="S360" s="115">
        <v>178.7</v>
      </c>
      <c r="T360" s="115">
        <v>165.3</v>
      </c>
      <c r="U360" s="115">
        <v>176.6</v>
      </c>
      <c r="V360" s="115">
        <v>172.1</v>
      </c>
      <c r="W360" s="115">
        <v>180.1</v>
      </c>
      <c r="X360" s="115">
        <v>168</v>
      </c>
      <c r="Y360" s="115">
        <v>178.5</v>
      </c>
      <c r="Z360" s="115">
        <v>159.5</v>
      </c>
      <c r="AA360" s="115">
        <v>167.8</v>
      </c>
      <c r="AB360" s="115">
        <v>171.8</v>
      </c>
      <c r="AC360" s="115">
        <v>178.8</v>
      </c>
      <c r="AD360" s="115">
        <v>168.9</v>
      </c>
      <c r="AE360" s="115">
        <v>174.9</v>
      </c>
    </row>
    <row r="361" spans="1:31" x14ac:dyDescent="0.3">
      <c r="A361" s="115" t="s">
        <v>34</v>
      </c>
      <c r="B361" s="115">
        <v>2023</v>
      </c>
      <c r="C361" s="115" t="s">
        <v>31</v>
      </c>
      <c r="D361" s="115" t="str">
        <f t="shared" si="5"/>
        <v>2023 January</v>
      </c>
      <c r="E361" s="115">
        <v>173.8</v>
      </c>
      <c r="F361" s="115">
        <v>210.7</v>
      </c>
      <c r="G361" s="115">
        <v>194.5</v>
      </c>
      <c r="H361" s="115">
        <v>174.6</v>
      </c>
      <c r="I361" s="115">
        <v>187.2</v>
      </c>
      <c r="J361" s="115">
        <v>158.30000000000001</v>
      </c>
      <c r="K361" s="115">
        <v>153.9</v>
      </c>
      <c r="L361" s="115">
        <v>170.9</v>
      </c>
      <c r="M361" s="115">
        <v>121.1</v>
      </c>
      <c r="N361" s="115">
        <v>208.4</v>
      </c>
      <c r="O361" s="115">
        <v>171.4</v>
      </c>
      <c r="P361" s="115">
        <v>191.2</v>
      </c>
      <c r="Q361" s="115">
        <v>176.7</v>
      </c>
      <c r="R361" s="115">
        <v>198.2</v>
      </c>
      <c r="S361" s="115">
        <v>184.9</v>
      </c>
      <c r="T361" s="115">
        <v>177.6</v>
      </c>
      <c r="U361" s="115">
        <v>183.8</v>
      </c>
      <c r="V361" s="115">
        <v>172.1</v>
      </c>
      <c r="W361" s="115">
        <v>182</v>
      </c>
      <c r="X361" s="115">
        <v>172.9</v>
      </c>
      <c r="Y361" s="115">
        <v>182.3</v>
      </c>
      <c r="Z361" s="115">
        <v>163.6</v>
      </c>
      <c r="AA361" s="115">
        <v>169.5</v>
      </c>
      <c r="AB361" s="115">
        <v>174.3</v>
      </c>
      <c r="AC361" s="115">
        <v>178.6</v>
      </c>
      <c r="AD361" s="115">
        <v>172.8</v>
      </c>
      <c r="AE361" s="115">
        <v>176.5</v>
      </c>
    </row>
    <row r="362" spans="1:31" x14ac:dyDescent="0.3">
      <c r="A362" s="115" t="s">
        <v>30</v>
      </c>
      <c r="B362" s="115">
        <v>2023</v>
      </c>
      <c r="C362" s="115" t="s">
        <v>35</v>
      </c>
      <c r="D362" s="115" t="str">
        <f t="shared" si="5"/>
        <v>2023 February</v>
      </c>
      <c r="E362" s="115">
        <v>174.2</v>
      </c>
      <c r="F362" s="115">
        <v>205.2</v>
      </c>
      <c r="G362" s="115">
        <v>173.9</v>
      </c>
      <c r="H362" s="115">
        <v>177</v>
      </c>
      <c r="I362" s="115">
        <v>183.4</v>
      </c>
      <c r="J362" s="115">
        <v>167.2</v>
      </c>
      <c r="K362" s="115">
        <v>140.9</v>
      </c>
      <c r="L362" s="115">
        <v>170.4</v>
      </c>
      <c r="M362" s="115">
        <v>119.1</v>
      </c>
      <c r="N362" s="115">
        <v>212.1</v>
      </c>
      <c r="O362" s="115">
        <v>177.6</v>
      </c>
      <c r="P362" s="115">
        <v>189.9</v>
      </c>
      <c r="Q362" s="115">
        <v>174.8</v>
      </c>
      <c r="R362" s="115">
        <v>198.3</v>
      </c>
      <c r="S362" s="115">
        <v>190</v>
      </c>
      <c r="T362" s="115">
        <v>187</v>
      </c>
      <c r="U362" s="115">
        <v>189.6</v>
      </c>
      <c r="V362" s="115" t="s">
        <v>32</v>
      </c>
      <c r="W362" s="115">
        <v>181.6</v>
      </c>
      <c r="X362" s="115">
        <v>178.6</v>
      </c>
      <c r="Y362" s="115">
        <v>186.6</v>
      </c>
      <c r="Z362" s="115">
        <v>169</v>
      </c>
      <c r="AA362" s="115">
        <v>172.8</v>
      </c>
      <c r="AB362" s="115">
        <v>178.5</v>
      </c>
      <c r="AC362" s="115">
        <v>180.7</v>
      </c>
      <c r="AD362" s="115">
        <v>177.9</v>
      </c>
      <c r="AE362" s="115">
        <v>178</v>
      </c>
    </row>
    <row r="363" spans="1:31" x14ac:dyDescent="0.3">
      <c r="A363" s="115" t="s">
        <v>33</v>
      </c>
      <c r="B363" s="115">
        <v>2023</v>
      </c>
      <c r="C363" s="115" t="s">
        <v>35</v>
      </c>
      <c r="D363" s="115" t="str">
        <f t="shared" si="5"/>
        <v>2023 February</v>
      </c>
      <c r="E363" s="115">
        <v>174.7</v>
      </c>
      <c r="F363" s="115">
        <v>212.2</v>
      </c>
      <c r="G363" s="115">
        <v>177.2</v>
      </c>
      <c r="H363" s="115">
        <v>177.9</v>
      </c>
      <c r="I363" s="115">
        <v>172.2</v>
      </c>
      <c r="J363" s="115">
        <v>172.1</v>
      </c>
      <c r="K363" s="115">
        <v>175.8</v>
      </c>
      <c r="L363" s="115">
        <v>172.2</v>
      </c>
      <c r="M363" s="115">
        <v>121.9</v>
      </c>
      <c r="N363" s="115">
        <v>204.8</v>
      </c>
      <c r="O363" s="115">
        <v>164.9</v>
      </c>
      <c r="P363" s="115">
        <v>196.6</v>
      </c>
      <c r="Q363" s="115">
        <v>180.7</v>
      </c>
      <c r="R363" s="115">
        <v>202.7</v>
      </c>
      <c r="S363" s="115">
        <v>180.3</v>
      </c>
      <c r="T363" s="115">
        <v>167</v>
      </c>
      <c r="U363" s="115">
        <v>178.2</v>
      </c>
      <c r="V363" s="115">
        <v>173.5</v>
      </c>
      <c r="W363" s="115">
        <v>182.8</v>
      </c>
      <c r="X363" s="115">
        <v>169.2</v>
      </c>
      <c r="Y363" s="115">
        <v>180.8</v>
      </c>
      <c r="Z363" s="115">
        <v>159.80000000000001</v>
      </c>
      <c r="AA363" s="115">
        <v>168.4</v>
      </c>
      <c r="AB363" s="115">
        <v>172.5</v>
      </c>
      <c r="AC363" s="115">
        <v>181.4</v>
      </c>
      <c r="AD363" s="115">
        <v>170</v>
      </c>
      <c r="AE363" s="115">
        <v>176.3</v>
      </c>
    </row>
    <row r="364" spans="1:31" x14ac:dyDescent="0.3">
      <c r="A364" s="115" t="s">
        <v>34</v>
      </c>
      <c r="B364" s="115">
        <v>2023</v>
      </c>
      <c r="C364" s="115" t="s">
        <v>35</v>
      </c>
      <c r="D364" s="115" t="str">
        <f t="shared" si="5"/>
        <v>2023 February</v>
      </c>
      <c r="E364" s="115">
        <v>174.4</v>
      </c>
      <c r="F364" s="115">
        <v>207.7</v>
      </c>
      <c r="G364" s="115">
        <v>175.2</v>
      </c>
      <c r="H364" s="115">
        <v>177.3</v>
      </c>
      <c r="I364" s="115">
        <v>179.3</v>
      </c>
      <c r="J364" s="115">
        <v>169.5</v>
      </c>
      <c r="K364" s="115">
        <v>152.69999999999999</v>
      </c>
      <c r="L364" s="115">
        <v>171</v>
      </c>
      <c r="M364" s="115">
        <v>120</v>
      </c>
      <c r="N364" s="115">
        <v>209.7</v>
      </c>
      <c r="O364" s="115">
        <v>172.3</v>
      </c>
      <c r="P364" s="115">
        <v>193</v>
      </c>
      <c r="Q364" s="115">
        <v>177</v>
      </c>
      <c r="R364" s="115">
        <v>199.5</v>
      </c>
      <c r="S364" s="115">
        <v>186.2</v>
      </c>
      <c r="T364" s="115">
        <v>178.7</v>
      </c>
      <c r="U364" s="115">
        <v>185.1</v>
      </c>
      <c r="V364" s="115">
        <v>173.5</v>
      </c>
      <c r="W364" s="115">
        <v>182.1</v>
      </c>
      <c r="X364" s="115">
        <v>174.2</v>
      </c>
      <c r="Y364" s="115">
        <v>184.4</v>
      </c>
      <c r="Z364" s="115">
        <v>164.2</v>
      </c>
      <c r="AA364" s="115">
        <v>170.3</v>
      </c>
      <c r="AB364" s="115">
        <v>175</v>
      </c>
      <c r="AC364" s="115">
        <v>181</v>
      </c>
      <c r="AD364" s="115">
        <v>174.1</v>
      </c>
      <c r="AE364" s="115">
        <v>177.2</v>
      </c>
    </row>
    <row r="365" spans="1:31" x14ac:dyDescent="0.3">
      <c r="A365" s="115" t="s">
        <v>30</v>
      </c>
      <c r="B365" s="115">
        <v>2023</v>
      </c>
      <c r="C365" s="115" t="s">
        <v>36</v>
      </c>
      <c r="D365" s="115" t="str">
        <f t="shared" si="5"/>
        <v>2023 March</v>
      </c>
      <c r="E365" s="115">
        <v>174.3</v>
      </c>
      <c r="F365" s="115">
        <v>205.2</v>
      </c>
      <c r="G365" s="115">
        <v>173.9</v>
      </c>
      <c r="H365" s="115">
        <v>177</v>
      </c>
      <c r="I365" s="115">
        <v>183.3</v>
      </c>
      <c r="J365" s="115">
        <v>167.2</v>
      </c>
      <c r="K365" s="115">
        <v>140.9</v>
      </c>
      <c r="L365" s="115">
        <v>170.5</v>
      </c>
      <c r="M365" s="115">
        <v>119.1</v>
      </c>
      <c r="N365" s="115">
        <v>212.1</v>
      </c>
      <c r="O365" s="115">
        <v>177.6</v>
      </c>
      <c r="P365" s="115">
        <v>189.9</v>
      </c>
      <c r="Q365" s="115">
        <v>174.8</v>
      </c>
      <c r="R365" s="115">
        <v>198.4</v>
      </c>
      <c r="S365" s="115">
        <v>190</v>
      </c>
      <c r="T365" s="115">
        <v>187</v>
      </c>
      <c r="U365" s="115">
        <v>189.6</v>
      </c>
      <c r="V365" s="115" t="s">
        <v>32</v>
      </c>
      <c r="W365" s="115">
        <v>181.4</v>
      </c>
      <c r="X365" s="115">
        <v>178.6</v>
      </c>
      <c r="Y365" s="115">
        <v>186.6</v>
      </c>
      <c r="Z365" s="115">
        <v>169</v>
      </c>
      <c r="AA365" s="115">
        <v>172.8</v>
      </c>
      <c r="AB365" s="115">
        <v>178.5</v>
      </c>
      <c r="AC365" s="115">
        <v>180.7</v>
      </c>
      <c r="AD365" s="115">
        <v>177.9</v>
      </c>
      <c r="AE365" s="115">
        <v>178</v>
      </c>
    </row>
    <row r="366" spans="1:31" x14ac:dyDescent="0.3">
      <c r="A366" s="115" t="s">
        <v>33</v>
      </c>
      <c r="B366" s="115">
        <v>2023</v>
      </c>
      <c r="C366" s="115" t="s">
        <v>36</v>
      </c>
      <c r="D366" s="115" t="str">
        <f t="shared" si="5"/>
        <v>2023 March</v>
      </c>
      <c r="E366" s="115">
        <v>174.7</v>
      </c>
      <c r="F366" s="115">
        <v>212.2</v>
      </c>
      <c r="G366" s="115">
        <v>177.2</v>
      </c>
      <c r="H366" s="115">
        <v>177.9</v>
      </c>
      <c r="I366" s="115">
        <v>172.2</v>
      </c>
      <c r="J366" s="115">
        <v>172.1</v>
      </c>
      <c r="K366" s="115">
        <v>175.9</v>
      </c>
      <c r="L366" s="115">
        <v>172.2</v>
      </c>
      <c r="M366" s="115">
        <v>121.9</v>
      </c>
      <c r="N366" s="115">
        <v>204.8</v>
      </c>
      <c r="O366" s="115">
        <v>164.9</v>
      </c>
      <c r="P366" s="115">
        <v>196.6</v>
      </c>
      <c r="Q366" s="115">
        <v>180.8</v>
      </c>
      <c r="R366" s="115">
        <v>202.7</v>
      </c>
      <c r="S366" s="115">
        <v>180.2</v>
      </c>
      <c r="T366" s="115">
        <v>167</v>
      </c>
      <c r="U366" s="115">
        <v>178.2</v>
      </c>
      <c r="V366" s="115">
        <v>173.5</v>
      </c>
      <c r="W366" s="115">
        <v>182.6</v>
      </c>
      <c r="X366" s="115">
        <v>169.2</v>
      </c>
      <c r="Y366" s="115">
        <v>180.8</v>
      </c>
      <c r="Z366" s="115">
        <v>159.80000000000001</v>
      </c>
      <c r="AA366" s="115">
        <v>168.4</v>
      </c>
      <c r="AB366" s="115">
        <v>172.5</v>
      </c>
      <c r="AC366" s="115">
        <v>181.5</v>
      </c>
      <c r="AD366" s="115">
        <v>170</v>
      </c>
      <c r="AE366" s="115">
        <v>176.3</v>
      </c>
    </row>
    <row r="367" spans="1:31" x14ac:dyDescent="0.3">
      <c r="A367" s="115" t="s">
        <v>34</v>
      </c>
      <c r="B367" s="115">
        <v>2023</v>
      </c>
      <c r="C367" s="115" t="s">
        <v>36</v>
      </c>
      <c r="D367" s="115" t="str">
        <f t="shared" si="5"/>
        <v>2023 March</v>
      </c>
      <c r="E367" s="115">
        <v>174.4</v>
      </c>
      <c r="F367" s="115">
        <v>207.7</v>
      </c>
      <c r="G367" s="115">
        <v>175.2</v>
      </c>
      <c r="H367" s="115">
        <v>177.3</v>
      </c>
      <c r="I367" s="115">
        <v>179.2</v>
      </c>
      <c r="J367" s="115">
        <v>169.5</v>
      </c>
      <c r="K367" s="115">
        <v>152.80000000000001</v>
      </c>
      <c r="L367" s="115">
        <v>171.1</v>
      </c>
      <c r="M367" s="115">
        <v>120</v>
      </c>
      <c r="N367" s="115">
        <v>209.7</v>
      </c>
      <c r="O367" s="115">
        <v>172.3</v>
      </c>
      <c r="P367" s="115">
        <v>193</v>
      </c>
      <c r="Q367" s="115">
        <v>177</v>
      </c>
      <c r="R367" s="115">
        <v>199.5</v>
      </c>
      <c r="S367" s="115">
        <v>186.1</v>
      </c>
      <c r="T367" s="115">
        <v>178.7</v>
      </c>
      <c r="U367" s="115">
        <v>185.1</v>
      </c>
      <c r="V367" s="115">
        <v>173.5</v>
      </c>
      <c r="W367" s="115">
        <v>181.9</v>
      </c>
      <c r="X367" s="115">
        <v>174.2</v>
      </c>
      <c r="Y367" s="115">
        <v>184.4</v>
      </c>
      <c r="Z367" s="115">
        <v>164.2</v>
      </c>
      <c r="AA367" s="115">
        <v>170.3</v>
      </c>
      <c r="AB367" s="115">
        <v>175</v>
      </c>
      <c r="AC367" s="115">
        <v>181</v>
      </c>
      <c r="AD367" s="115">
        <v>174.1</v>
      </c>
      <c r="AE367" s="115">
        <v>177.2</v>
      </c>
    </row>
    <row r="368" spans="1:31" x14ac:dyDescent="0.3">
      <c r="A368" s="115" t="s">
        <v>30</v>
      </c>
      <c r="B368" s="115">
        <v>2023</v>
      </c>
      <c r="C368" s="115" t="s">
        <v>37</v>
      </c>
      <c r="D368" s="115" t="str">
        <f t="shared" si="5"/>
        <v>2023 April</v>
      </c>
      <c r="E368" s="115">
        <v>173.3</v>
      </c>
      <c r="F368" s="115">
        <v>206.9</v>
      </c>
      <c r="G368" s="115">
        <v>167.9</v>
      </c>
      <c r="H368" s="115">
        <v>178.2</v>
      </c>
      <c r="I368" s="115">
        <v>178.5</v>
      </c>
      <c r="J368" s="115">
        <v>173.7</v>
      </c>
      <c r="K368" s="115">
        <v>142.80000000000001</v>
      </c>
      <c r="L368" s="115">
        <v>172.8</v>
      </c>
      <c r="M368" s="115">
        <v>120.4</v>
      </c>
      <c r="N368" s="115">
        <v>215.5</v>
      </c>
      <c r="O368" s="115">
        <v>178.2</v>
      </c>
      <c r="P368" s="115">
        <v>190.5</v>
      </c>
      <c r="Q368" s="115">
        <v>175.5</v>
      </c>
      <c r="R368" s="115">
        <v>199.5</v>
      </c>
      <c r="S368" s="115">
        <v>190.7</v>
      </c>
      <c r="T368" s="115">
        <v>187.3</v>
      </c>
      <c r="U368" s="115">
        <v>190.2</v>
      </c>
      <c r="V368" s="115" t="s">
        <v>48</v>
      </c>
      <c r="W368" s="115">
        <v>181.5</v>
      </c>
      <c r="X368" s="115">
        <v>179.1</v>
      </c>
      <c r="Y368" s="115">
        <v>187.2</v>
      </c>
      <c r="Z368" s="115">
        <v>169.4</v>
      </c>
      <c r="AA368" s="115">
        <v>173.2</v>
      </c>
      <c r="AB368" s="115">
        <v>179.4</v>
      </c>
      <c r="AC368" s="115">
        <v>183.8</v>
      </c>
      <c r="AD368" s="115">
        <v>178.9</v>
      </c>
      <c r="AE368" s="115">
        <v>178.8</v>
      </c>
    </row>
    <row r="369" spans="1:31" x14ac:dyDescent="0.3">
      <c r="A369" s="115" t="s">
        <v>33</v>
      </c>
      <c r="B369" s="115">
        <v>2023</v>
      </c>
      <c r="C369" s="115" t="s">
        <v>37</v>
      </c>
      <c r="D369" s="115" t="str">
        <f t="shared" si="5"/>
        <v>2023 April</v>
      </c>
      <c r="E369" s="115">
        <v>174.8</v>
      </c>
      <c r="F369" s="115">
        <v>213.7</v>
      </c>
      <c r="G369" s="115">
        <v>172.4</v>
      </c>
      <c r="H369" s="115">
        <v>178.8</v>
      </c>
      <c r="I369" s="115">
        <v>168.7</v>
      </c>
      <c r="J369" s="115">
        <v>179.2</v>
      </c>
      <c r="K369" s="115">
        <v>179.9</v>
      </c>
      <c r="L369" s="115">
        <v>174.7</v>
      </c>
      <c r="M369" s="115">
        <v>123.1</v>
      </c>
      <c r="N369" s="115">
        <v>207.8</v>
      </c>
      <c r="O369" s="115">
        <v>165.5</v>
      </c>
      <c r="P369" s="115">
        <v>197</v>
      </c>
      <c r="Q369" s="115">
        <v>182.1</v>
      </c>
      <c r="R369" s="115">
        <v>203.5</v>
      </c>
      <c r="S369" s="115">
        <v>181</v>
      </c>
      <c r="T369" s="115">
        <v>167.7</v>
      </c>
      <c r="U369" s="115">
        <v>178.9</v>
      </c>
      <c r="V369" s="115">
        <v>175.2</v>
      </c>
      <c r="W369" s="115">
        <v>182.1</v>
      </c>
      <c r="X369" s="115">
        <v>169.6</v>
      </c>
      <c r="Y369" s="115">
        <v>181.5</v>
      </c>
      <c r="Z369" s="115">
        <v>160.1</v>
      </c>
      <c r="AA369" s="115">
        <v>168.8</v>
      </c>
      <c r="AB369" s="115">
        <v>174.2</v>
      </c>
      <c r="AC369" s="115">
        <v>184.4</v>
      </c>
      <c r="AD369" s="115">
        <v>170.9</v>
      </c>
      <c r="AE369" s="115">
        <v>177.4</v>
      </c>
    </row>
    <row r="370" spans="1:31" x14ac:dyDescent="0.3">
      <c r="A370" s="115" t="s">
        <v>34</v>
      </c>
      <c r="B370" s="115">
        <v>2023</v>
      </c>
      <c r="C370" s="115" t="s">
        <v>37</v>
      </c>
      <c r="D370" s="115" t="str">
        <f t="shared" si="5"/>
        <v>2023 April</v>
      </c>
      <c r="E370" s="115">
        <v>173.8</v>
      </c>
      <c r="F370" s="115">
        <v>209.3</v>
      </c>
      <c r="G370" s="115">
        <v>169.6</v>
      </c>
      <c r="H370" s="115">
        <v>178.4</v>
      </c>
      <c r="I370" s="115">
        <v>174.9</v>
      </c>
      <c r="J370" s="115">
        <v>176.3</v>
      </c>
      <c r="K370" s="115">
        <v>155.4</v>
      </c>
      <c r="L370" s="115">
        <v>173.4</v>
      </c>
      <c r="M370" s="115">
        <v>121.3</v>
      </c>
      <c r="N370" s="115">
        <v>212.9</v>
      </c>
      <c r="O370" s="115">
        <v>172.9</v>
      </c>
      <c r="P370" s="115">
        <v>193.5</v>
      </c>
      <c r="Q370" s="115">
        <v>177.9</v>
      </c>
      <c r="R370" s="115">
        <v>200.6</v>
      </c>
      <c r="S370" s="115">
        <v>186.9</v>
      </c>
      <c r="T370" s="115">
        <v>179.2</v>
      </c>
      <c r="U370" s="115">
        <v>185.7</v>
      </c>
      <c r="V370" s="115">
        <v>175.2</v>
      </c>
      <c r="W370" s="115">
        <v>181.7</v>
      </c>
      <c r="X370" s="115">
        <v>174.6</v>
      </c>
      <c r="Y370" s="115">
        <v>185</v>
      </c>
      <c r="Z370" s="115">
        <v>164.5</v>
      </c>
      <c r="AA370" s="115">
        <v>170.7</v>
      </c>
      <c r="AB370" s="115">
        <v>176.4</v>
      </c>
      <c r="AC370" s="115">
        <v>184</v>
      </c>
      <c r="AD370" s="115">
        <v>175</v>
      </c>
      <c r="AE370" s="115">
        <v>178.1</v>
      </c>
    </row>
    <row r="371" spans="1:31" x14ac:dyDescent="0.3">
      <c r="A371" s="115" t="s">
        <v>30</v>
      </c>
      <c r="B371" s="115">
        <v>2023</v>
      </c>
      <c r="C371" s="115" t="s">
        <v>38</v>
      </c>
      <c r="D371" s="115" t="str">
        <f t="shared" si="5"/>
        <v>2023 May</v>
      </c>
      <c r="E371" s="115">
        <v>173.2</v>
      </c>
      <c r="F371" s="115">
        <v>211.5</v>
      </c>
      <c r="G371" s="115">
        <v>171</v>
      </c>
      <c r="H371" s="115">
        <v>179.6</v>
      </c>
      <c r="I371" s="115">
        <v>173.3</v>
      </c>
      <c r="J371" s="115">
        <v>169</v>
      </c>
      <c r="K371" s="115">
        <v>148.69999999999999</v>
      </c>
      <c r="L371" s="115">
        <v>174.9</v>
      </c>
      <c r="M371" s="115">
        <v>121.9</v>
      </c>
      <c r="N371" s="115">
        <v>221</v>
      </c>
      <c r="O371" s="115">
        <v>178.7</v>
      </c>
      <c r="P371" s="115">
        <v>191.1</v>
      </c>
      <c r="Q371" s="115">
        <v>176.8</v>
      </c>
      <c r="R371" s="115">
        <v>199.9</v>
      </c>
      <c r="S371" s="115">
        <v>191.2</v>
      </c>
      <c r="T371" s="115">
        <v>187.9</v>
      </c>
      <c r="U371" s="115">
        <v>190.8</v>
      </c>
      <c r="V371" s="115" t="s">
        <v>48</v>
      </c>
      <c r="W371" s="115">
        <v>182.5</v>
      </c>
      <c r="X371" s="115">
        <v>179.8</v>
      </c>
      <c r="Y371" s="115">
        <v>187.8</v>
      </c>
      <c r="Z371" s="115">
        <v>169.7</v>
      </c>
      <c r="AA371" s="115">
        <v>173.8</v>
      </c>
      <c r="AB371" s="115">
        <v>180.3</v>
      </c>
      <c r="AC371" s="115">
        <v>184.9</v>
      </c>
      <c r="AD371" s="115">
        <v>179.5</v>
      </c>
      <c r="AE371" s="115">
        <v>179.8</v>
      </c>
    </row>
    <row r="372" spans="1:31" x14ac:dyDescent="0.3">
      <c r="A372" s="115" t="s">
        <v>33</v>
      </c>
      <c r="B372" s="115">
        <v>2023</v>
      </c>
      <c r="C372" s="115" t="s">
        <v>38</v>
      </c>
      <c r="D372" s="115" t="str">
        <f t="shared" si="5"/>
        <v>2023 May</v>
      </c>
      <c r="E372" s="115">
        <v>174.7</v>
      </c>
      <c r="F372" s="115">
        <v>219.4</v>
      </c>
      <c r="G372" s="115">
        <v>176.7</v>
      </c>
      <c r="H372" s="115">
        <v>179.4</v>
      </c>
      <c r="I372" s="115">
        <v>164.4</v>
      </c>
      <c r="J372" s="115">
        <v>175.8</v>
      </c>
      <c r="K372" s="115">
        <v>185</v>
      </c>
      <c r="L372" s="115">
        <v>176.9</v>
      </c>
      <c r="M372" s="115">
        <v>124.2</v>
      </c>
      <c r="N372" s="115">
        <v>211.9</v>
      </c>
      <c r="O372" s="115">
        <v>165.9</v>
      </c>
      <c r="P372" s="115">
        <v>197.7</v>
      </c>
      <c r="Q372" s="115">
        <v>183.1</v>
      </c>
      <c r="R372" s="115">
        <v>204.2</v>
      </c>
      <c r="S372" s="115">
        <v>181.3</v>
      </c>
      <c r="T372" s="115">
        <v>168.1</v>
      </c>
      <c r="U372" s="115">
        <v>179.3</v>
      </c>
      <c r="V372" s="115">
        <v>175.6</v>
      </c>
      <c r="W372" s="115">
        <v>183.4</v>
      </c>
      <c r="X372" s="115">
        <v>170.1</v>
      </c>
      <c r="Y372" s="115">
        <v>182.2</v>
      </c>
      <c r="Z372" s="115">
        <v>160.4</v>
      </c>
      <c r="AA372" s="115">
        <v>169.2</v>
      </c>
      <c r="AB372" s="115">
        <v>174.8</v>
      </c>
      <c r="AC372" s="115">
        <v>185.6</v>
      </c>
      <c r="AD372" s="115">
        <v>171.6</v>
      </c>
      <c r="AE372" s="115">
        <v>178.2</v>
      </c>
    </row>
    <row r="373" spans="1:31" x14ac:dyDescent="0.3">
      <c r="A373" s="115" t="s">
        <v>34</v>
      </c>
      <c r="B373" s="115">
        <v>2023</v>
      </c>
      <c r="C373" s="115" t="s">
        <v>38</v>
      </c>
      <c r="D373" s="115" t="str">
        <f t="shared" si="5"/>
        <v>2023 May</v>
      </c>
      <c r="E373" s="115">
        <v>173.7</v>
      </c>
      <c r="F373" s="115">
        <v>214.3</v>
      </c>
      <c r="G373" s="115">
        <v>173.2</v>
      </c>
      <c r="H373" s="115">
        <v>179.5</v>
      </c>
      <c r="I373" s="115">
        <v>170</v>
      </c>
      <c r="J373" s="115">
        <v>172.2</v>
      </c>
      <c r="K373" s="115">
        <v>161</v>
      </c>
      <c r="L373" s="115">
        <v>175.6</v>
      </c>
      <c r="M373" s="115">
        <v>122.7</v>
      </c>
      <c r="N373" s="115">
        <v>218</v>
      </c>
      <c r="O373" s="115">
        <v>173.4</v>
      </c>
      <c r="P373" s="115">
        <v>194.2</v>
      </c>
      <c r="Q373" s="115">
        <v>179.1</v>
      </c>
      <c r="R373" s="115">
        <v>201</v>
      </c>
      <c r="S373" s="115">
        <v>187.3</v>
      </c>
      <c r="T373" s="115">
        <v>179.7</v>
      </c>
      <c r="U373" s="115">
        <v>186.2</v>
      </c>
      <c r="V373" s="115">
        <v>175.6</v>
      </c>
      <c r="W373" s="115">
        <v>182.8</v>
      </c>
      <c r="X373" s="115">
        <v>175.2</v>
      </c>
      <c r="Y373" s="115">
        <v>185.7</v>
      </c>
      <c r="Z373" s="115">
        <v>164.8</v>
      </c>
      <c r="AA373" s="115">
        <v>171.2</v>
      </c>
      <c r="AB373" s="115">
        <v>177.1</v>
      </c>
      <c r="AC373" s="115">
        <v>185.2</v>
      </c>
      <c r="AD373" s="115">
        <v>175.7</v>
      </c>
      <c r="AE373" s="115">
        <v>179.1</v>
      </c>
    </row>
    <row r="374" spans="1:31" x14ac:dyDescent="0.3">
      <c r="A374" s="115">
        <f>SUM(COUNTIF(A2:A373,"NA"),COUNTIF(A2:A373,"-"),COUNTIF(A2:A373,""))</f>
        <v>0</v>
      </c>
      <c r="B374" s="115">
        <f t="shared" ref="B374:AE374" si="6">SUM(COUNTIF(B2:B373,"NA"),COUNTIF(B2:B373,"-"),COUNTIF(B2:B373,""))</f>
        <v>0</v>
      </c>
      <c r="C374" s="115">
        <f t="shared" si="6"/>
        <v>0</v>
      </c>
      <c r="D374" s="115">
        <f t="shared" si="6"/>
        <v>0</v>
      </c>
      <c r="E374" s="115">
        <f t="shared" si="6"/>
        <v>3</v>
      </c>
      <c r="F374" s="115">
        <f t="shared" si="6"/>
        <v>6</v>
      </c>
      <c r="G374" s="115">
        <f t="shared" si="6"/>
        <v>3</v>
      </c>
      <c r="H374" s="115">
        <f t="shared" si="6"/>
        <v>3</v>
      </c>
      <c r="I374" s="115">
        <f t="shared" si="6"/>
        <v>3</v>
      </c>
      <c r="J374" s="115">
        <f t="shared" si="6"/>
        <v>3</v>
      </c>
      <c r="K374" s="115">
        <f t="shared" si="6"/>
        <v>3</v>
      </c>
      <c r="L374" s="115">
        <f t="shared" si="6"/>
        <v>3</v>
      </c>
      <c r="M374" s="115">
        <f t="shared" si="6"/>
        <v>3</v>
      </c>
      <c r="N374" s="115">
        <f t="shared" si="6"/>
        <v>3</v>
      </c>
      <c r="O374" s="115">
        <f t="shared" si="6"/>
        <v>3</v>
      </c>
      <c r="P374" s="115">
        <f t="shared" si="6"/>
        <v>6</v>
      </c>
      <c r="Q374" s="115">
        <f t="shared" si="6"/>
        <v>3</v>
      </c>
      <c r="R374" s="115">
        <f t="shared" si="6"/>
        <v>6</v>
      </c>
      <c r="S374" s="115">
        <f t="shared" si="6"/>
        <v>6</v>
      </c>
      <c r="T374" s="115">
        <f t="shared" si="6"/>
        <v>6</v>
      </c>
      <c r="U374" s="115">
        <f t="shared" si="6"/>
        <v>6</v>
      </c>
      <c r="V374" s="115">
        <f t="shared" si="6"/>
        <v>126</v>
      </c>
      <c r="W374" s="115">
        <f t="shared" si="6"/>
        <v>3</v>
      </c>
      <c r="X374" s="115">
        <f t="shared" si="6"/>
        <v>6</v>
      </c>
      <c r="Y374" s="115">
        <f t="shared" si="6"/>
        <v>3</v>
      </c>
      <c r="Z374" s="115">
        <f t="shared" si="6"/>
        <v>6</v>
      </c>
      <c r="AA374" s="115">
        <f t="shared" si="6"/>
        <v>6</v>
      </c>
      <c r="AB374" s="115">
        <f t="shared" si="6"/>
        <v>6</v>
      </c>
      <c r="AC374" s="115">
        <f t="shared" si="6"/>
        <v>6</v>
      </c>
      <c r="AD374" s="115">
        <f t="shared" si="6"/>
        <v>6</v>
      </c>
      <c r="AE374" s="115">
        <f t="shared" si="6"/>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F768F-3C6D-4646-BD7E-EF14F1E28FCD}">
  <dimension ref="A1:AM374"/>
  <sheetViews>
    <sheetView tabSelected="1" topLeftCell="AH1" zoomScale="182" workbookViewId="0">
      <selection activeCell="AM4" sqref="AM4"/>
    </sheetView>
  </sheetViews>
  <sheetFormatPr defaultRowHeight="14.4" outlineLevelCol="1" x14ac:dyDescent="0.3"/>
  <cols>
    <col min="1" max="1" width="11.5546875" bestFit="1" customWidth="1"/>
    <col min="2" max="2" width="12.5546875" customWidth="1"/>
    <col min="3" max="4" width="12.77734375" customWidth="1"/>
    <col min="5" max="5" width="19.109375" customWidth="1" outlineLevel="1"/>
    <col min="6" max="6" width="12.77734375" customWidth="1" outlineLevel="1"/>
    <col min="7" max="7" width="6" customWidth="1" outlineLevel="1"/>
    <col min="8" max="8" width="16.33203125" customWidth="1" outlineLevel="1"/>
    <col min="9" max="9" width="11.5546875" customWidth="1" outlineLevel="1"/>
    <col min="10" max="10" width="6" customWidth="1" outlineLevel="1"/>
    <col min="11" max="11" width="10.6640625" customWidth="1" outlineLevel="1"/>
    <col min="12" max="12" width="18.33203125" customWidth="1" outlineLevel="1"/>
    <col min="13" max="13" width="22.33203125" customWidth="1" outlineLevel="1"/>
    <col min="14" max="14" width="6.33203125" customWidth="1" outlineLevel="1"/>
    <col min="15" max="15" width="22.6640625" customWidth="1" outlineLevel="1"/>
    <col min="16" max="16" width="32.33203125" customWidth="1" outlineLevel="1"/>
    <col min="17" max="17" width="18.44140625" customWidth="1" outlineLevel="1"/>
    <col min="18" max="18" width="25.77734375" customWidth="1" outlineLevel="1"/>
    <col min="19" max="19" width="8.21875" customWidth="1" outlineLevel="1"/>
    <col min="20" max="20" width="9.109375" customWidth="1" outlineLevel="1"/>
    <col min="21" max="21" width="20.44140625" customWidth="1" outlineLevel="1"/>
    <col min="22" max="22" width="12.21875" customWidth="1" outlineLevel="1"/>
    <col min="23" max="23" width="14.88671875" customWidth="1" outlineLevel="1"/>
    <col min="24" max="24" width="27.33203125" customWidth="1" outlineLevel="1"/>
    <col min="25" max="25" width="11.109375" customWidth="1" outlineLevel="1"/>
    <col min="26" max="26" width="27.109375" customWidth="1" outlineLevel="1"/>
    <col min="27" max="27" width="25.109375" customWidth="1" outlineLevel="1"/>
    <col min="28" max="28" width="9.44140625" customWidth="1" outlineLevel="1"/>
    <col min="29" max="29" width="22.88671875" customWidth="1" outlineLevel="1"/>
    <col min="30" max="30" width="13.44140625" customWidth="1" outlineLevel="1"/>
    <col min="31" max="31" width="13.21875" bestFit="1" customWidth="1"/>
    <col min="33" max="33" width="50.21875" bestFit="1" customWidth="1"/>
    <col min="34" max="34" width="10.109375" bestFit="1" customWidth="1"/>
    <col min="35" max="35" width="10" bestFit="1" customWidth="1"/>
    <col min="38" max="38" width="9.5546875" bestFit="1" customWidth="1"/>
  </cols>
  <sheetData>
    <row r="1" spans="1:39" x14ac:dyDescent="0.3">
      <c r="A1" s="113" t="s">
        <v>0</v>
      </c>
      <c r="B1" s="113" t="s">
        <v>1</v>
      </c>
      <c r="C1" s="113" t="s">
        <v>2</v>
      </c>
      <c r="D1" s="113" t="s">
        <v>50</v>
      </c>
      <c r="E1" s="113" t="s">
        <v>3</v>
      </c>
      <c r="F1" s="113" t="s">
        <v>4</v>
      </c>
      <c r="G1" s="113" t="s">
        <v>5</v>
      </c>
      <c r="H1" s="113" t="s">
        <v>6</v>
      </c>
      <c r="I1" s="113" t="s">
        <v>7</v>
      </c>
      <c r="J1" s="113" t="s">
        <v>8</v>
      </c>
      <c r="K1" s="113" t="s">
        <v>9</v>
      </c>
      <c r="L1" s="113" t="s">
        <v>10</v>
      </c>
      <c r="M1" s="113" t="s">
        <v>11</v>
      </c>
      <c r="N1" s="113" t="s">
        <v>12</v>
      </c>
      <c r="O1" s="113" t="s">
        <v>13</v>
      </c>
      <c r="P1" s="113" t="s">
        <v>14</v>
      </c>
      <c r="Q1" s="114" t="s">
        <v>15</v>
      </c>
      <c r="R1" s="113" t="s">
        <v>16</v>
      </c>
      <c r="S1" s="113" t="s">
        <v>17</v>
      </c>
      <c r="T1" s="113" t="s">
        <v>18</v>
      </c>
      <c r="U1" s="114" t="s">
        <v>19</v>
      </c>
      <c r="V1" s="113" t="s">
        <v>20</v>
      </c>
      <c r="W1" s="113" t="s">
        <v>21</v>
      </c>
      <c r="X1" s="113" t="s">
        <v>22</v>
      </c>
      <c r="Y1" s="113" t="s">
        <v>23</v>
      </c>
      <c r="Z1" s="113" t="s">
        <v>24</v>
      </c>
      <c r="AA1" s="113" t="s">
        <v>25</v>
      </c>
      <c r="AB1" s="113" t="s">
        <v>26</v>
      </c>
      <c r="AC1" s="113" t="s">
        <v>27</v>
      </c>
      <c r="AD1" s="113" t="s">
        <v>28</v>
      </c>
      <c r="AE1" s="114" t="s">
        <v>29</v>
      </c>
      <c r="AF1" s="113" t="s">
        <v>211</v>
      </c>
      <c r="AG1" s="113" t="s">
        <v>212</v>
      </c>
      <c r="AH1" s="113" t="s">
        <v>213</v>
      </c>
      <c r="AI1" s="113" t="s">
        <v>215</v>
      </c>
    </row>
    <row r="2" spans="1:39" x14ac:dyDescent="0.3">
      <c r="A2" s="115" t="s">
        <v>30</v>
      </c>
      <c r="B2" s="115">
        <v>2013</v>
      </c>
      <c r="C2" s="115" t="s">
        <v>31</v>
      </c>
      <c r="D2" s="115" t="str">
        <f>B2&amp;" "&amp;C2</f>
        <v>2013 January</v>
      </c>
      <c r="E2" s="115">
        <v>107.5</v>
      </c>
      <c r="F2" s="115">
        <v>106.3</v>
      </c>
      <c r="G2" s="115">
        <v>108.1</v>
      </c>
      <c r="H2" s="115">
        <v>104.9</v>
      </c>
      <c r="I2" s="115">
        <v>106.1</v>
      </c>
      <c r="J2" s="115">
        <v>103.9</v>
      </c>
      <c r="K2" s="115">
        <v>101.9</v>
      </c>
      <c r="L2" s="115">
        <v>106.1</v>
      </c>
      <c r="M2" s="115">
        <v>106.8</v>
      </c>
      <c r="N2" s="115">
        <v>103.1</v>
      </c>
      <c r="O2" s="115">
        <v>104.8</v>
      </c>
      <c r="P2" s="115">
        <v>106.7</v>
      </c>
      <c r="Q2" s="115">
        <v>105.5</v>
      </c>
      <c r="R2" s="115">
        <v>105.1</v>
      </c>
      <c r="S2" s="115">
        <v>106.5</v>
      </c>
      <c r="T2" s="115">
        <v>105.8</v>
      </c>
      <c r="U2" s="115">
        <v>106.4</v>
      </c>
      <c r="V2" s="115" t="s">
        <v>32</v>
      </c>
      <c r="W2" s="115">
        <v>105.5</v>
      </c>
      <c r="X2" s="115">
        <v>104.8</v>
      </c>
      <c r="Y2" s="115">
        <v>104</v>
      </c>
      <c r="Z2" s="115">
        <v>103.3</v>
      </c>
      <c r="AA2" s="115">
        <v>103.4</v>
      </c>
      <c r="AB2" s="115">
        <v>103.8</v>
      </c>
      <c r="AC2" s="115">
        <v>104.7</v>
      </c>
      <c r="AD2" s="115">
        <v>104</v>
      </c>
      <c r="AE2" s="115">
        <v>105.1</v>
      </c>
      <c r="AF2" s="18" t="str">
        <f>IF(AND(J2&gt;150,K2&gt;150),"Yes","No")</f>
        <v>No</v>
      </c>
      <c r="AG2" t="s">
        <v>214</v>
      </c>
      <c r="AH2">
        <f>COUNTIF(AF2:AF373,"Yes")</f>
        <v>94</v>
      </c>
      <c r="AI2">
        <f>AVERAGEIFS(N2:N374,A2:A374,"Urban",C2:C374,"December")</f>
        <v>148.12</v>
      </c>
      <c r="AK2" s="155" t="s">
        <v>216</v>
      </c>
      <c r="AL2" s="155" t="s">
        <v>221</v>
      </c>
      <c r="AM2" t="s">
        <v>222</v>
      </c>
    </row>
    <row r="3" spans="1:39" x14ac:dyDescent="0.3">
      <c r="A3" s="115" t="s">
        <v>33</v>
      </c>
      <c r="B3" s="115">
        <v>2013</v>
      </c>
      <c r="C3" s="115" t="s">
        <v>31</v>
      </c>
      <c r="D3" s="115" t="str">
        <f t="shared" ref="D3:D66" si="0">B3&amp;" "&amp;C3</f>
        <v>2013 January</v>
      </c>
      <c r="E3" s="115">
        <v>110.5</v>
      </c>
      <c r="F3" s="115">
        <v>109.1</v>
      </c>
      <c r="G3" s="115">
        <v>113</v>
      </c>
      <c r="H3" s="115">
        <v>103.6</v>
      </c>
      <c r="I3" s="115">
        <v>103.4</v>
      </c>
      <c r="J3" s="115">
        <v>102.3</v>
      </c>
      <c r="K3" s="115">
        <v>102.9</v>
      </c>
      <c r="L3" s="115">
        <v>105.8</v>
      </c>
      <c r="M3" s="115">
        <v>105.1</v>
      </c>
      <c r="N3" s="115">
        <v>101.8</v>
      </c>
      <c r="O3" s="115">
        <v>105.1</v>
      </c>
      <c r="P3" s="115">
        <v>107.9</v>
      </c>
      <c r="Q3" s="115">
        <v>105.9</v>
      </c>
      <c r="R3" s="115">
        <v>105.2</v>
      </c>
      <c r="S3" s="115">
        <v>105.9</v>
      </c>
      <c r="T3" s="115">
        <v>105</v>
      </c>
      <c r="U3" s="115">
        <v>105.8</v>
      </c>
      <c r="V3" s="115">
        <v>100.3</v>
      </c>
      <c r="W3" s="115">
        <v>105.4</v>
      </c>
      <c r="X3" s="115">
        <v>104.8</v>
      </c>
      <c r="Y3" s="115">
        <v>104.1</v>
      </c>
      <c r="Z3" s="115">
        <v>103.2</v>
      </c>
      <c r="AA3" s="115">
        <v>102.9</v>
      </c>
      <c r="AB3" s="115">
        <v>103.5</v>
      </c>
      <c r="AC3" s="115">
        <v>104.3</v>
      </c>
      <c r="AD3" s="115">
        <v>103.7</v>
      </c>
      <c r="AE3" s="115">
        <v>104</v>
      </c>
      <c r="AF3" s="18" t="str">
        <f t="shared" ref="AF3:AF66" si="1">IF(AND(J3&gt;150,K3&gt;150),"Yes","No")</f>
        <v>No</v>
      </c>
      <c r="AK3" s="155" t="s">
        <v>217</v>
      </c>
      <c r="AL3" s="155">
        <v>35000</v>
      </c>
      <c r="AM3" t="str">
        <f>IF(AL3&lt;50000,CONCATENATE(AK3," ","Low"),CONCATENATE(AK3," ","High"))</f>
        <v>John Low</v>
      </c>
    </row>
    <row r="4" spans="1:39" x14ac:dyDescent="0.3">
      <c r="A4" s="115" t="s">
        <v>34</v>
      </c>
      <c r="B4" s="115">
        <v>2013</v>
      </c>
      <c r="C4" s="115" t="s">
        <v>31</v>
      </c>
      <c r="D4" s="115" t="str">
        <f t="shared" si="0"/>
        <v>2013 January</v>
      </c>
      <c r="E4" s="115">
        <v>108.4</v>
      </c>
      <c r="F4" s="115">
        <v>107.3</v>
      </c>
      <c r="G4" s="115">
        <v>110</v>
      </c>
      <c r="H4" s="115">
        <v>104.4</v>
      </c>
      <c r="I4" s="115">
        <v>105.1</v>
      </c>
      <c r="J4" s="115">
        <v>103.2</v>
      </c>
      <c r="K4" s="115">
        <v>102.2</v>
      </c>
      <c r="L4" s="115">
        <v>106</v>
      </c>
      <c r="M4" s="115">
        <v>106.2</v>
      </c>
      <c r="N4" s="115">
        <v>102.7</v>
      </c>
      <c r="O4" s="115">
        <v>104.9</v>
      </c>
      <c r="P4" s="115">
        <v>107.3</v>
      </c>
      <c r="Q4" s="115">
        <v>105.6</v>
      </c>
      <c r="R4" s="115">
        <v>105.1</v>
      </c>
      <c r="S4" s="115">
        <v>106.3</v>
      </c>
      <c r="T4" s="115">
        <v>105.5</v>
      </c>
      <c r="U4" s="115">
        <v>106.2</v>
      </c>
      <c r="V4" s="115">
        <v>100.3</v>
      </c>
      <c r="W4" s="115">
        <v>105.5</v>
      </c>
      <c r="X4" s="115">
        <v>104.8</v>
      </c>
      <c r="Y4" s="115">
        <v>104</v>
      </c>
      <c r="Z4" s="115">
        <v>103.2</v>
      </c>
      <c r="AA4" s="115">
        <v>103.1</v>
      </c>
      <c r="AB4" s="115">
        <v>103.6</v>
      </c>
      <c r="AC4" s="115">
        <v>104.5</v>
      </c>
      <c r="AD4" s="115">
        <v>103.9</v>
      </c>
      <c r="AE4" s="115">
        <v>104.6</v>
      </c>
      <c r="AF4" s="18" t="str">
        <f t="shared" si="1"/>
        <v>No</v>
      </c>
      <c r="AK4" s="155" t="s">
        <v>218</v>
      </c>
      <c r="AL4" s="155">
        <v>55000</v>
      </c>
      <c r="AM4" t="str">
        <f t="shared" ref="AM4:AM6" si="2">IF(AL4&lt;50000,CONCATENATE(AK4," ","Low"),CONCATENATE(AK4," ","High"))</f>
        <v>Sally High</v>
      </c>
    </row>
    <row r="5" spans="1:39" x14ac:dyDescent="0.3">
      <c r="A5" s="115" t="s">
        <v>30</v>
      </c>
      <c r="B5" s="115">
        <v>2013</v>
      </c>
      <c r="C5" s="115" t="s">
        <v>35</v>
      </c>
      <c r="D5" s="115" t="str">
        <f t="shared" si="0"/>
        <v>2013 February</v>
      </c>
      <c r="E5" s="115">
        <v>109.2</v>
      </c>
      <c r="F5" s="115">
        <v>108.7</v>
      </c>
      <c r="G5" s="115">
        <v>110.2</v>
      </c>
      <c r="H5" s="115">
        <v>105.4</v>
      </c>
      <c r="I5" s="115">
        <v>106.7</v>
      </c>
      <c r="J5" s="115">
        <v>104</v>
      </c>
      <c r="K5" s="115">
        <v>102.4</v>
      </c>
      <c r="L5" s="115">
        <v>105.9</v>
      </c>
      <c r="M5" s="115">
        <v>105.7</v>
      </c>
      <c r="N5" s="115">
        <v>103.1</v>
      </c>
      <c r="O5" s="115">
        <v>105.1</v>
      </c>
      <c r="P5" s="115">
        <v>107.7</v>
      </c>
      <c r="Q5" s="115">
        <v>106.3</v>
      </c>
      <c r="R5" s="115">
        <v>105.6</v>
      </c>
      <c r="S5" s="115">
        <v>107.1</v>
      </c>
      <c r="T5" s="115">
        <v>106.3</v>
      </c>
      <c r="U5" s="115">
        <v>107</v>
      </c>
      <c r="V5" s="115" t="s">
        <v>32</v>
      </c>
      <c r="W5" s="115">
        <v>106.2</v>
      </c>
      <c r="X5" s="115">
        <v>105.2</v>
      </c>
      <c r="Y5" s="115">
        <v>104.4</v>
      </c>
      <c r="Z5" s="115">
        <v>103.9</v>
      </c>
      <c r="AA5" s="115">
        <v>104</v>
      </c>
      <c r="AB5" s="115">
        <v>104.1</v>
      </c>
      <c r="AC5" s="115">
        <v>104.6</v>
      </c>
      <c r="AD5" s="115">
        <v>104.4</v>
      </c>
      <c r="AE5" s="115">
        <v>105.8</v>
      </c>
      <c r="AF5" s="18" t="str">
        <f t="shared" si="1"/>
        <v>No</v>
      </c>
      <c r="AK5" s="155" t="s">
        <v>219</v>
      </c>
      <c r="AL5" s="155">
        <v>60000</v>
      </c>
      <c r="AM5" t="str">
        <f t="shared" si="2"/>
        <v>Kevin High</v>
      </c>
    </row>
    <row r="6" spans="1:39" x14ac:dyDescent="0.3">
      <c r="A6" s="115" t="s">
        <v>33</v>
      </c>
      <c r="B6" s="115">
        <v>2013</v>
      </c>
      <c r="C6" s="115" t="s">
        <v>35</v>
      </c>
      <c r="D6" s="115" t="str">
        <f t="shared" si="0"/>
        <v>2013 February</v>
      </c>
      <c r="E6" s="115">
        <v>112.9</v>
      </c>
      <c r="F6" s="115">
        <v>112.9</v>
      </c>
      <c r="G6" s="115">
        <v>116.9</v>
      </c>
      <c r="H6" s="115">
        <v>104</v>
      </c>
      <c r="I6" s="115">
        <v>103.5</v>
      </c>
      <c r="J6" s="115">
        <v>103.1</v>
      </c>
      <c r="K6" s="115">
        <v>104.9</v>
      </c>
      <c r="L6" s="115">
        <v>104.1</v>
      </c>
      <c r="M6" s="115">
        <v>103.8</v>
      </c>
      <c r="N6" s="115">
        <v>102.3</v>
      </c>
      <c r="O6" s="115">
        <v>106</v>
      </c>
      <c r="P6" s="115">
        <v>109</v>
      </c>
      <c r="Q6" s="115">
        <v>107.2</v>
      </c>
      <c r="R6" s="115">
        <v>106</v>
      </c>
      <c r="S6" s="115">
        <v>106.6</v>
      </c>
      <c r="T6" s="115">
        <v>105.5</v>
      </c>
      <c r="U6" s="115">
        <v>106.4</v>
      </c>
      <c r="V6" s="115">
        <v>100.4</v>
      </c>
      <c r="W6" s="115">
        <v>105.7</v>
      </c>
      <c r="X6" s="115">
        <v>105.2</v>
      </c>
      <c r="Y6" s="115">
        <v>104.7</v>
      </c>
      <c r="Z6" s="115">
        <v>104.4</v>
      </c>
      <c r="AA6" s="115">
        <v>103.3</v>
      </c>
      <c r="AB6" s="115">
        <v>103.7</v>
      </c>
      <c r="AC6" s="115">
        <v>104.3</v>
      </c>
      <c r="AD6" s="115">
        <v>104.3</v>
      </c>
      <c r="AE6" s="115">
        <v>104.7</v>
      </c>
      <c r="AF6" s="18" t="str">
        <f t="shared" si="1"/>
        <v>No</v>
      </c>
      <c r="AK6" s="155" t="s">
        <v>220</v>
      </c>
      <c r="AL6" s="155">
        <v>40000</v>
      </c>
      <c r="AM6" t="str">
        <f t="shared" si="2"/>
        <v>Anna Low</v>
      </c>
    </row>
    <row r="7" spans="1:39" x14ac:dyDescent="0.3">
      <c r="A7" s="115" t="s">
        <v>34</v>
      </c>
      <c r="B7" s="115">
        <v>2013</v>
      </c>
      <c r="C7" s="115" t="s">
        <v>35</v>
      </c>
      <c r="D7" s="115" t="str">
        <f t="shared" si="0"/>
        <v>2013 February</v>
      </c>
      <c r="E7" s="115">
        <v>110.4</v>
      </c>
      <c r="F7" s="115">
        <v>110.2</v>
      </c>
      <c r="G7" s="115">
        <v>112.8</v>
      </c>
      <c r="H7" s="115">
        <v>104.9</v>
      </c>
      <c r="I7" s="115">
        <v>105.5</v>
      </c>
      <c r="J7" s="115">
        <v>103.6</v>
      </c>
      <c r="K7" s="115">
        <v>103.2</v>
      </c>
      <c r="L7" s="115">
        <v>105.3</v>
      </c>
      <c r="M7" s="115">
        <v>105.1</v>
      </c>
      <c r="N7" s="115">
        <v>102.8</v>
      </c>
      <c r="O7" s="115">
        <v>105.5</v>
      </c>
      <c r="P7" s="115">
        <v>108.3</v>
      </c>
      <c r="Q7" s="115">
        <v>106.6</v>
      </c>
      <c r="R7" s="115">
        <v>105.7</v>
      </c>
      <c r="S7" s="115">
        <v>106.9</v>
      </c>
      <c r="T7" s="115">
        <v>106</v>
      </c>
      <c r="U7" s="115">
        <v>106.8</v>
      </c>
      <c r="V7" s="115">
        <v>100.4</v>
      </c>
      <c r="W7" s="115">
        <v>106</v>
      </c>
      <c r="X7" s="115">
        <v>105.2</v>
      </c>
      <c r="Y7" s="115">
        <v>104.5</v>
      </c>
      <c r="Z7" s="115">
        <v>104.2</v>
      </c>
      <c r="AA7" s="115">
        <v>103.6</v>
      </c>
      <c r="AB7" s="115">
        <v>103.9</v>
      </c>
      <c r="AC7" s="115">
        <v>104.5</v>
      </c>
      <c r="AD7" s="115">
        <v>104.4</v>
      </c>
      <c r="AE7" s="115">
        <v>105.3</v>
      </c>
      <c r="AF7" s="18" t="str">
        <f t="shared" si="1"/>
        <v>No</v>
      </c>
    </row>
    <row r="8" spans="1:39" x14ac:dyDescent="0.3">
      <c r="A8" s="115" t="s">
        <v>30</v>
      </c>
      <c r="B8" s="115">
        <v>2013</v>
      </c>
      <c r="C8" s="115" t="s">
        <v>36</v>
      </c>
      <c r="D8" s="115" t="str">
        <f t="shared" si="0"/>
        <v>2013 March</v>
      </c>
      <c r="E8" s="115">
        <v>110.2</v>
      </c>
      <c r="F8" s="115">
        <v>108.8</v>
      </c>
      <c r="G8" s="115">
        <v>109.9</v>
      </c>
      <c r="H8" s="115">
        <v>105.6</v>
      </c>
      <c r="I8" s="115">
        <v>106.2</v>
      </c>
      <c r="J8" s="115">
        <v>105.7</v>
      </c>
      <c r="K8" s="115">
        <v>101.4</v>
      </c>
      <c r="L8" s="115">
        <v>105.7</v>
      </c>
      <c r="M8" s="115">
        <v>105</v>
      </c>
      <c r="N8" s="115">
        <v>103.3</v>
      </c>
      <c r="O8" s="115">
        <v>105.6</v>
      </c>
      <c r="P8" s="115">
        <v>108.2</v>
      </c>
      <c r="Q8" s="115">
        <v>106.6</v>
      </c>
      <c r="R8" s="115">
        <v>106.5</v>
      </c>
      <c r="S8" s="115">
        <v>107.6</v>
      </c>
      <c r="T8" s="115">
        <v>106.8</v>
      </c>
      <c r="U8" s="115">
        <v>107.5</v>
      </c>
      <c r="V8" s="115" t="s">
        <v>32</v>
      </c>
      <c r="W8" s="115">
        <v>106.1</v>
      </c>
      <c r="X8" s="115">
        <v>105.6</v>
      </c>
      <c r="Y8" s="115">
        <v>104.7</v>
      </c>
      <c r="Z8" s="115">
        <v>104.6</v>
      </c>
      <c r="AA8" s="115">
        <v>104</v>
      </c>
      <c r="AB8" s="115">
        <v>104.3</v>
      </c>
      <c r="AC8" s="115">
        <v>104.3</v>
      </c>
      <c r="AD8" s="115">
        <v>104.6</v>
      </c>
      <c r="AE8" s="115">
        <v>106</v>
      </c>
      <c r="AF8" s="18" t="str">
        <f t="shared" si="1"/>
        <v>No</v>
      </c>
      <c r="AK8" s="156" t="s">
        <v>219</v>
      </c>
      <c r="AL8" t="str">
        <f>INDEX(AM2:AM6,MATCH(AK8,AK2:AK6,0))</f>
        <v>Kevin High</v>
      </c>
    </row>
    <row r="9" spans="1:39" x14ac:dyDescent="0.3">
      <c r="A9" s="115" t="s">
        <v>33</v>
      </c>
      <c r="B9" s="115">
        <v>2013</v>
      </c>
      <c r="C9" s="115" t="s">
        <v>36</v>
      </c>
      <c r="D9" s="115" t="str">
        <f t="shared" si="0"/>
        <v>2013 March</v>
      </c>
      <c r="E9" s="115">
        <v>113.9</v>
      </c>
      <c r="F9" s="115">
        <v>111.4</v>
      </c>
      <c r="G9" s="115">
        <v>113.2</v>
      </c>
      <c r="H9" s="115">
        <v>104.3</v>
      </c>
      <c r="I9" s="115">
        <v>102.7</v>
      </c>
      <c r="J9" s="115">
        <v>104.9</v>
      </c>
      <c r="K9" s="115">
        <v>103.8</v>
      </c>
      <c r="L9" s="115">
        <v>103.5</v>
      </c>
      <c r="M9" s="115">
        <v>102.6</v>
      </c>
      <c r="N9" s="115">
        <v>102.4</v>
      </c>
      <c r="O9" s="115">
        <v>107</v>
      </c>
      <c r="P9" s="115">
        <v>109.8</v>
      </c>
      <c r="Q9" s="115">
        <v>107.3</v>
      </c>
      <c r="R9" s="115">
        <v>106.8</v>
      </c>
      <c r="S9" s="115">
        <v>107.2</v>
      </c>
      <c r="T9" s="115">
        <v>106</v>
      </c>
      <c r="U9" s="115">
        <v>107</v>
      </c>
      <c r="V9" s="115">
        <v>100.4</v>
      </c>
      <c r="W9" s="115">
        <v>106</v>
      </c>
      <c r="X9" s="115">
        <v>105.7</v>
      </c>
      <c r="Y9" s="115">
        <v>105.2</v>
      </c>
      <c r="Z9" s="115">
        <v>105.5</v>
      </c>
      <c r="AA9" s="115">
        <v>103.5</v>
      </c>
      <c r="AB9" s="115">
        <v>103.8</v>
      </c>
      <c r="AC9" s="115">
        <v>104.2</v>
      </c>
      <c r="AD9" s="115">
        <v>104.9</v>
      </c>
      <c r="AE9" s="115">
        <v>105</v>
      </c>
      <c r="AF9" s="18" t="str">
        <f t="shared" si="1"/>
        <v>No</v>
      </c>
    </row>
    <row r="10" spans="1:39" x14ac:dyDescent="0.3">
      <c r="A10" s="115" t="s">
        <v>34</v>
      </c>
      <c r="B10" s="115">
        <v>2013</v>
      </c>
      <c r="C10" s="115" t="s">
        <v>36</v>
      </c>
      <c r="D10" s="115" t="str">
        <f t="shared" si="0"/>
        <v>2013 March</v>
      </c>
      <c r="E10" s="115">
        <v>111.4</v>
      </c>
      <c r="F10" s="115">
        <v>109.7</v>
      </c>
      <c r="G10" s="115">
        <v>111.2</v>
      </c>
      <c r="H10" s="115">
        <v>105.1</v>
      </c>
      <c r="I10" s="115">
        <v>104.9</v>
      </c>
      <c r="J10" s="115">
        <v>105.3</v>
      </c>
      <c r="K10" s="115">
        <v>102.2</v>
      </c>
      <c r="L10" s="115">
        <v>105</v>
      </c>
      <c r="M10" s="115">
        <v>104.2</v>
      </c>
      <c r="N10" s="115">
        <v>103</v>
      </c>
      <c r="O10" s="115">
        <v>106.2</v>
      </c>
      <c r="P10" s="115">
        <v>108.9</v>
      </c>
      <c r="Q10" s="115">
        <v>106.9</v>
      </c>
      <c r="R10" s="115">
        <v>106.6</v>
      </c>
      <c r="S10" s="115">
        <v>107.4</v>
      </c>
      <c r="T10" s="115">
        <v>106.5</v>
      </c>
      <c r="U10" s="115">
        <v>107.3</v>
      </c>
      <c r="V10" s="115">
        <v>100.4</v>
      </c>
      <c r="W10" s="115">
        <v>106.1</v>
      </c>
      <c r="X10" s="115">
        <v>105.6</v>
      </c>
      <c r="Y10" s="115">
        <v>104.9</v>
      </c>
      <c r="Z10" s="115">
        <v>105.1</v>
      </c>
      <c r="AA10" s="115">
        <v>103.7</v>
      </c>
      <c r="AB10" s="115">
        <v>104</v>
      </c>
      <c r="AC10" s="115">
        <v>104.3</v>
      </c>
      <c r="AD10" s="115">
        <v>104.7</v>
      </c>
      <c r="AE10" s="115">
        <v>105.5</v>
      </c>
      <c r="AF10" s="18" t="str">
        <f t="shared" si="1"/>
        <v>No</v>
      </c>
    </row>
    <row r="11" spans="1:39" x14ac:dyDescent="0.3">
      <c r="A11" s="115" t="s">
        <v>30</v>
      </c>
      <c r="B11" s="115">
        <v>2013</v>
      </c>
      <c r="C11" s="115" t="s">
        <v>37</v>
      </c>
      <c r="D11" s="115" t="str">
        <f t="shared" si="0"/>
        <v>2013 April</v>
      </c>
      <c r="E11" s="115">
        <v>110.2</v>
      </c>
      <c r="F11" s="115">
        <v>109.5</v>
      </c>
      <c r="G11" s="115">
        <v>106.9</v>
      </c>
      <c r="H11" s="115">
        <v>106.3</v>
      </c>
      <c r="I11" s="115">
        <v>105.7</v>
      </c>
      <c r="J11" s="115">
        <v>108.3</v>
      </c>
      <c r="K11" s="115">
        <v>103.4</v>
      </c>
      <c r="L11" s="115">
        <v>105.7</v>
      </c>
      <c r="M11" s="115">
        <v>104.2</v>
      </c>
      <c r="N11" s="115">
        <v>103.2</v>
      </c>
      <c r="O11" s="115">
        <v>106.5</v>
      </c>
      <c r="P11" s="115">
        <v>108.8</v>
      </c>
      <c r="Q11" s="115">
        <v>107.1</v>
      </c>
      <c r="R11" s="115">
        <v>107.1</v>
      </c>
      <c r="S11" s="115">
        <v>108.1</v>
      </c>
      <c r="T11" s="115">
        <v>107.4</v>
      </c>
      <c r="U11" s="115">
        <v>108</v>
      </c>
      <c r="V11" s="115" t="s">
        <v>32</v>
      </c>
      <c r="W11" s="115">
        <v>106.5</v>
      </c>
      <c r="X11" s="115">
        <v>106.1</v>
      </c>
      <c r="Y11" s="115">
        <v>105.1</v>
      </c>
      <c r="Z11" s="115">
        <v>104.4</v>
      </c>
      <c r="AA11" s="115">
        <v>104.5</v>
      </c>
      <c r="AB11" s="115">
        <v>104.8</v>
      </c>
      <c r="AC11" s="115">
        <v>102.7</v>
      </c>
      <c r="AD11" s="115">
        <v>104.6</v>
      </c>
      <c r="AE11" s="115">
        <v>106.4</v>
      </c>
      <c r="AF11" s="18" t="str">
        <f t="shared" si="1"/>
        <v>No</v>
      </c>
    </row>
    <row r="12" spans="1:39" x14ac:dyDescent="0.3">
      <c r="A12" s="115" t="s">
        <v>33</v>
      </c>
      <c r="B12" s="115">
        <v>2013</v>
      </c>
      <c r="C12" s="115" t="s">
        <v>37</v>
      </c>
      <c r="D12" s="115" t="str">
        <f t="shared" si="0"/>
        <v>2013 April</v>
      </c>
      <c r="E12" s="115">
        <v>114.6</v>
      </c>
      <c r="F12" s="115">
        <v>113.4</v>
      </c>
      <c r="G12" s="115">
        <v>106</v>
      </c>
      <c r="H12" s="115">
        <v>104.7</v>
      </c>
      <c r="I12" s="115">
        <v>102.1</v>
      </c>
      <c r="J12" s="115">
        <v>109.5</v>
      </c>
      <c r="K12" s="115">
        <v>109.7</v>
      </c>
      <c r="L12" s="115">
        <v>104.6</v>
      </c>
      <c r="M12" s="115">
        <v>102</v>
      </c>
      <c r="N12" s="115">
        <v>103.5</v>
      </c>
      <c r="O12" s="115">
        <v>108.2</v>
      </c>
      <c r="P12" s="115">
        <v>110.6</v>
      </c>
      <c r="Q12" s="115">
        <v>108.8</v>
      </c>
      <c r="R12" s="115">
        <v>108.5</v>
      </c>
      <c r="S12" s="115">
        <v>107.9</v>
      </c>
      <c r="T12" s="115">
        <v>106.4</v>
      </c>
      <c r="U12" s="115">
        <v>107.7</v>
      </c>
      <c r="V12" s="115">
        <v>100.5</v>
      </c>
      <c r="W12" s="115">
        <v>106.4</v>
      </c>
      <c r="X12" s="115">
        <v>106.5</v>
      </c>
      <c r="Y12" s="115">
        <v>105.7</v>
      </c>
      <c r="Z12" s="115">
        <v>105</v>
      </c>
      <c r="AA12" s="115">
        <v>104</v>
      </c>
      <c r="AB12" s="115">
        <v>105.2</v>
      </c>
      <c r="AC12" s="115">
        <v>103.2</v>
      </c>
      <c r="AD12" s="115">
        <v>105.1</v>
      </c>
      <c r="AE12" s="115">
        <v>105.7</v>
      </c>
      <c r="AF12" s="18" t="str">
        <f t="shared" si="1"/>
        <v>No</v>
      </c>
    </row>
    <row r="13" spans="1:39" x14ac:dyDescent="0.3">
      <c r="A13" s="115" t="s">
        <v>34</v>
      </c>
      <c r="B13" s="115">
        <v>2013</v>
      </c>
      <c r="C13" s="115" t="s">
        <v>37</v>
      </c>
      <c r="D13" s="115" t="str">
        <f t="shared" si="0"/>
        <v>2013 April</v>
      </c>
      <c r="E13" s="115">
        <v>111.6</v>
      </c>
      <c r="F13" s="115">
        <v>110.9</v>
      </c>
      <c r="G13" s="115">
        <v>106.6</v>
      </c>
      <c r="H13" s="115">
        <v>105.7</v>
      </c>
      <c r="I13" s="115">
        <v>104.4</v>
      </c>
      <c r="J13" s="115">
        <v>108.9</v>
      </c>
      <c r="K13" s="115">
        <v>105.5</v>
      </c>
      <c r="L13" s="115">
        <v>105.3</v>
      </c>
      <c r="M13" s="115">
        <v>103.5</v>
      </c>
      <c r="N13" s="115">
        <v>103.3</v>
      </c>
      <c r="O13" s="115">
        <v>107.2</v>
      </c>
      <c r="P13" s="115">
        <v>109.6</v>
      </c>
      <c r="Q13" s="115">
        <v>107.7</v>
      </c>
      <c r="R13" s="115">
        <v>107.5</v>
      </c>
      <c r="S13" s="115">
        <v>108</v>
      </c>
      <c r="T13" s="115">
        <v>107</v>
      </c>
      <c r="U13" s="115">
        <v>107.9</v>
      </c>
      <c r="V13" s="115">
        <v>100.5</v>
      </c>
      <c r="W13" s="115">
        <v>106.5</v>
      </c>
      <c r="X13" s="115">
        <v>106.3</v>
      </c>
      <c r="Y13" s="115">
        <v>105.3</v>
      </c>
      <c r="Z13" s="115">
        <v>104.7</v>
      </c>
      <c r="AA13" s="115">
        <v>104.2</v>
      </c>
      <c r="AB13" s="115">
        <v>105</v>
      </c>
      <c r="AC13" s="115">
        <v>102.9</v>
      </c>
      <c r="AD13" s="115">
        <v>104.8</v>
      </c>
      <c r="AE13" s="115">
        <v>106.1</v>
      </c>
      <c r="AF13" s="18" t="str">
        <f t="shared" si="1"/>
        <v>No</v>
      </c>
    </row>
    <row r="14" spans="1:39" x14ac:dyDescent="0.3">
      <c r="A14" s="115" t="s">
        <v>30</v>
      </c>
      <c r="B14" s="115">
        <v>2013</v>
      </c>
      <c r="C14" s="115" t="s">
        <v>38</v>
      </c>
      <c r="D14" s="115" t="str">
        <f t="shared" si="0"/>
        <v>2013 May</v>
      </c>
      <c r="E14" s="115">
        <v>110.9</v>
      </c>
      <c r="F14" s="115">
        <v>109.8</v>
      </c>
      <c r="G14" s="115">
        <v>105.9</v>
      </c>
      <c r="H14" s="115">
        <v>107.5</v>
      </c>
      <c r="I14" s="115">
        <v>105.3</v>
      </c>
      <c r="J14" s="115">
        <v>108.1</v>
      </c>
      <c r="K14" s="115">
        <v>107.3</v>
      </c>
      <c r="L14" s="115">
        <v>106.1</v>
      </c>
      <c r="M14" s="115">
        <v>103.7</v>
      </c>
      <c r="N14" s="115">
        <v>104</v>
      </c>
      <c r="O14" s="115">
        <v>107.4</v>
      </c>
      <c r="P14" s="115">
        <v>109.9</v>
      </c>
      <c r="Q14" s="115">
        <v>108.1</v>
      </c>
      <c r="R14" s="115">
        <v>108.1</v>
      </c>
      <c r="S14" s="115">
        <v>108.8</v>
      </c>
      <c r="T14" s="115">
        <v>107.9</v>
      </c>
      <c r="U14" s="115">
        <v>108.6</v>
      </c>
      <c r="V14" s="115" t="s">
        <v>32</v>
      </c>
      <c r="W14" s="115">
        <v>107.5</v>
      </c>
      <c r="X14" s="115">
        <v>106.8</v>
      </c>
      <c r="Y14" s="115">
        <v>105.7</v>
      </c>
      <c r="Z14" s="115">
        <v>104.1</v>
      </c>
      <c r="AA14" s="115">
        <v>105</v>
      </c>
      <c r="AB14" s="115">
        <v>105.5</v>
      </c>
      <c r="AC14" s="115">
        <v>102.1</v>
      </c>
      <c r="AD14" s="115">
        <v>104.8</v>
      </c>
      <c r="AE14" s="115">
        <v>107.2</v>
      </c>
      <c r="AF14" s="18" t="str">
        <f t="shared" si="1"/>
        <v>No</v>
      </c>
    </row>
    <row r="15" spans="1:39" x14ac:dyDescent="0.3">
      <c r="A15" s="115" t="s">
        <v>33</v>
      </c>
      <c r="B15" s="115">
        <v>2013</v>
      </c>
      <c r="C15" s="115" t="s">
        <v>38</v>
      </c>
      <c r="D15" s="115" t="str">
        <f t="shared" si="0"/>
        <v>2013 May</v>
      </c>
      <c r="E15" s="115">
        <v>115.4</v>
      </c>
      <c r="F15" s="115">
        <v>114.2</v>
      </c>
      <c r="G15" s="115">
        <v>102.7</v>
      </c>
      <c r="H15" s="115">
        <v>105.5</v>
      </c>
      <c r="I15" s="115">
        <v>101.5</v>
      </c>
      <c r="J15" s="115">
        <v>110.6</v>
      </c>
      <c r="K15" s="115">
        <v>123.7</v>
      </c>
      <c r="L15" s="115">
        <v>105.2</v>
      </c>
      <c r="M15" s="115">
        <v>101.9</v>
      </c>
      <c r="N15" s="115">
        <v>105</v>
      </c>
      <c r="O15" s="115">
        <v>109.1</v>
      </c>
      <c r="P15" s="115">
        <v>111.3</v>
      </c>
      <c r="Q15" s="115">
        <v>111.1</v>
      </c>
      <c r="R15" s="115">
        <v>109.8</v>
      </c>
      <c r="S15" s="115">
        <v>108.5</v>
      </c>
      <c r="T15" s="115">
        <v>106.7</v>
      </c>
      <c r="U15" s="115">
        <v>108.3</v>
      </c>
      <c r="V15" s="115">
        <v>100.5</v>
      </c>
      <c r="W15" s="115">
        <v>107.2</v>
      </c>
      <c r="X15" s="115">
        <v>107.1</v>
      </c>
      <c r="Y15" s="115">
        <v>106.2</v>
      </c>
      <c r="Z15" s="115">
        <v>103.9</v>
      </c>
      <c r="AA15" s="115">
        <v>104.6</v>
      </c>
      <c r="AB15" s="115">
        <v>105.7</v>
      </c>
      <c r="AC15" s="115">
        <v>102.6</v>
      </c>
      <c r="AD15" s="115">
        <v>104.9</v>
      </c>
      <c r="AE15" s="115">
        <v>106.6</v>
      </c>
      <c r="AF15" s="18" t="str">
        <f t="shared" si="1"/>
        <v>No</v>
      </c>
    </row>
    <row r="16" spans="1:39" x14ac:dyDescent="0.3">
      <c r="A16" s="115" t="s">
        <v>34</v>
      </c>
      <c r="B16" s="115">
        <v>2013</v>
      </c>
      <c r="C16" s="115" t="s">
        <v>38</v>
      </c>
      <c r="D16" s="115" t="str">
        <f t="shared" si="0"/>
        <v>2013 May</v>
      </c>
      <c r="E16" s="115">
        <v>112.3</v>
      </c>
      <c r="F16" s="115">
        <v>111.3</v>
      </c>
      <c r="G16" s="115">
        <v>104.7</v>
      </c>
      <c r="H16" s="115">
        <v>106.8</v>
      </c>
      <c r="I16" s="115">
        <v>103.9</v>
      </c>
      <c r="J16" s="115">
        <v>109.3</v>
      </c>
      <c r="K16" s="115">
        <v>112.9</v>
      </c>
      <c r="L16" s="115">
        <v>105.8</v>
      </c>
      <c r="M16" s="115">
        <v>103.1</v>
      </c>
      <c r="N16" s="115">
        <v>104.3</v>
      </c>
      <c r="O16" s="115">
        <v>108.1</v>
      </c>
      <c r="P16" s="115">
        <v>110.5</v>
      </c>
      <c r="Q16" s="115">
        <v>109.2</v>
      </c>
      <c r="R16" s="115">
        <v>108.6</v>
      </c>
      <c r="S16" s="115">
        <v>108.7</v>
      </c>
      <c r="T16" s="115">
        <v>107.4</v>
      </c>
      <c r="U16" s="115">
        <v>108.5</v>
      </c>
      <c r="V16" s="115">
        <v>100.5</v>
      </c>
      <c r="W16" s="115">
        <v>107.4</v>
      </c>
      <c r="X16" s="115">
        <v>106.9</v>
      </c>
      <c r="Y16" s="115">
        <v>105.9</v>
      </c>
      <c r="Z16" s="115">
        <v>104</v>
      </c>
      <c r="AA16" s="115">
        <v>104.8</v>
      </c>
      <c r="AB16" s="115">
        <v>105.6</v>
      </c>
      <c r="AC16" s="115">
        <v>102.3</v>
      </c>
      <c r="AD16" s="115">
        <v>104.8</v>
      </c>
      <c r="AE16" s="115">
        <v>106.9</v>
      </c>
      <c r="AF16" s="18" t="str">
        <f t="shared" si="1"/>
        <v>No</v>
      </c>
    </row>
    <row r="17" spans="1:32" x14ac:dyDescent="0.3">
      <c r="A17" s="115" t="s">
        <v>30</v>
      </c>
      <c r="B17" s="115">
        <v>2013</v>
      </c>
      <c r="C17" s="115" t="s">
        <v>39</v>
      </c>
      <c r="D17" s="115" t="str">
        <f t="shared" si="0"/>
        <v>2013 June</v>
      </c>
      <c r="E17" s="115">
        <v>112.3</v>
      </c>
      <c r="F17" s="115">
        <v>112.1</v>
      </c>
      <c r="G17" s="115">
        <v>108.1</v>
      </c>
      <c r="H17" s="115">
        <v>108.3</v>
      </c>
      <c r="I17" s="115">
        <v>105.9</v>
      </c>
      <c r="J17" s="115">
        <v>109.2</v>
      </c>
      <c r="K17" s="115">
        <v>118</v>
      </c>
      <c r="L17" s="115">
        <v>106.8</v>
      </c>
      <c r="M17" s="115">
        <v>104.1</v>
      </c>
      <c r="N17" s="115">
        <v>105.4</v>
      </c>
      <c r="O17" s="115">
        <v>108.2</v>
      </c>
      <c r="P17" s="115">
        <v>111</v>
      </c>
      <c r="Q17" s="115">
        <v>110.6</v>
      </c>
      <c r="R17" s="115">
        <v>109</v>
      </c>
      <c r="S17" s="115">
        <v>109.7</v>
      </c>
      <c r="T17" s="115">
        <v>108.8</v>
      </c>
      <c r="U17" s="115">
        <v>109.5</v>
      </c>
      <c r="V17" s="115" t="s">
        <v>32</v>
      </c>
      <c r="W17" s="115">
        <v>108.5</v>
      </c>
      <c r="X17" s="115">
        <v>107.5</v>
      </c>
      <c r="Y17" s="115">
        <v>106.3</v>
      </c>
      <c r="Z17" s="115">
        <v>105</v>
      </c>
      <c r="AA17" s="115">
        <v>105.6</v>
      </c>
      <c r="AB17" s="115">
        <v>106.5</v>
      </c>
      <c r="AC17" s="115">
        <v>102.5</v>
      </c>
      <c r="AD17" s="115">
        <v>105.5</v>
      </c>
      <c r="AE17" s="115">
        <v>108.9</v>
      </c>
      <c r="AF17" s="18" t="str">
        <f t="shared" si="1"/>
        <v>No</v>
      </c>
    </row>
    <row r="18" spans="1:32" x14ac:dyDescent="0.3">
      <c r="A18" s="115" t="s">
        <v>33</v>
      </c>
      <c r="B18" s="115">
        <v>2013</v>
      </c>
      <c r="C18" s="115" t="s">
        <v>39</v>
      </c>
      <c r="D18" s="115" t="str">
        <f t="shared" si="0"/>
        <v>2013 June</v>
      </c>
      <c r="E18" s="115">
        <v>117</v>
      </c>
      <c r="F18" s="115">
        <v>120.1</v>
      </c>
      <c r="G18" s="115">
        <v>112.5</v>
      </c>
      <c r="H18" s="115">
        <v>107.3</v>
      </c>
      <c r="I18" s="115">
        <v>101.3</v>
      </c>
      <c r="J18" s="115">
        <v>112.4</v>
      </c>
      <c r="K18" s="115">
        <v>143.6</v>
      </c>
      <c r="L18" s="115">
        <v>105.4</v>
      </c>
      <c r="M18" s="115">
        <v>101.4</v>
      </c>
      <c r="N18" s="115">
        <v>106.4</v>
      </c>
      <c r="O18" s="115">
        <v>110</v>
      </c>
      <c r="P18" s="115">
        <v>112.2</v>
      </c>
      <c r="Q18" s="115">
        <v>115</v>
      </c>
      <c r="R18" s="115">
        <v>110.9</v>
      </c>
      <c r="S18" s="115">
        <v>109.2</v>
      </c>
      <c r="T18" s="115">
        <v>107.2</v>
      </c>
      <c r="U18" s="115">
        <v>108.9</v>
      </c>
      <c r="V18" s="115">
        <v>106.6</v>
      </c>
      <c r="W18" s="115">
        <v>108</v>
      </c>
      <c r="X18" s="115">
        <v>107.7</v>
      </c>
      <c r="Y18" s="115">
        <v>106.5</v>
      </c>
      <c r="Z18" s="115">
        <v>105.2</v>
      </c>
      <c r="AA18" s="115">
        <v>105.2</v>
      </c>
      <c r="AB18" s="115">
        <v>108.1</v>
      </c>
      <c r="AC18" s="115">
        <v>103.3</v>
      </c>
      <c r="AD18" s="115">
        <v>106.1</v>
      </c>
      <c r="AE18" s="115">
        <v>109.7</v>
      </c>
      <c r="AF18" s="18" t="str">
        <f t="shared" si="1"/>
        <v>No</v>
      </c>
    </row>
    <row r="19" spans="1:32" x14ac:dyDescent="0.3">
      <c r="A19" s="115" t="s">
        <v>34</v>
      </c>
      <c r="B19" s="115">
        <v>2013</v>
      </c>
      <c r="C19" s="115" t="s">
        <v>39</v>
      </c>
      <c r="D19" s="115" t="str">
        <f t="shared" si="0"/>
        <v>2013 June</v>
      </c>
      <c r="E19" s="115">
        <v>113.8</v>
      </c>
      <c r="F19" s="115">
        <v>114.9</v>
      </c>
      <c r="G19" s="115">
        <v>109.8</v>
      </c>
      <c r="H19" s="115">
        <v>107.9</v>
      </c>
      <c r="I19" s="115">
        <v>104.2</v>
      </c>
      <c r="J19" s="115">
        <v>110.7</v>
      </c>
      <c r="K19" s="115">
        <v>126.7</v>
      </c>
      <c r="L19" s="115">
        <v>106.3</v>
      </c>
      <c r="M19" s="115">
        <v>103.2</v>
      </c>
      <c r="N19" s="115">
        <v>105.7</v>
      </c>
      <c r="O19" s="115">
        <v>109</v>
      </c>
      <c r="P19" s="115">
        <v>111.6</v>
      </c>
      <c r="Q19" s="115">
        <v>112.2</v>
      </c>
      <c r="R19" s="115">
        <v>109.5</v>
      </c>
      <c r="S19" s="115">
        <v>109.5</v>
      </c>
      <c r="T19" s="115">
        <v>108.1</v>
      </c>
      <c r="U19" s="115">
        <v>109.3</v>
      </c>
      <c r="V19" s="115">
        <v>106.6</v>
      </c>
      <c r="W19" s="115">
        <v>108.3</v>
      </c>
      <c r="X19" s="115">
        <v>107.6</v>
      </c>
      <c r="Y19" s="115">
        <v>106.4</v>
      </c>
      <c r="Z19" s="115">
        <v>105.1</v>
      </c>
      <c r="AA19" s="115">
        <v>105.4</v>
      </c>
      <c r="AB19" s="115">
        <v>107.4</v>
      </c>
      <c r="AC19" s="115">
        <v>102.8</v>
      </c>
      <c r="AD19" s="115">
        <v>105.8</v>
      </c>
      <c r="AE19" s="115">
        <v>109.3</v>
      </c>
      <c r="AF19" s="18" t="str">
        <f t="shared" si="1"/>
        <v>No</v>
      </c>
    </row>
    <row r="20" spans="1:32" x14ac:dyDescent="0.3">
      <c r="A20" s="115" t="s">
        <v>30</v>
      </c>
      <c r="B20" s="115">
        <v>2013</v>
      </c>
      <c r="C20" s="115" t="s">
        <v>40</v>
      </c>
      <c r="D20" s="115" t="str">
        <f t="shared" si="0"/>
        <v>2013 July</v>
      </c>
      <c r="E20" s="115">
        <v>113.4</v>
      </c>
      <c r="F20" s="115">
        <v>114.9</v>
      </c>
      <c r="G20" s="115">
        <v>110.5</v>
      </c>
      <c r="H20" s="115">
        <v>109.3</v>
      </c>
      <c r="I20" s="115">
        <v>106.2</v>
      </c>
      <c r="J20" s="115">
        <v>110.3</v>
      </c>
      <c r="K20" s="115">
        <v>129.19999999999999</v>
      </c>
      <c r="L20" s="115">
        <v>107.1</v>
      </c>
      <c r="M20" s="115">
        <v>104.3</v>
      </c>
      <c r="N20" s="115">
        <v>106.4</v>
      </c>
      <c r="O20" s="115">
        <v>109.1</v>
      </c>
      <c r="P20" s="115">
        <v>112.1</v>
      </c>
      <c r="Q20" s="115">
        <v>113.1</v>
      </c>
      <c r="R20" s="115">
        <v>109.8</v>
      </c>
      <c r="S20" s="115">
        <v>110.5</v>
      </c>
      <c r="T20" s="115">
        <v>109.5</v>
      </c>
      <c r="U20" s="115">
        <v>110.3</v>
      </c>
      <c r="V20" s="115" t="s">
        <v>32</v>
      </c>
      <c r="W20" s="115">
        <v>109.5</v>
      </c>
      <c r="X20" s="115">
        <v>108.3</v>
      </c>
      <c r="Y20" s="115">
        <v>106.9</v>
      </c>
      <c r="Z20" s="115">
        <v>106.8</v>
      </c>
      <c r="AA20" s="115">
        <v>106.4</v>
      </c>
      <c r="AB20" s="115">
        <v>107.8</v>
      </c>
      <c r="AC20" s="115">
        <v>102.5</v>
      </c>
      <c r="AD20" s="115">
        <v>106.5</v>
      </c>
      <c r="AE20" s="115">
        <v>110.7</v>
      </c>
      <c r="AF20" s="18" t="str">
        <f t="shared" si="1"/>
        <v>No</v>
      </c>
    </row>
    <row r="21" spans="1:32" x14ac:dyDescent="0.3">
      <c r="A21" s="115" t="s">
        <v>33</v>
      </c>
      <c r="B21" s="115">
        <v>2013</v>
      </c>
      <c r="C21" s="115" t="s">
        <v>40</v>
      </c>
      <c r="D21" s="115" t="str">
        <f t="shared" si="0"/>
        <v>2013 July</v>
      </c>
      <c r="E21" s="115">
        <v>117.8</v>
      </c>
      <c r="F21" s="115">
        <v>119.2</v>
      </c>
      <c r="G21" s="115">
        <v>114</v>
      </c>
      <c r="H21" s="115">
        <v>108.3</v>
      </c>
      <c r="I21" s="115">
        <v>101.1</v>
      </c>
      <c r="J21" s="115">
        <v>113.2</v>
      </c>
      <c r="K21" s="115">
        <v>160.9</v>
      </c>
      <c r="L21" s="115">
        <v>105.1</v>
      </c>
      <c r="M21" s="115">
        <v>101.3</v>
      </c>
      <c r="N21" s="115">
        <v>107.5</v>
      </c>
      <c r="O21" s="115">
        <v>110.4</v>
      </c>
      <c r="P21" s="115">
        <v>113.1</v>
      </c>
      <c r="Q21" s="115">
        <v>117.5</v>
      </c>
      <c r="R21" s="115">
        <v>111.7</v>
      </c>
      <c r="S21" s="115">
        <v>109.8</v>
      </c>
      <c r="T21" s="115">
        <v>107.8</v>
      </c>
      <c r="U21" s="115">
        <v>109.5</v>
      </c>
      <c r="V21" s="115">
        <v>107.7</v>
      </c>
      <c r="W21" s="115">
        <v>108.6</v>
      </c>
      <c r="X21" s="115">
        <v>108.1</v>
      </c>
      <c r="Y21" s="115">
        <v>107.1</v>
      </c>
      <c r="Z21" s="115">
        <v>107.3</v>
      </c>
      <c r="AA21" s="115">
        <v>105.9</v>
      </c>
      <c r="AB21" s="115">
        <v>110.1</v>
      </c>
      <c r="AC21" s="115">
        <v>103.2</v>
      </c>
      <c r="AD21" s="115">
        <v>107.3</v>
      </c>
      <c r="AE21" s="115">
        <v>111.4</v>
      </c>
      <c r="AF21" s="18" t="str">
        <f t="shared" si="1"/>
        <v>No</v>
      </c>
    </row>
    <row r="22" spans="1:32" x14ac:dyDescent="0.3">
      <c r="A22" s="115" t="s">
        <v>34</v>
      </c>
      <c r="B22" s="115">
        <v>2013</v>
      </c>
      <c r="C22" s="115" t="s">
        <v>40</v>
      </c>
      <c r="D22" s="115" t="str">
        <f t="shared" si="0"/>
        <v>2013 July</v>
      </c>
      <c r="E22" s="115">
        <v>114.8</v>
      </c>
      <c r="F22" s="115">
        <v>116.4</v>
      </c>
      <c r="G22" s="115">
        <v>111.9</v>
      </c>
      <c r="H22" s="115">
        <v>108.9</v>
      </c>
      <c r="I22" s="115">
        <v>104.3</v>
      </c>
      <c r="J22" s="115">
        <v>111.7</v>
      </c>
      <c r="K22" s="115">
        <v>140</v>
      </c>
      <c r="L22" s="115">
        <v>106.4</v>
      </c>
      <c r="M22" s="115">
        <v>103.3</v>
      </c>
      <c r="N22" s="115">
        <v>106.8</v>
      </c>
      <c r="O22" s="115">
        <v>109.6</v>
      </c>
      <c r="P22" s="115">
        <v>112.6</v>
      </c>
      <c r="Q22" s="115">
        <v>114.7</v>
      </c>
      <c r="R22" s="115">
        <v>110.3</v>
      </c>
      <c r="S22" s="115">
        <v>110.2</v>
      </c>
      <c r="T22" s="115">
        <v>108.8</v>
      </c>
      <c r="U22" s="115">
        <v>110</v>
      </c>
      <c r="V22" s="115">
        <v>107.7</v>
      </c>
      <c r="W22" s="115">
        <v>109.2</v>
      </c>
      <c r="X22" s="115">
        <v>108.2</v>
      </c>
      <c r="Y22" s="115">
        <v>107</v>
      </c>
      <c r="Z22" s="115">
        <v>107.1</v>
      </c>
      <c r="AA22" s="115">
        <v>106.1</v>
      </c>
      <c r="AB22" s="115">
        <v>109.1</v>
      </c>
      <c r="AC22" s="115">
        <v>102.8</v>
      </c>
      <c r="AD22" s="115">
        <v>106.9</v>
      </c>
      <c r="AE22" s="115">
        <v>111</v>
      </c>
      <c r="AF22" s="18" t="str">
        <f t="shared" si="1"/>
        <v>No</v>
      </c>
    </row>
    <row r="23" spans="1:32" x14ac:dyDescent="0.3">
      <c r="A23" s="115" t="s">
        <v>30</v>
      </c>
      <c r="B23" s="115">
        <v>2013</v>
      </c>
      <c r="C23" s="115" t="s">
        <v>41</v>
      </c>
      <c r="D23" s="115" t="str">
        <f t="shared" si="0"/>
        <v>2013 August</v>
      </c>
      <c r="E23" s="115">
        <v>114.3</v>
      </c>
      <c r="F23" s="115">
        <v>115.4</v>
      </c>
      <c r="G23" s="115">
        <v>111.1</v>
      </c>
      <c r="H23" s="115">
        <v>110</v>
      </c>
      <c r="I23" s="115">
        <v>106.4</v>
      </c>
      <c r="J23" s="115">
        <v>110.8</v>
      </c>
      <c r="K23" s="115">
        <v>138.9</v>
      </c>
      <c r="L23" s="115">
        <v>107.4</v>
      </c>
      <c r="M23" s="115">
        <v>104.1</v>
      </c>
      <c r="N23" s="115">
        <v>106.9</v>
      </c>
      <c r="O23" s="115">
        <v>109.7</v>
      </c>
      <c r="P23" s="115">
        <v>112.6</v>
      </c>
      <c r="Q23" s="115">
        <v>114.9</v>
      </c>
      <c r="R23" s="115">
        <v>110.7</v>
      </c>
      <c r="S23" s="115">
        <v>111.3</v>
      </c>
      <c r="T23" s="115">
        <v>110.2</v>
      </c>
      <c r="U23" s="115">
        <v>111.1</v>
      </c>
      <c r="V23" s="115" t="s">
        <v>32</v>
      </c>
      <c r="W23" s="115">
        <v>109.9</v>
      </c>
      <c r="X23" s="115">
        <v>108.7</v>
      </c>
      <c r="Y23" s="115">
        <v>107.5</v>
      </c>
      <c r="Z23" s="115">
        <v>107.8</v>
      </c>
      <c r="AA23" s="115">
        <v>106.8</v>
      </c>
      <c r="AB23" s="115">
        <v>108.7</v>
      </c>
      <c r="AC23" s="115">
        <v>105</v>
      </c>
      <c r="AD23" s="115">
        <v>107.5</v>
      </c>
      <c r="AE23" s="115">
        <v>112.1</v>
      </c>
      <c r="AF23" s="18" t="str">
        <f t="shared" si="1"/>
        <v>No</v>
      </c>
    </row>
    <row r="24" spans="1:32" x14ac:dyDescent="0.3">
      <c r="A24" s="115" t="s">
        <v>33</v>
      </c>
      <c r="B24" s="115">
        <v>2013</v>
      </c>
      <c r="C24" s="115" t="s">
        <v>41</v>
      </c>
      <c r="D24" s="115" t="str">
        <f t="shared" si="0"/>
        <v>2013 August</v>
      </c>
      <c r="E24" s="115">
        <v>118.3</v>
      </c>
      <c r="F24" s="115">
        <v>120.4</v>
      </c>
      <c r="G24" s="115">
        <v>112.7</v>
      </c>
      <c r="H24" s="115">
        <v>108.9</v>
      </c>
      <c r="I24" s="115">
        <v>101.1</v>
      </c>
      <c r="J24" s="115">
        <v>108.7</v>
      </c>
      <c r="K24" s="115">
        <v>177</v>
      </c>
      <c r="L24" s="115">
        <v>104.7</v>
      </c>
      <c r="M24" s="115">
        <v>101</v>
      </c>
      <c r="N24" s="115">
        <v>108.5</v>
      </c>
      <c r="O24" s="115">
        <v>110.9</v>
      </c>
      <c r="P24" s="115">
        <v>114.3</v>
      </c>
      <c r="Q24" s="115">
        <v>119.6</v>
      </c>
      <c r="R24" s="115">
        <v>112.4</v>
      </c>
      <c r="S24" s="115">
        <v>110.6</v>
      </c>
      <c r="T24" s="115">
        <v>108.3</v>
      </c>
      <c r="U24" s="115">
        <v>110.2</v>
      </c>
      <c r="V24" s="115">
        <v>108.9</v>
      </c>
      <c r="W24" s="115">
        <v>109.3</v>
      </c>
      <c r="X24" s="115">
        <v>108.7</v>
      </c>
      <c r="Y24" s="115">
        <v>107.6</v>
      </c>
      <c r="Z24" s="115">
        <v>108.1</v>
      </c>
      <c r="AA24" s="115">
        <v>106.5</v>
      </c>
      <c r="AB24" s="115">
        <v>110.8</v>
      </c>
      <c r="AC24" s="115">
        <v>106</v>
      </c>
      <c r="AD24" s="115">
        <v>108.3</v>
      </c>
      <c r="AE24" s="115">
        <v>112.7</v>
      </c>
      <c r="AF24" s="18" t="str">
        <f t="shared" si="1"/>
        <v>No</v>
      </c>
    </row>
    <row r="25" spans="1:32" x14ac:dyDescent="0.3">
      <c r="A25" s="115" t="s">
        <v>34</v>
      </c>
      <c r="B25" s="115">
        <v>2013</v>
      </c>
      <c r="C25" s="115" t="s">
        <v>41</v>
      </c>
      <c r="D25" s="115" t="str">
        <f t="shared" si="0"/>
        <v>2013 August</v>
      </c>
      <c r="E25" s="115">
        <v>115.6</v>
      </c>
      <c r="F25" s="115">
        <v>117.2</v>
      </c>
      <c r="G25" s="115">
        <v>111.7</v>
      </c>
      <c r="H25" s="115">
        <v>109.6</v>
      </c>
      <c r="I25" s="115">
        <v>104.5</v>
      </c>
      <c r="J25" s="115">
        <v>109.8</v>
      </c>
      <c r="K25" s="115">
        <v>151.80000000000001</v>
      </c>
      <c r="L25" s="115">
        <v>106.5</v>
      </c>
      <c r="M25" s="115">
        <v>103.1</v>
      </c>
      <c r="N25" s="115">
        <v>107.4</v>
      </c>
      <c r="O25" s="115">
        <v>110.2</v>
      </c>
      <c r="P25" s="115">
        <v>113.4</v>
      </c>
      <c r="Q25" s="115">
        <v>116.6</v>
      </c>
      <c r="R25" s="115">
        <v>111.2</v>
      </c>
      <c r="S25" s="115">
        <v>111</v>
      </c>
      <c r="T25" s="115">
        <v>109.4</v>
      </c>
      <c r="U25" s="115">
        <v>110.7</v>
      </c>
      <c r="V25" s="115">
        <v>108.9</v>
      </c>
      <c r="W25" s="115">
        <v>109.7</v>
      </c>
      <c r="X25" s="115">
        <v>108.7</v>
      </c>
      <c r="Y25" s="115">
        <v>107.5</v>
      </c>
      <c r="Z25" s="115">
        <v>108</v>
      </c>
      <c r="AA25" s="115">
        <v>106.6</v>
      </c>
      <c r="AB25" s="115">
        <v>109.9</v>
      </c>
      <c r="AC25" s="115">
        <v>105.4</v>
      </c>
      <c r="AD25" s="115">
        <v>107.9</v>
      </c>
      <c r="AE25" s="115">
        <v>112.4</v>
      </c>
      <c r="AF25" s="18" t="str">
        <f t="shared" si="1"/>
        <v>No</v>
      </c>
    </row>
    <row r="26" spans="1:32" x14ac:dyDescent="0.3">
      <c r="A26" s="115" t="s">
        <v>30</v>
      </c>
      <c r="B26" s="115">
        <v>2013</v>
      </c>
      <c r="C26" s="115" t="s">
        <v>42</v>
      </c>
      <c r="D26" s="115" t="str">
        <f t="shared" si="0"/>
        <v>2013 September</v>
      </c>
      <c r="E26" s="115">
        <v>115.4</v>
      </c>
      <c r="F26" s="115">
        <v>115.7</v>
      </c>
      <c r="G26" s="115">
        <v>111.7</v>
      </c>
      <c r="H26" s="115">
        <v>111</v>
      </c>
      <c r="I26" s="115">
        <v>107.4</v>
      </c>
      <c r="J26" s="115">
        <v>110.9</v>
      </c>
      <c r="K26" s="115">
        <v>154</v>
      </c>
      <c r="L26" s="115">
        <v>108.1</v>
      </c>
      <c r="M26" s="115">
        <v>104.2</v>
      </c>
      <c r="N26" s="115">
        <v>107.9</v>
      </c>
      <c r="O26" s="115">
        <v>110.4</v>
      </c>
      <c r="P26" s="115">
        <v>114</v>
      </c>
      <c r="Q26" s="115">
        <v>117.8</v>
      </c>
      <c r="R26" s="115">
        <v>111.7</v>
      </c>
      <c r="S26" s="115">
        <v>112.7</v>
      </c>
      <c r="T26" s="115">
        <v>111.4</v>
      </c>
      <c r="U26" s="115">
        <v>112.5</v>
      </c>
      <c r="V26" s="115" t="s">
        <v>32</v>
      </c>
      <c r="W26" s="115">
        <v>111.1</v>
      </c>
      <c r="X26" s="115">
        <v>109.6</v>
      </c>
      <c r="Y26" s="115">
        <v>108.3</v>
      </c>
      <c r="Z26" s="115">
        <v>109.3</v>
      </c>
      <c r="AA26" s="115">
        <v>107.7</v>
      </c>
      <c r="AB26" s="115">
        <v>109.8</v>
      </c>
      <c r="AC26" s="115">
        <v>106.7</v>
      </c>
      <c r="AD26" s="115">
        <v>108.7</v>
      </c>
      <c r="AE26" s="115">
        <v>114.2</v>
      </c>
      <c r="AF26" s="18" t="str">
        <f t="shared" si="1"/>
        <v>No</v>
      </c>
    </row>
    <row r="27" spans="1:32" x14ac:dyDescent="0.3">
      <c r="A27" s="115" t="s">
        <v>33</v>
      </c>
      <c r="B27" s="115">
        <v>2013</v>
      </c>
      <c r="C27" s="115" t="s">
        <v>42</v>
      </c>
      <c r="D27" s="115" t="str">
        <f t="shared" si="0"/>
        <v>2013 September</v>
      </c>
      <c r="E27" s="115">
        <v>118.6</v>
      </c>
      <c r="F27" s="115">
        <v>119.1</v>
      </c>
      <c r="G27" s="115">
        <v>113.2</v>
      </c>
      <c r="H27" s="115">
        <v>109.6</v>
      </c>
      <c r="I27" s="115">
        <v>101.7</v>
      </c>
      <c r="J27" s="115">
        <v>103.2</v>
      </c>
      <c r="K27" s="115">
        <v>174.3</v>
      </c>
      <c r="L27" s="115">
        <v>105.1</v>
      </c>
      <c r="M27" s="115">
        <v>100.8</v>
      </c>
      <c r="N27" s="115">
        <v>109.1</v>
      </c>
      <c r="O27" s="115">
        <v>111.1</v>
      </c>
      <c r="P27" s="115">
        <v>115.4</v>
      </c>
      <c r="Q27" s="115">
        <v>119.2</v>
      </c>
      <c r="R27" s="115">
        <v>112.9</v>
      </c>
      <c r="S27" s="115">
        <v>111.4</v>
      </c>
      <c r="T27" s="115">
        <v>109</v>
      </c>
      <c r="U27" s="115">
        <v>111.1</v>
      </c>
      <c r="V27" s="115">
        <v>109.7</v>
      </c>
      <c r="W27" s="115">
        <v>109.5</v>
      </c>
      <c r="X27" s="115">
        <v>109.6</v>
      </c>
      <c r="Y27" s="115">
        <v>107.9</v>
      </c>
      <c r="Z27" s="115">
        <v>110.4</v>
      </c>
      <c r="AA27" s="115">
        <v>107.4</v>
      </c>
      <c r="AB27" s="115">
        <v>111.2</v>
      </c>
      <c r="AC27" s="115">
        <v>106.9</v>
      </c>
      <c r="AD27" s="115">
        <v>109.4</v>
      </c>
      <c r="AE27" s="115">
        <v>113.2</v>
      </c>
      <c r="AF27" s="18" t="str">
        <f t="shared" si="1"/>
        <v>No</v>
      </c>
    </row>
    <row r="28" spans="1:32" x14ac:dyDescent="0.3">
      <c r="A28" s="115" t="s">
        <v>34</v>
      </c>
      <c r="B28" s="115">
        <v>2013</v>
      </c>
      <c r="C28" s="115" t="s">
        <v>42</v>
      </c>
      <c r="D28" s="115" t="str">
        <f t="shared" si="0"/>
        <v>2013 September</v>
      </c>
      <c r="E28" s="115">
        <v>116.4</v>
      </c>
      <c r="F28" s="115">
        <v>116.9</v>
      </c>
      <c r="G28" s="115">
        <v>112.3</v>
      </c>
      <c r="H28" s="115">
        <v>110.5</v>
      </c>
      <c r="I28" s="115">
        <v>105.3</v>
      </c>
      <c r="J28" s="115">
        <v>107.3</v>
      </c>
      <c r="K28" s="115">
        <v>160.9</v>
      </c>
      <c r="L28" s="115">
        <v>107.1</v>
      </c>
      <c r="M28" s="115">
        <v>103.1</v>
      </c>
      <c r="N28" s="115">
        <v>108.3</v>
      </c>
      <c r="O28" s="115">
        <v>110.7</v>
      </c>
      <c r="P28" s="115">
        <v>114.6</v>
      </c>
      <c r="Q28" s="115">
        <v>118.3</v>
      </c>
      <c r="R28" s="115">
        <v>112</v>
      </c>
      <c r="S28" s="115">
        <v>112.2</v>
      </c>
      <c r="T28" s="115">
        <v>110.4</v>
      </c>
      <c r="U28" s="115">
        <v>111.9</v>
      </c>
      <c r="V28" s="115">
        <v>109.7</v>
      </c>
      <c r="W28" s="115">
        <v>110.5</v>
      </c>
      <c r="X28" s="115">
        <v>109.6</v>
      </c>
      <c r="Y28" s="115">
        <v>108.1</v>
      </c>
      <c r="Z28" s="115">
        <v>109.9</v>
      </c>
      <c r="AA28" s="115">
        <v>107.5</v>
      </c>
      <c r="AB28" s="115">
        <v>110.6</v>
      </c>
      <c r="AC28" s="115">
        <v>106.8</v>
      </c>
      <c r="AD28" s="115">
        <v>109</v>
      </c>
      <c r="AE28" s="115">
        <v>113.7</v>
      </c>
      <c r="AF28" s="18" t="str">
        <f t="shared" si="1"/>
        <v>No</v>
      </c>
    </row>
    <row r="29" spans="1:32" x14ac:dyDescent="0.3">
      <c r="A29" s="115" t="s">
        <v>30</v>
      </c>
      <c r="B29" s="115">
        <v>2013</v>
      </c>
      <c r="C29" s="115" t="s">
        <v>43</v>
      </c>
      <c r="D29" s="115" t="str">
        <f t="shared" si="0"/>
        <v>2013 October</v>
      </c>
      <c r="E29" s="115">
        <v>116.3</v>
      </c>
      <c r="F29" s="115">
        <v>115.4</v>
      </c>
      <c r="G29" s="115">
        <v>112.6</v>
      </c>
      <c r="H29" s="115">
        <v>111.7</v>
      </c>
      <c r="I29" s="115">
        <v>107.7</v>
      </c>
      <c r="J29" s="115">
        <v>113.2</v>
      </c>
      <c r="K29" s="115">
        <v>164.9</v>
      </c>
      <c r="L29" s="115">
        <v>108.3</v>
      </c>
      <c r="M29" s="115">
        <v>103.9</v>
      </c>
      <c r="N29" s="115">
        <v>108.2</v>
      </c>
      <c r="O29" s="115">
        <v>111.1</v>
      </c>
      <c r="P29" s="115">
        <v>114.9</v>
      </c>
      <c r="Q29" s="115">
        <v>119.8</v>
      </c>
      <c r="R29" s="115">
        <v>112.2</v>
      </c>
      <c r="S29" s="115">
        <v>113.6</v>
      </c>
      <c r="T29" s="115">
        <v>112.3</v>
      </c>
      <c r="U29" s="115">
        <v>113.4</v>
      </c>
      <c r="V29" s="115" t="s">
        <v>32</v>
      </c>
      <c r="W29" s="115">
        <v>111.6</v>
      </c>
      <c r="X29" s="115">
        <v>110.4</v>
      </c>
      <c r="Y29" s="115">
        <v>108.9</v>
      </c>
      <c r="Z29" s="115">
        <v>109.3</v>
      </c>
      <c r="AA29" s="115">
        <v>108.3</v>
      </c>
      <c r="AB29" s="115">
        <v>110.2</v>
      </c>
      <c r="AC29" s="115">
        <v>107.5</v>
      </c>
      <c r="AD29" s="115">
        <v>109.1</v>
      </c>
      <c r="AE29" s="115">
        <v>115.5</v>
      </c>
      <c r="AF29" s="18" t="str">
        <f t="shared" si="1"/>
        <v>No</v>
      </c>
    </row>
    <row r="30" spans="1:32" x14ac:dyDescent="0.3">
      <c r="A30" s="115" t="s">
        <v>33</v>
      </c>
      <c r="B30" s="115">
        <v>2013</v>
      </c>
      <c r="C30" s="115" t="s">
        <v>43</v>
      </c>
      <c r="D30" s="115" t="str">
        <f t="shared" si="0"/>
        <v>2013 October</v>
      </c>
      <c r="E30" s="115">
        <v>118.9</v>
      </c>
      <c r="F30" s="115">
        <v>118.1</v>
      </c>
      <c r="G30" s="115">
        <v>114.5</v>
      </c>
      <c r="H30" s="115">
        <v>110.4</v>
      </c>
      <c r="I30" s="115">
        <v>102.3</v>
      </c>
      <c r="J30" s="115">
        <v>106.2</v>
      </c>
      <c r="K30" s="115">
        <v>183.5</v>
      </c>
      <c r="L30" s="115">
        <v>105.3</v>
      </c>
      <c r="M30" s="115">
        <v>100.2</v>
      </c>
      <c r="N30" s="115">
        <v>109.6</v>
      </c>
      <c r="O30" s="115">
        <v>111.4</v>
      </c>
      <c r="P30" s="115">
        <v>116</v>
      </c>
      <c r="Q30" s="115">
        <v>120.8</v>
      </c>
      <c r="R30" s="115">
        <v>113.5</v>
      </c>
      <c r="S30" s="115">
        <v>112.5</v>
      </c>
      <c r="T30" s="115">
        <v>109.7</v>
      </c>
      <c r="U30" s="115">
        <v>112</v>
      </c>
      <c r="V30" s="115">
        <v>110.5</v>
      </c>
      <c r="W30" s="115">
        <v>109.7</v>
      </c>
      <c r="X30" s="115">
        <v>110.2</v>
      </c>
      <c r="Y30" s="115">
        <v>108.2</v>
      </c>
      <c r="Z30" s="115">
        <v>109.7</v>
      </c>
      <c r="AA30" s="115">
        <v>108</v>
      </c>
      <c r="AB30" s="115">
        <v>111.3</v>
      </c>
      <c r="AC30" s="115">
        <v>107.3</v>
      </c>
      <c r="AD30" s="115">
        <v>109.4</v>
      </c>
      <c r="AE30" s="115">
        <v>114</v>
      </c>
      <c r="AF30" s="18" t="str">
        <f t="shared" si="1"/>
        <v>No</v>
      </c>
    </row>
    <row r="31" spans="1:32" x14ac:dyDescent="0.3">
      <c r="A31" s="115" t="s">
        <v>34</v>
      </c>
      <c r="B31" s="115">
        <v>2013</v>
      </c>
      <c r="C31" s="115" t="s">
        <v>43</v>
      </c>
      <c r="D31" s="115" t="str">
        <f t="shared" si="0"/>
        <v>2013 October</v>
      </c>
      <c r="E31" s="115">
        <v>117.1</v>
      </c>
      <c r="F31" s="115">
        <v>116.3</v>
      </c>
      <c r="G31" s="115">
        <v>113.3</v>
      </c>
      <c r="H31" s="115">
        <v>111.2</v>
      </c>
      <c r="I31" s="115">
        <v>105.7</v>
      </c>
      <c r="J31" s="115">
        <v>109.9</v>
      </c>
      <c r="K31" s="115">
        <v>171.2</v>
      </c>
      <c r="L31" s="115">
        <v>107.3</v>
      </c>
      <c r="M31" s="115">
        <v>102.7</v>
      </c>
      <c r="N31" s="115">
        <v>108.7</v>
      </c>
      <c r="O31" s="115">
        <v>111.2</v>
      </c>
      <c r="P31" s="115">
        <v>115.4</v>
      </c>
      <c r="Q31" s="115">
        <v>120.2</v>
      </c>
      <c r="R31" s="115">
        <v>112.5</v>
      </c>
      <c r="S31" s="115">
        <v>113.2</v>
      </c>
      <c r="T31" s="115">
        <v>111.2</v>
      </c>
      <c r="U31" s="115">
        <v>112.8</v>
      </c>
      <c r="V31" s="115">
        <v>110.5</v>
      </c>
      <c r="W31" s="115">
        <v>110.9</v>
      </c>
      <c r="X31" s="115">
        <v>110.3</v>
      </c>
      <c r="Y31" s="115">
        <v>108.6</v>
      </c>
      <c r="Z31" s="115">
        <v>109.5</v>
      </c>
      <c r="AA31" s="115">
        <v>108.1</v>
      </c>
      <c r="AB31" s="115">
        <v>110.8</v>
      </c>
      <c r="AC31" s="115">
        <v>107.4</v>
      </c>
      <c r="AD31" s="115">
        <v>109.2</v>
      </c>
      <c r="AE31" s="115">
        <v>114.8</v>
      </c>
      <c r="AF31" s="18" t="str">
        <f t="shared" si="1"/>
        <v>No</v>
      </c>
    </row>
    <row r="32" spans="1:32" x14ac:dyDescent="0.3">
      <c r="A32" s="115" t="s">
        <v>30</v>
      </c>
      <c r="B32" s="115">
        <v>2013</v>
      </c>
      <c r="C32" s="115" t="s">
        <v>44</v>
      </c>
      <c r="D32" s="115" t="str">
        <f t="shared" si="0"/>
        <v xml:space="preserve">2013 November </v>
      </c>
      <c r="E32" s="115">
        <v>117.3</v>
      </c>
      <c r="F32" s="115">
        <v>114.9</v>
      </c>
      <c r="G32" s="115">
        <v>116.2</v>
      </c>
      <c r="H32" s="115">
        <v>112.8</v>
      </c>
      <c r="I32" s="115">
        <v>108.9</v>
      </c>
      <c r="J32" s="115">
        <v>116.6</v>
      </c>
      <c r="K32" s="115">
        <v>178.1</v>
      </c>
      <c r="L32" s="115">
        <v>109.1</v>
      </c>
      <c r="M32" s="115">
        <v>103.6</v>
      </c>
      <c r="N32" s="115">
        <v>109</v>
      </c>
      <c r="O32" s="115">
        <v>111.8</v>
      </c>
      <c r="P32" s="115">
        <v>116</v>
      </c>
      <c r="Q32" s="115">
        <v>122.5</v>
      </c>
      <c r="R32" s="115">
        <v>112.8</v>
      </c>
      <c r="S32" s="115">
        <v>114.6</v>
      </c>
      <c r="T32" s="115">
        <v>113.1</v>
      </c>
      <c r="U32" s="115">
        <v>114.4</v>
      </c>
      <c r="V32" s="115" t="s">
        <v>32</v>
      </c>
      <c r="W32" s="115">
        <v>112.6</v>
      </c>
      <c r="X32" s="115">
        <v>111.3</v>
      </c>
      <c r="Y32" s="115">
        <v>109.7</v>
      </c>
      <c r="Z32" s="115">
        <v>109.6</v>
      </c>
      <c r="AA32" s="115">
        <v>108.7</v>
      </c>
      <c r="AB32" s="115">
        <v>111</v>
      </c>
      <c r="AC32" s="115">
        <v>108.2</v>
      </c>
      <c r="AD32" s="115">
        <v>109.8</v>
      </c>
      <c r="AE32" s="115">
        <v>117.4</v>
      </c>
      <c r="AF32" s="18" t="str">
        <f t="shared" si="1"/>
        <v>No</v>
      </c>
    </row>
    <row r="33" spans="1:32" x14ac:dyDescent="0.3">
      <c r="A33" s="115" t="s">
        <v>33</v>
      </c>
      <c r="B33" s="115">
        <v>2013</v>
      </c>
      <c r="C33" s="115" t="s">
        <v>45</v>
      </c>
      <c r="D33" s="115" t="str">
        <f t="shared" si="0"/>
        <v>2013 November</v>
      </c>
      <c r="E33" s="115">
        <v>119.8</v>
      </c>
      <c r="F33" s="115">
        <v>116.3</v>
      </c>
      <c r="G33" s="115">
        <v>122.6</v>
      </c>
      <c r="H33" s="115">
        <v>112</v>
      </c>
      <c r="I33" s="115">
        <v>103.2</v>
      </c>
      <c r="J33" s="115">
        <v>110</v>
      </c>
      <c r="K33" s="115">
        <v>192.8</v>
      </c>
      <c r="L33" s="115">
        <v>106.3</v>
      </c>
      <c r="M33" s="115">
        <v>99.5</v>
      </c>
      <c r="N33" s="115">
        <v>110.3</v>
      </c>
      <c r="O33" s="115">
        <v>111.8</v>
      </c>
      <c r="P33" s="115">
        <v>117.1</v>
      </c>
      <c r="Q33" s="115">
        <v>122.9</v>
      </c>
      <c r="R33" s="115">
        <v>114.1</v>
      </c>
      <c r="S33" s="115">
        <v>113.5</v>
      </c>
      <c r="T33" s="115">
        <v>110.3</v>
      </c>
      <c r="U33" s="115">
        <v>113</v>
      </c>
      <c r="V33" s="115">
        <v>111.1</v>
      </c>
      <c r="W33" s="115">
        <v>110</v>
      </c>
      <c r="X33" s="115">
        <v>110.9</v>
      </c>
      <c r="Y33" s="115">
        <v>108.6</v>
      </c>
      <c r="Z33" s="115">
        <v>109.5</v>
      </c>
      <c r="AA33" s="115">
        <v>108.5</v>
      </c>
      <c r="AB33" s="115">
        <v>111.3</v>
      </c>
      <c r="AC33" s="115">
        <v>107.9</v>
      </c>
      <c r="AD33" s="115">
        <v>109.6</v>
      </c>
      <c r="AE33" s="115">
        <v>115</v>
      </c>
      <c r="AF33" s="18" t="str">
        <f t="shared" si="1"/>
        <v>No</v>
      </c>
    </row>
    <row r="34" spans="1:32" x14ac:dyDescent="0.3">
      <c r="A34" s="115" t="s">
        <v>34</v>
      </c>
      <c r="B34" s="115">
        <v>2013</v>
      </c>
      <c r="C34" s="115" t="s">
        <v>45</v>
      </c>
      <c r="D34" s="115" t="str">
        <f t="shared" si="0"/>
        <v>2013 November</v>
      </c>
      <c r="E34" s="115">
        <v>118.1</v>
      </c>
      <c r="F34" s="115">
        <v>115.4</v>
      </c>
      <c r="G34" s="115">
        <v>118.7</v>
      </c>
      <c r="H34" s="115">
        <v>112.5</v>
      </c>
      <c r="I34" s="115">
        <v>106.8</v>
      </c>
      <c r="J34" s="115">
        <v>113.5</v>
      </c>
      <c r="K34" s="115">
        <v>183.1</v>
      </c>
      <c r="L34" s="115">
        <v>108.2</v>
      </c>
      <c r="M34" s="115">
        <v>102.2</v>
      </c>
      <c r="N34" s="115">
        <v>109.4</v>
      </c>
      <c r="O34" s="115">
        <v>111.8</v>
      </c>
      <c r="P34" s="115">
        <v>116.5</v>
      </c>
      <c r="Q34" s="115">
        <v>122.6</v>
      </c>
      <c r="R34" s="115">
        <v>113.1</v>
      </c>
      <c r="S34" s="115">
        <v>114.2</v>
      </c>
      <c r="T34" s="115">
        <v>111.9</v>
      </c>
      <c r="U34" s="115">
        <v>113.8</v>
      </c>
      <c r="V34" s="115">
        <v>111.1</v>
      </c>
      <c r="W34" s="115">
        <v>111.6</v>
      </c>
      <c r="X34" s="115">
        <v>111.1</v>
      </c>
      <c r="Y34" s="115">
        <v>109.3</v>
      </c>
      <c r="Z34" s="115">
        <v>109.5</v>
      </c>
      <c r="AA34" s="115">
        <v>108.6</v>
      </c>
      <c r="AB34" s="115">
        <v>111.2</v>
      </c>
      <c r="AC34" s="115">
        <v>108.1</v>
      </c>
      <c r="AD34" s="115">
        <v>109.7</v>
      </c>
      <c r="AE34" s="115">
        <v>116.3</v>
      </c>
      <c r="AF34" s="18" t="str">
        <f t="shared" si="1"/>
        <v>No</v>
      </c>
    </row>
    <row r="35" spans="1:32" x14ac:dyDescent="0.3">
      <c r="A35" s="115" t="s">
        <v>30</v>
      </c>
      <c r="B35" s="115">
        <v>2013</v>
      </c>
      <c r="C35" s="115" t="s">
        <v>46</v>
      </c>
      <c r="D35" s="115" t="str">
        <f t="shared" si="0"/>
        <v>2013 December</v>
      </c>
      <c r="E35" s="115">
        <v>118.4</v>
      </c>
      <c r="F35" s="115">
        <v>115.9</v>
      </c>
      <c r="G35" s="115">
        <v>120.4</v>
      </c>
      <c r="H35" s="115">
        <v>113.8</v>
      </c>
      <c r="I35" s="115">
        <v>109.5</v>
      </c>
      <c r="J35" s="115">
        <v>115.5</v>
      </c>
      <c r="K35" s="115">
        <v>145.69999999999999</v>
      </c>
      <c r="L35" s="115">
        <v>109.5</v>
      </c>
      <c r="M35" s="115">
        <v>102.9</v>
      </c>
      <c r="N35" s="115">
        <v>109.8</v>
      </c>
      <c r="O35" s="115">
        <v>112.1</v>
      </c>
      <c r="P35" s="115">
        <v>116.8</v>
      </c>
      <c r="Q35" s="115">
        <v>118.7</v>
      </c>
      <c r="R35" s="115">
        <v>113.6</v>
      </c>
      <c r="S35" s="115">
        <v>115.8</v>
      </c>
      <c r="T35" s="115">
        <v>114</v>
      </c>
      <c r="U35" s="115">
        <v>115.5</v>
      </c>
      <c r="V35" s="115" t="s">
        <v>32</v>
      </c>
      <c r="W35" s="115">
        <v>112.8</v>
      </c>
      <c r="X35" s="115">
        <v>112.1</v>
      </c>
      <c r="Y35" s="115">
        <v>110.1</v>
      </c>
      <c r="Z35" s="115">
        <v>109.9</v>
      </c>
      <c r="AA35" s="115">
        <v>109.2</v>
      </c>
      <c r="AB35" s="115">
        <v>111.6</v>
      </c>
      <c r="AC35" s="115">
        <v>108.1</v>
      </c>
      <c r="AD35" s="115">
        <v>110.1</v>
      </c>
      <c r="AE35" s="115">
        <v>115.5</v>
      </c>
      <c r="AF35" s="18" t="str">
        <f t="shared" si="1"/>
        <v>No</v>
      </c>
    </row>
    <row r="36" spans="1:32" x14ac:dyDescent="0.3">
      <c r="A36" s="115" t="s">
        <v>33</v>
      </c>
      <c r="B36" s="115">
        <v>2013</v>
      </c>
      <c r="C36" s="115" t="s">
        <v>46</v>
      </c>
      <c r="D36" s="115" t="str">
        <f t="shared" si="0"/>
        <v>2013 December</v>
      </c>
      <c r="E36" s="115">
        <v>120.5</v>
      </c>
      <c r="F36" s="115">
        <v>118.1</v>
      </c>
      <c r="G36" s="115">
        <v>128.5</v>
      </c>
      <c r="H36" s="115">
        <v>112.8</v>
      </c>
      <c r="I36" s="115">
        <v>103.4</v>
      </c>
      <c r="J36" s="115">
        <v>110.7</v>
      </c>
      <c r="K36" s="115">
        <v>144.80000000000001</v>
      </c>
      <c r="L36" s="115">
        <v>107.1</v>
      </c>
      <c r="M36" s="115">
        <v>98.6</v>
      </c>
      <c r="N36" s="115">
        <v>111.9</v>
      </c>
      <c r="O36" s="115">
        <v>112.1</v>
      </c>
      <c r="P36" s="115">
        <v>118.1</v>
      </c>
      <c r="Q36" s="115">
        <v>117.8</v>
      </c>
      <c r="R36" s="115">
        <v>115</v>
      </c>
      <c r="S36" s="115">
        <v>114.2</v>
      </c>
      <c r="T36" s="115">
        <v>110.9</v>
      </c>
      <c r="U36" s="115">
        <v>113.7</v>
      </c>
      <c r="V36" s="115">
        <v>110.7</v>
      </c>
      <c r="W36" s="115">
        <v>110.4</v>
      </c>
      <c r="X36" s="115">
        <v>111.3</v>
      </c>
      <c r="Y36" s="115">
        <v>109</v>
      </c>
      <c r="Z36" s="115">
        <v>109.7</v>
      </c>
      <c r="AA36" s="115">
        <v>108.9</v>
      </c>
      <c r="AB36" s="115">
        <v>111.4</v>
      </c>
      <c r="AC36" s="115">
        <v>107.7</v>
      </c>
      <c r="AD36" s="115">
        <v>109.8</v>
      </c>
      <c r="AE36" s="115">
        <v>113.3</v>
      </c>
      <c r="AF36" s="18" t="str">
        <f t="shared" si="1"/>
        <v>No</v>
      </c>
    </row>
    <row r="37" spans="1:32" x14ac:dyDescent="0.3">
      <c r="A37" s="115" t="s">
        <v>34</v>
      </c>
      <c r="B37" s="115">
        <v>2013</v>
      </c>
      <c r="C37" s="115" t="s">
        <v>46</v>
      </c>
      <c r="D37" s="115" t="str">
        <f t="shared" si="0"/>
        <v>2013 December</v>
      </c>
      <c r="E37" s="115">
        <v>119.1</v>
      </c>
      <c r="F37" s="115">
        <v>116.7</v>
      </c>
      <c r="G37" s="115">
        <v>123.5</v>
      </c>
      <c r="H37" s="115">
        <v>113.4</v>
      </c>
      <c r="I37" s="115">
        <v>107.3</v>
      </c>
      <c r="J37" s="115">
        <v>113.3</v>
      </c>
      <c r="K37" s="115">
        <v>145.4</v>
      </c>
      <c r="L37" s="115">
        <v>108.7</v>
      </c>
      <c r="M37" s="115">
        <v>101.5</v>
      </c>
      <c r="N37" s="115">
        <v>110.5</v>
      </c>
      <c r="O37" s="115">
        <v>112.1</v>
      </c>
      <c r="P37" s="115">
        <v>117.4</v>
      </c>
      <c r="Q37" s="115">
        <v>118.4</v>
      </c>
      <c r="R37" s="115">
        <v>114</v>
      </c>
      <c r="S37" s="115">
        <v>115.2</v>
      </c>
      <c r="T37" s="115">
        <v>112.7</v>
      </c>
      <c r="U37" s="115">
        <v>114.8</v>
      </c>
      <c r="V37" s="115">
        <v>110.7</v>
      </c>
      <c r="W37" s="115">
        <v>111.9</v>
      </c>
      <c r="X37" s="115">
        <v>111.7</v>
      </c>
      <c r="Y37" s="115">
        <v>109.7</v>
      </c>
      <c r="Z37" s="115">
        <v>109.8</v>
      </c>
      <c r="AA37" s="115">
        <v>109</v>
      </c>
      <c r="AB37" s="115">
        <v>111.5</v>
      </c>
      <c r="AC37" s="115">
        <v>107.9</v>
      </c>
      <c r="AD37" s="115">
        <v>110</v>
      </c>
      <c r="AE37" s="115">
        <v>114.5</v>
      </c>
      <c r="AF37" s="18" t="str">
        <f t="shared" si="1"/>
        <v>No</v>
      </c>
    </row>
    <row r="38" spans="1:32" x14ac:dyDescent="0.3">
      <c r="A38" s="115" t="s">
        <v>30</v>
      </c>
      <c r="B38" s="115">
        <v>2014</v>
      </c>
      <c r="C38" s="115" t="s">
        <v>31</v>
      </c>
      <c r="D38" s="115" t="str">
        <f t="shared" si="0"/>
        <v>2014 January</v>
      </c>
      <c r="E38" s="115">
        <v>118.9</v>
      </c>
      <c r="F38" s="115">
        <v>117.1</v>
      </c>
      <c r="G38" s="115">
        <v>120.5</v>
      </c>
      <c r="H38" s="115">
        <v>114.4</v>
      </c>
      <c r="I38" s="115">
        <v>109</v>
      </c>
      <c r="J38" s="115">
        <v>115.5</v>
      </c>
      <c r="K38" s="115">
        <v>123.9</v>
      </c>
      <c r="L38" s="115">
        <v>109.6</v>
      </c>
      <c r="M38" s="115">
        <v>101.8</v>
      </c>
      <c r="N38" s="115">
        <v>110.2</v>
      </c>
      <c r="O38" s="115">
        <v>112.4</v>
      </c>
      <c r="P38" s="115">
        <v>117.3</v>
      </c>
      <c r="Q38" s="115">
        <v>116</v>
      </c>
      <c r="R38" s="115">
        <v>114</v>
      </c>
      <c r="S38" s="115">
        <v>116.5</v>
      </c>
      <c r="T38" s="115">
        <v>114.5</v>
      </c>
      <c r="U38" s="115">
        <v>116.2</v>
      </c>
      <c r="V38" s="115" t="s">
        <v>32</v>
      </c>
      <c r="W38" s="115">
        <v>113</v>
      </c>
      <c r="X38" s="115">
        <v>112.6</v>
      </c>
      <c r="Y38" s="115">
        <v>110.6</v>
      </c>
      <c r="Z38" s="115">
        <v>110.5</v>
      </c>
      <c r="AA38" s="115">
        <v>109.6</v>
      </c>
      <c r="AB38" s="115">
        <v>111.8</v>
      </c>
      <c r="AC38" s="115">
        <v>108.3</v>
      </c>
      <c r="AD38" s="115">
        <v>110.6</v>
      </c>
      <c r="AE38" s="115">
        <v>114.2</v>
      </c>
      <c r="AF38" s="18" t="str">
        <f t="shared" si="1"/>
        <v>No</v>
      </c>
    </row>
    <row r="39" spans="1:32" x14ac:dyDescent="0.3">
      <c r="A39" s="115" t="s">
        <v>33</v>
      </c>
      <c r="B39" s="115">
        <v>2014</v>
      </c>
      <c r="C39" s="115" t="s">
        <v>31</v>
      </c>
      <c r="D39" s="115" t="str">
        <f t="shared" si="0"/>
        <v>2014 January</v>
      </c>
      <c r="E39" s="115">
        <v>121.2</v>
      </c>
      <c r="F39" s="115">
        <v>122</v>
      </c>
      <c r="G39" s="115">
        <v>129.9</v>
      </c>
      <c r="H39" s="115">
        <v>113.6</v>
      </c>
      <c r="I39" s="115">
        <v>102.9</v>
      </c>
      <c r="J39" s="115">
        <v>112.1</v>
      </c>
      <c r="K39" s="115">
        <v>118.9</v>
      </c>
      <c r="L39" s="115">
        <v>107.5</v>
      </c>
      <c r="M39" s="115">
        <v>96.9</v>
      </c>
      <c r="N39" s="115">
        <v>112.7</v>
      </c>
      <c r="O39" s="115">
        <v>112.1</v>
      </c>
      <c r="P39" s="115">
        <v>119</v>
      </c>
      <c r="Q39" s="115">
        <v>115.5</v>
      </c>
      <c r="R39" s="115">
        <v>115.7</v>
      </c>
      <c r="S39" s="115">
        <v>114.8</v>
      </c>
      <c r="T39" s="115">
        <v>111.3</v>
      </c>
      <c r="U39" s="115">
        <v>114.3</v>
      </c>
      <c r="V39" s="115">
        <v>111.6</v>
      </c>
      <c r="W39" s="115">
        <v>111</v>
      </c>
      <c r="X39" s="115">
        <v>111.9</v>
      </c>
      <c r="Y39" s="115">
        <v>109.7</v>
      </c>
      <c r="Z39" s="115">
        <v>110.8</v>
      </c>
      <c r="AA39" s="115">
        <v>109.8</v>
      </c>
      <c r="AB39" s="115">
        <v>111.5</v>
      </c>
      <c r="AC39" s="115">
        <v>108</v>
      </c>
      <c r="AD39" s="115">
        <v>110.5</v>
      </c>
      <c r="AE39" s="115">
        <v>112.9</v>
      </c>
      <c r="AF39" s="18" t="str">
        <f t="shared" si="1"/>
        <v>No</v>
      </c>
    </row>
    <row r="40" spans="1:32" x14ac:dyDescent="0.3">
      <c r="A40" s="115" t="s">
        <v>34</v>
      </c>
      <c r="B40" s="115">
        <v>2014</v>
      </c>
      <c r="C40" s="115" t="s">
        <v>31</v>
      </c>
      <c r="D40" s="115" t="str">
        <f t="shared" si="0"/>
        <v>2014 January</v>
      </c>
      <c r="E40" s="115">
        <v>119.6</v>
      </c>
      <c r="F40" s="115">
        <v>118.8</v>
      </c>
      <c r="G40" s="115">
        <v>124.1</v>
      </c>
      <c r="H40" s="115">
        <v>114.1</v>
      </c>
      <c r="I40" s="115">
        <v>106.8</v>
      </c>
      <c r="J40" s="115">
        <v>113.9</v>
      </c>
      <c r="K40" s="115">
        <v>122.2</v>
      </c>
      <c r="L40" s="115">
        <v>108.9</v>
      </c>
      <c r="M40" s="115">
        <v>100.2</v>
      </c>
      <c r="N40" s="115">
        <v>111</v>
      </c>
      <c r="O40" s="115">
        <v>112.3</v>
      </c>
      <c r="P40" s="115">
        <v>118.1</v>
      </c>
      <c r="Q40" s="115">
        <v>115.8</v>
      </c>
      <c r="R40" s="115">
        <v>114.5</v>
      </c>
      <c r="S40" s="115">
        <v>115.8</v>
      </c>
      <c r="T40" s="115">
        <v>113.2</v>
      </c>
      <c r="U40" s="115">
        <v>115.4</v>
      </c>
      <c r="V40" s="115">
        <v>111.6</v>
      </c>
      <c r="W40" s="115">
        <v>112.2</v>
      </c>
      <c r="X40" s="115">
        <v>112.3</v>
      </c>
      <c r="Y40" s="115">
        <v>110.3</v>
      </c>
      <c r="Z40" s="115">
        <v>110.7</v>
      </c>
      <c r="AA40" s="115">
        <v>109.7</v>
      </c>
      <c r="AB40" s="115">
        <v>111.6</v>
      </c>
      <c r="AC40" s="115">
        <v>108.2</v>
      </c>
      <c r="AD40" s="115">
        <v>110.6</v>
      </c>
      <c r="AE40" s="115">
        <v>113.6</v>
      </c>
      <c r="AF40" s="18" t="str">
        <f t="shared" si="1"/>
        <v>No</v>
      </c>
    </row>
    <row r="41" spans="1:32" x14ac:dyDescent="0.3">
      <c r="A41" s="115" t="s">
        <v>30</v>
      </c>
      <c r="B41" s="115">
        <v>2014</v>
      </c>
      <c r="C41" s="115" t="s">
        <v>35</v>
      </c>
      <c r="D41" s="115" t="str">
        <f t="shared" si="0"/>
        <v>2014 February</v>
      </c>
      <c r="E41" s="115">
        <v>119.4</v>
      </c>
      <c r="F41" s="115">
        <v>117.7</v>
      </c>
      <c r="G41" s="115">
        <v>121.2</v>
      </c>
      <c r="H41" s="115">
        <v>115</v>
      </c>
      <c r="I41" s="115">
        <v>109</v>
      </c>
      <c r="J41" s="115">
        <v>116.6</v>
      </c>
      <c r="K41" s="115">
        <v>116</v>
      </c>
      <c r="L41" s="115">
        <v>109.8</v>
      </c>
      <c r="M41" s="115">
        <v>101.1</v>
      </c>
      <c r="N41" s="115">
        <v>110.4</v>
      </c>
      <c r="O41" s="115">
        <v>112.9</v>
      </c>
      <c r="P41" s="115">
        <v>117.8</v>
      </c>
      <c r="Q41" s="115">
        <v>115.3</v>
      </c>
      <c r="R41" s="115">
        <v>114.2</v>
      </c>
      <c r="S41" s="115">
        <v>117.1</v>
      </c>
      <c r="T41" s="115">
        <v>114.5</v>
      </c>
      <c r="U41" s="115">
        <v>116.7</v>
      </c>
      <c r="V41" s="115" t="s">
        <v>32</v>
      </c>
      <c r="W41" s="115">
        <v>113.2</v>
      </c>
      <c r="X41" s="115">
        <v>112.9</v>
      </c>
      <c r="Y41" s="115">
        <v>110.9</v>
      </c>
      <c r="Z41" s="115">
        <v>110.8</v>
      </c>
      <c r="AA41" s="115">
        <v>109.9</v>
      </c>
      <c r="AB41" s="115">
        <v>112</v>
      </c>
      <c r="AC41" s="115">
        <v>108.7</v>
      </c>
      <c r="AD41" s="115">
        <v>110.9</v>
      </c>
      <c r="AE41" s="115">
        <v>114</v>
      </c>
      <c r="AF41" s="18" t="str">
        <f t="shared" si="1"/>
        <v>No</v>
      </c>
    </row>
    <row r="42" spans="1:32" x14ac:dyDescent="0.3">
      <c r="A42" s="115" t="s">
        <v>33</v>
      </c>
      <c r="B42" s="115">
        <v>2014</v>
      </c>
      <c r="C42" s="115" t="s">
        <v>35</v>
      </c>
      <c r="D42" s="115" t="str">
        <f t="shared" si="0"/>
        <v>2014 February</v>
      </c>
      <c r="E42" s="115">
        <v>121.9</v>
      </c>
      <c r="F42" s="115">
        <v>122</v>
      </c>
      <c r="G42" s="115">
        <v>124.5</v>
      </c>
      <c r="H42" s="115">
        <v>115.2</v>
      </c>
      <c r="I42" s="115">
        <v>102.5</v>
      </c>
      <c r="J42" s="115">
        <v>114.1</v>
      </c>
      <c r="K42" s="115">
        <v>111.5</v>
      </c>
      <c r="L42" s="115">
        <v>108.2</v>
      </c>
      <c r="M42" s="115">
        <v>95.4</v>
      </c>
      <c r="N42" s="115">
        <v>113.5</v>
      </c>
      <c r="O42" s="115">
        <v>112.1</v>
      </c>
      <c r="P42" s="115">
        <v>119.9</v>
      </c>
      <c r="Q42" s="115">
        <v>115.2</v>
      </c>
      <c r="R42" s="115">
        <v>116.2</v>
      </c>
      <c r="S42" s="115">
        <v>115.3</v>
      </c>
      <c r="T42" s="115">
        <v>111.7</v>
      </c>
      <c r="U42" s="115">
        <v>114.7</v>
      </c>
      <c r="V42" s="115">
        <v>112.5</v>
      </c>
      <c r="W42" s="115">
        <v>111.1</v>
      </c>
      <c r="X42" s="115">
        <v>112.6</v>
      </c>
      <c r="Y42" s="115">
        <v>110.4</v>
      </c>
      <c r="Z42" s="115">
        <v>111.3</v>
      </c>
      <c r="AA42" s="115">
        <v>110.3</v>
      </c>
      <c r="AB42" s="115">
        <v>111.6</v>
      </c>
      <c r="AC42" s="115">
        <v>108.7</v>
      </c>
      <c r="AD42" s="115">
        <v>111</v>
      </c>
      <c r="AE42" s="115">
        <v>113.1</v>
      </c>
      <c r="AF42" s="18" t="str">
        <f t="shared" si="1"/>
        <v>No</v>
      </c>
    </row>
    <row r="43" spans="1:32" x14ac:dyDescent="0.3">
      <c r="A43" s="115" t="s">
        <v>34</v>
      </c>
      <c r="B43" s="115">
        <v>2014</v>
      </c>
      <c r="C43" s="115" t="s">
        <v>35</v>
      </c>
      <c r="D43" s="115" t="str">
        <f t="shared" si="0"/>
        <v>2014 February</v>
      </c>
      <c r="E43" s="115">
        <v>120.2</v>
      </c>
      <c r="F43" s="115">
        <v>119.2</v>
      </c>
      <c r="G43" s="115">
        <v>122.5</v>
      </c>
      <c r="H43" s="115">
        <v>115.1</v>
      </c>
      <c r="I43" s="115">
        <v>106.6</v>
      </c>
      <c r="J43" s="115">
        <v>115.4</v>
      </c>
      <c r="K43" s="115">
        <v>114.5</v>
      </c>
      <c r="L43" s="115">
        <v>109.3</v>
      </c>
      <c r="M43" s="115">
        <v>99.2</v>
      </c>
      <c r="N43" s="115">
        <v>111.4</v>
      </c>
      <c r="O43" s="115">
        <v>112.6</v>
      </c>
      <c r="P43" s="115">
        <v>118.8</v>
      </c>
      <c r="Q43" s="115">
        <v>115.3</v>
      </c>
      <c r="R43" s="115">
        <v>114.7</v>
      </c>
      <c r="S43" s="115">
        <v>116.4</v>
      </c>
      <c r="T43" s="115">
        <v>113.3</v>
      </c>
      <c r="U43" s="115">
        <v>115.9</v>
      </c>
      <c r="V43" s="115">
        <v>112.5</v>
      </c>
      <c r="W43" s="115">
        <v>112.4</v>
      </c>
      <c r="X43" s="115">
        <v>112.8</v>
      </c>
      <c r="Y43" s="115">
        <v>110.7</v>
      </c>
      <c r="Z43" s="115">
        <v>111.1</v>
      </c>
      <c r="AA43" s="115">
        <v>110.1</v>
      </c>
      <c r="AB43" s="115">
        <v>111.8</v>
      </c>
      <c r="AC43" s="115">
        <v>108.7</v>
      </c>
      <c r="AD43" s="115">
        <v>110.9</v>
      </c>
      <c r="AE43" s="115">
        <v>113.6</v>
      </c>
      <c r="AF43" s="18" t="str">
        <f t="shared" si="1"/>
        <v>No</v>
      </c>
    </row>
    <row r="44" spans="1:32" x14ac:dyDescent="0.3">
      <c r="A44" s="115" t="s">
        <v>30</v>
      </c>
      <c r="B44" s="115">
        <v>2014</v>
      </c>
      <c r="C44" s="115" t="s">
        <v>36</v>
      </c>
      <c r="D44" s="115" t="str">
        <f t="shared" si="0"/>
        <v>2014 March</v>
      </c>
      <c r="E44" s="115">
        <v>120.1</v>
      </c>
      <c r="F44" s="115">
        <v>118.1</v>
      </c>
      <c r="G44" s="115">
        <v>120.7</v>
      </c>
      <c r="H44" s="115">
        <v>116.1</v>
      </c>
      <c r="I44" s="115">
        <v>109.3</v>
      </c>
      <c r="J44" s="115">
        <v>119.6</v>
      </c>
      <c r="K44" s="115">
        <v>117.9</v>
      </c>
      <c r="L44" s="115">
        <v>110.2</v>
      </c>
      <c r="M44" s="115">
        <v>101.2</v>
      </c>
      <c r="N44" s="115">
        <v>110.7</v>
      </c>
      <c r="O44" s="115">
        <v>113</v>
      </c>
      <c r="P44" s="115">
        <v>118.3</v>
      </c>
      <c r="Q44" s="115">
        <v>116.2</v>
      </c>
      <c r="R44" s="115">
        <v>114.6</v>
      </c>
      <c r="S44" s="115">
        <v>117.5</v>
      </c>
      <c r="T44" s="115">
        <v>114.9</v>
      </c>
      <c r="U44" s="115">
        <v>117.2</v>
      </c>
      <c r="V44" s="115" t="s">
        <v>32</v>
      </c>
      <c r="W44" s="115">
        <v>113.4</v>
      </c>
      <c r="X44" s="115">
        <v>113.4</v>
      </c>
      <c r="Y44" s="115">
        <v>111.4</v>
      </c>
      <c r="Z44" s="115">
        <v>111.2</v>
      </c>
      <c r="AA44" s="115">
        <v>110.2</v>
      </c>
      <c r="AB44" s="115">
        <v>112.4</v>
      </c>
      <c r="AC44" s="115">
        <v>108.9</v>
      </c>
      <c r="AD44" s="115">
        <v>111.3</v>
      </c>
      <c r="AE44" s="115">
        <v>114.6</v>
      </c>
      <c r="AF44" s="18" t="str">
        <f t="shared" si="1"/>
        <v>No</v>
      </c>
    </row>
    <row r="45" spans="1:32" x14ac:dyDescent="0.3">
      <c r="A45" s="115" t="s">
        <v>33</v>
      </c>
      <c r="B45" s="115">
        <v>2014</v>
      </c>
      <c r="C45" s="115" t="s">
        <v>36</v>
      </c>
      <c r="D45" s="115" t="str">
        <f t="shared" si="0"/>
        <v>2014 March</v>
      </c>
      <c r="E45" s="115">
        <v>122.1</v>
      </c>
      <c r="F45" s="115">
        <v>121.4</v>
      </c>
      <c r="G45" s="115">
        <v>121.5</v>
      </c>
      <c r="H45" s="115">
        <v>116.2</v>
      </c>
      <c r="I45" s="115">
        <v>102.8</v>
      </c>
      <c r="J45" s="115">
        <v>117.7</v>
      </c>
      <c r="K45" s="115">
        <v>113.3</v>
      </c>
      <c r="L45" s="115">
        <v>108.9</v>
      </c>
      <c r="M45" s="115">
        <v>96.3</v>
      </c>
      <c r="N45" s="115">
        <v>114.1</v>
      </c>
      <c r="O45" s="115">
        <v>112.2</v>
      </c>
      <c r="P45" s="115">
        <v>120.5</v>
      </c>
      <c r="Q45" s="115">
        <v>116</v>
      </c>
      <c r="R45" s="115">
        <v>116.7</v>
      </c>
      <c r="S45" s="115">
        <v>115.8</v>
      </c>
      <c r="T45" s="115">
        <v>112.1</v>
      </c>
      <c r="U45" s="115">
        <v>115.2</v>
      </c>
      <c r="V45" s="115">
        <v>113.2</v>
      </c>
      <c r="W45" s="115">
        <v>110.9</v>
      </c>
      <c r="X45" s="115">
        <v>113</v>
      </c>
      <c r="Y45" s="115">
        <v>110.8</v>
      </c>
      <c r="Z45" s="115">
        <v>111.6</v>
      </c>
      <c r="AA45" s="115">
        <v>110.9</v>
      </c>
      <c r="AB45" s="115">
        <v>111.8</v>
      </c>
      <c r="AC45" s="115">
        <v>109.2</v>
      </c>
      <c r="AD45" s="115">
        <v>111.4</v>
      </c>
      <c r="AE45" s="115">
        <v>113.7</v>
      </c>
      <c r="AF45" s="18" t="str">
        <f t="shared" si="1"/>
        <v>No</v>
      </c>
    </row>
    <row r="46" spans="1:32" x14ac:dyDescent="0.3">
      <c r="A46" s="115" t="s">
        <v>34</v>
      </c>
      <c r="B46" s="115">
        <v>2014</v>
      </c>
      <c r="C46" s="115" t="s">
        <v>47</v>
      </c>
      <c r="D46" s="115" t="str">
        <f t="shared" si="0"/>
        <v>2014 Marcrh</v>
      </c>
      <c r="E46" s="115">
        <v>120.7</v>
      </c>
      <c r="F46" s="115">
        <v>119.3</v>
      </c>
      <c r="G46" s="115">
        <v>121</v>
      </c>
      <c r="H46" s="115">
        <v>116.1</v>
      </c>
      <c r="I46" s="115">
        <v>106.9</v>
      </c>
      <c r="J46" s="115">
        <v>118.7</v>
      </c>
      <c r="K46" s="115">
        <v>116.3</v>
      </c>
      <c r="L46" s="115">
        <v>109.8</v>
      </c>
      <c r="M46" s="115">
        <v>99.6</v>
      </c>
      <c r="N46" s="115">
        <v>111.8</v>
      </c>
      <c r="O46" s="115">
        <v>112.7</v>
      </c>
      <c r="P46" s="115">
        <v>119.3</v>
      </c>
      <c r="Q46" s="115">
        <v>116.1</v>
      </c>
      <c r="R46" s="115">
        <v>115.2</v>
      </c>
      <c r="S46" s="115">
        <v>116.8</v>
      </c>
      <c r="T46" s="115">
        <v>113.7</v>
      </c>
      <c r="U46" s="115">
        <v>116.4</v>
      </c>
      <c r="V46" s="115">
        <v>113.2</v>
      </c>
      <c r="W46" s="115">
        <v>112.5</v>
      </c>
      <c r="X46" s="115">
        <v>113.2</v>
      </c>
      <c r="Y46" s="115">
        <v>111.2</v>
      </c>
      <c r="Z46" s="115">
        <v>111.4</v>
      </c>
      <c r="AA46" s="115">
        <v>110.6</v>
      </c>
      <c r="AB46" s="115">
        <v>112</v>
      </c>
      <c r="AC46" s="115">
        <v>109</v>
      </c>
      <c r="AD46" s="115">
        <v>111.3</v>
      </c>
      <c r="AE46" s="115">
        <v>114.2</v>
      </c>
      <c r="AF46" s="18" t="str">
        <f t="shared" si="1"/>
        <v>No</v>
      </c>
    </row>
    <row r="47" spans="1:32" x14ac:dyDescent="0.3">
      <c r="A47" s="115" t="s">
        <v>30</v>
      </c>
      <c r="B47" s="115">
        <v>2014</v>
      </c>
      <c r="C47" s="115" t="s">
        <v>37</v>
      </c>
      <c r="D47" s="115" t="str">
        <f t="shared" si="0"/>
        <v>2014 April</v>
      </c>
      <c r="E47" s="115">
        <v>120.2</v>
      </c>
      <c r="F47" s="115">
        <v>118.9</v>
      </c>
      <c r="G47" s="115">
        <v>118.1</v>
      </c>
      <c r="H47" s="115">
        <v>117</v>
      </c>
      <c r="I47" s="115">
        <v>109.7</v>
      </c>
      <c r="J47" s="115">
        <v>125.5</v>
      </c>
      <c r="K47" s="115">
        <v>120.5</v>
      </c>
      <c r="L47" s="115">
        <v>111</v>
      </c>
      <c r="M47" s="115">
        <v>102.6</v>
      </c>
      <c r="N47" s="115">
        <v>111.2</v>
      </c>
      <c r="O47" s="115">
        <v>113.5</v>
      </c>
      <c r="P47" s="115">
        <v>118.7</v>
      </c>
      <c r="Q47" s="115">
        <v>117.2</v>
      </c>
      <c r="R47" s="115">
        <v>115.4</v>
      </c>
      <c r="S47" s="115">
        <v>118.1</v>
      </c>
      <c r="T47" s="115">
        <v>116.1</v>
      </c>
      <c r="U47" s="115">
        <v>117.8</v>
      </c>
      <c r="V47" s="115" t="s">
        <v>32</v>
      </c>
      <c r="W47" s="115">
        <v>113.4</v>
      </c>
      <c r="X47" s="115">
        <v>113.7</v>
      </c>
      <c r="Y47" s="115">
        <v>111.8</v>
      </c>
      <c r="Z47" s="115">
        <v>111.2</v>
      </c>
      <c r="AA47" s="115">
        <v>110.5</v>
      </c>
      <c r="AB47" s="115">
        <v>113</v>
      </c>
      <c r="AC47" s="115">
        <v>108.9</v>
      </c>
      <c r="AD47" s="115">
        <v>111.5</v>
      </c>
      <c r="AE47" s="115">
        <v>115.4</v>
      </c>
      <c r="AF47" s="18" t="str">
        <f t="shared" si="1"/>
        <v>No</v>
      </c>
    </row>
    <row r="48" spans="1:32" x14ac:dyDescent="0.3">
      <c r="A48" s="115" t="s">
        <v>33</v>
      </c>
      <c r="B48" s="115">
        <v>2014</v>
      </c>
      <c r="C48" s="115" t="s">
        <v>37</v>
      </c>
      <c r="D48" s="115" t="str">
        <f t="shared" si="0"/>
        <v>2014 April</v>
      </c>
      <c r="E48" s="115">
        <v>122.5</v>
      </c>
      <c r="F48" s="115">
        <v>121.7</v>
      </c>
      <c r="G48" s="115">
        <v>113.3</v>
      </c>
      <c r="H48" s="115">
        <v>117</v>
      </c>
      <c r="I48" s="115">
        <v>103.1</v>
      </c>
      <c r="J48" s="115">
        <v>126.7</v>
      </c>
      <c r="K48" s="115">
        <v>121.2</v>
      </c>
      <c r="L48" s="115">
        <v>111</v>
      </c>
      <c r="M48" s="115">
        <v>100.3</v>
      </c>
      <c r="N48" s="115">
        <v>115.3</v>
      </c>
      <c r="O48" s="115">
        <v>112.7</v>
      </c>
      <c r="P48" s="115">
        <v>121</v>
      </c>
      <c r="Q48" s="115">
        <v>118.2</v>
      </c>
      <c r="R48" s="115">
        <v>117.6</v>
      </c>
      <c r="S48" s="115">
        <v>116.3</v>
      </c>
      <c r="T48" s="115">
        <v>112.5</v>
      </c>
      <c r="U48" s="115">
        <v>115.7</v>
      </c>
      <c r="V48" s="115">
        <v>113.9</v>
      </c>
      <c r="W48" s="115">
        <v>110.9</v>
      </c>
      <c r="X48" s="115">
        <v>113.4</v>
      </c>
      <c r="Y48" s="115">
        <v>111</v>
      </c>
      <c r="Z48" s="115">
        <v>111.2</v>
      </c>
      <c r="AA48" s="115">
        <v>111.2</v>
      </c>
      <c r="AB48" s="115">
        <v>112.5</v>
      </c>
      <c r="AC48" s="115">
        <v>109.1</v>
      </c>
      <c r="AD48" s="115">
        <v>111.4</v>
      </c>
      <c r="AE48" s="115">
        <v>114.7</v>
      </c>
      <c r="AF48" s="18" t="str">
        <f t="shared" si="1"/>
        <v>No</v>
      </c>
    </row>
    <row r="49" spans="1:32" x14ac:dyDescent="0.3">
      <c r="A49" s="115" t="s">
        <v>34</v>
      </c>
      <c r="B49" s="115">
        <v>2014</v>
      </c>
      <c r="C49" s="115" t="s">
        <v>37</v>
      </c>
      <c r="D49" s="115" t="str">
        <f t="shared" si="0"/>
        <v>2014 April</v>
      </c>
      <c r="E49" s="115">
        <v>120.9</v>
      </c>
      <c r="F49" s="115">
        <v>119.9</v>
      </c>
      <c r="G49" s="115">
        <v>116.2</v>
      </c>
      <c r="H49" s="115">
        <v>117</v>
      </c>
      <c r="I49" s="115">
        <v>107.3</v>
      </c>
      <c r="J49" s="115">
        <v>126.1</v>
      </c>
      <c r="K49" s="115">
        <v>120.7</v>
      </c>
      <c r="L49" s="115">
        <v>111</v>
      </c>
      <c r="M49" s="115">
        <v>101.8</v>
      </c>
      <c r="N49" s="115">
        <v>112.6</v>
      </c>
      <c r="O49" s="115">
        <v>113.2</v>
      </c>
      <c r="P49" s="115">
        <v>119.8</v>
      </c>
      <c r="Q49" s="115">
        <v>117.6</v>
      </c>
      <c r="R49" s="115">
        <v>116</v>
      </c>
      <c r="S49" s="115">
        <v>117.4</v>
      </c>
      <c r="T49" s="115">
        <v>114.6</v>
      </c>
      <c r="U49" s="115">
        <v>117</v>
      </c>
      <c r="V49" s="115">
        <v>113.9</v>
      </c>
      <c r="W49" s="115">
        <v>112.5</v>
      </c>
      <c r="X49" s="115">
        <v>113.6</v>
      </c>
      <c r="Y49" s="115">
        <v>111.5</v>
      </c>
      <c r="Z49" s="115">
        <v>111.2</v>
      </c>
      <c r="AA49" s="115">
        <v>110.9</v>
      </c>
      <c r="AB49" s="115">
        <v>112.7</v>
      </c>
      <c r="AC49" s="115">
        <v>109</v>
      </c>
      <c r="AD49" s="115">
        <v>111.5</v>
      </c>
      <c r="AE49" s="115">
        <v>115.1</v>
      </c>
      <c r="AF49" s="18" t="str">
        <f t="shared" si="1"/>
        <v>No</v>
      </c>
    </row>
    <row r="50" spans="1:32" x14ac:dyDescent="0.3">
      <c r="A50" s="115" t="s">
        <v>30</v>
      </c>
      <c r="B50" s="115">
        <v>2014</v>
      </c>
      <c r="C50" s="115" t="s">
        <v>38</v>
      </c>
      <c r="D50" s="115" t="str">
        <f t="shared" si="0"/>
        <v>2014 May</v>
      </c>
      <c r="E50" s="115">
        <v>120.3</v>
      </c>
      <c r="F50" s="115">
        <v>120.2</v>
      </c>
      <c r="G50" s="115">
        <v>116.9</v>
      </c>
      <c r="H50" s="115">
        <v>118</v>
      </c>
      <c r="I50" s="115">
        <v>110.1</v>
      </c>
      <c r="J50" s="115">
        <v>126.3</v>
      </c>
      <c r="K50" s="115">
        <v>123.9</v>
      </c>
      <c r="L50" s="115">
        <v>111.5</v>
      </c>
      <c r="M50" s="115">
        <v>103.5</v>
      </c>
      <c r="N50" s="115">
        <v>111.6</v>
      </c>
      <c r="O50" s="115">
        <v>114.2</v>
      </c>
      <c r="P50" s="115">
        <v>119.2</v>
      </c>
      <c r="Q50" s="115">
        <v>118.2</v>
      </c>
      <c r="R50" s="115">
        <v>116.3</v>
      </c>
      <c r="S50" s="115">
        <v>118.7</v>
      </c>
      <c r="T50" s="115">
        <v>116.8</v>
      </c>
      <c r="U50" s="115">
        <v>118.5</v>
      </c>
      <c r="V50" s="115" t="s">
        <v>32</v>
      </c>
      <c r="W50" s="115">
        <v>113.4</v>
      </c>
      <c r="X50" s="115">
        <v>114.1</v>
      </c>
      <c r="Y50" s="115">
        <v>112.1</v>
      </c>
      <c r="Z50" s="115">
        <v>111.4</v>
      </c>
      <c r="AA50" s="115">
        <v>110.9</v>
      </c>
      <c r="AB50" s="115">
        <v>113.1</v>
      </c>
      <c r="AC50" s="115">
        <v>108.9</v>
      </c>
      <c r="AD50" s="115">
        <v>111.8</v>
      </c>
      <c r="AE50" s="115">
        <v>116</v>
      </c>
      <c r="AF50" s="18" t="str">
        <f t="shared" si="1"/>
        <v>No</v>
      </c>
    </row>
    <row r="51" spans="1:32" x14ac:dyDescent="0.3">
      <c r="A51" s="115" t="s">
        <v>33</v>
      </c>
      <c r="B51" s="115">
        <v>2014</v>
      </c>
      <c r="C51" s="115" t="s">
        <v>38</v>
      </c>
      <c r="D51" s="115" t="str">
        <f t="shared" si="0"/>
        <v>2014 May</v>
      </c>
      <c r="E51" s="115">
        <v>122.7</v>
      </c>
      <c r="F51" s="115">
        <v>124.1</v>
      </c>
      <c r="G51" s="115">
        <v>114.2</v>
      </c>
      <c r="H51" s="115">
        <v>119.1</v>
      </c>
      <c r="I51" s="115">
        <v>103.5</v>
      </c>
      <c r="J51" s="115">
        <v>129.19999999999999</v>
      </c>
      <c r="K51" s="115">
        <v>127</v>
      </c>
      <c r="L51" s="115">
        <v>112.6</v>
      </c>
      <c r="M51" s="115">
        <v>101.3</v>
      </c>
      <c r="N51" s="115">
        <v>117</v>
      </c>
      <c r="O51" s="115">
        <v>112.9</v>
      </c>
      <c r="P51" s="115">
        <v>121.7</v>
      </c>
      <c r="Q51" s="115">
        <v>120</v>
      </c>
      <c r="R51" s="115">
        <v>118.3</v>
      </c>
      <c r="S51" s="115">
        <v>116.8</v>
      </c>
      <c r="T51" s="115">
        <v>112.9</v>
      </c>
      <c r="U51" s="115">
        <v>116.2</v>
      </c>
      <c r="V51" s="115">
        <v>114.3</v>
      </c>
      <c r="W51" s="115">
        <v>111.1</v>
      </c>
      <c r="X51" s="115">
        <v>114.1</v>
      </c>
      <c r="Y51" s="115">
        <v>111.2</v>
      </c>
      <c r="Z51" s="115">
        <v>111.3</v>
      </c>
      <c r="AA51" s="115">
        <v>111.5</v>
      </c>
      <c r="AB51" s="115">
        <v>112.9</v>
      </c>
      <c r="AC51" s="115">
        <v>109.3</v>
      </c>
      <c r="AD51" s="115">
        <v>111.7</v>
      </c>
      <c r="AE51" s="115">
        <v>115.6</v>
      </c>
      <c r="AF51" s="18" t="str">
        <f t="shared" si="1"/>
        <v>No</v>
      </c>
    </row>
    <row r="52" spans="1:32" x14ac:dyDescent="0.3">
      <c r="A52" s="115" t="s">
        <v>34</v>
      </c>
      <c r="B52" s="115">
        <v>2014</v>
      </c>
      <c r="C52" s="115" t="s">
        <v>38</v>
      </c>
      <c r="D52" s="115" t="str">
        <f t="shared" si="0"/>
        <v>2014 May</v>
      </c>
      <c r="E52" s="115">
        <v>121.1</v>
      </c>
      <c r="F52" s="115">
        <v>121.6</v>
      </c>
      <c r="G52" s="115">
        <v>115.9</v>
      </c>
      <c r="H52" s="115">
        <v>118.4</v>
      </c>
      <c r="I52" s="115">
        <v>107.7</v>
      </c>
      <c r="J52" s="115">
        <v>127.7</v>
      </c>
      <c r="K52" s="115">
        <v>125</v>
      </c>
      <c r="L52" s="115">
        <v>111.9</v>
      </c>
      <c r="M52" s="115">
        <v>102.8</v>
      </c>
      <c r="N52" s="115">
        <v>113.4</v>
      </c>
      <c r="O52" s="115">
        <v>113.7</v>
      </c>
      <c r="P52" s="115">
        <v>120.4</v>
      </c>
      <c r="Q52" s="115">
        <v>118.9</v>
      </c>
      <c r="R52" s="115">
        <v>116.8</v>
      </c>
      <c r="S52" s="115">
        <v>118</v>
      </c>
      <c r="T52" s="115">
        <v>115.2</v>
      </c>
      <c r="U52" s="115">
        <v>117.6</v>
      </c>
      <c r="V52" s="115">
        <v>114.3</v>
      </c>
      <c r="W52" s="115">
        <v>112.5</v>
      </c>
      <c r="X52" s="115">
        <v>114.1</v>
      </c>
      <c r="Y52" s="115">
        <v>111.8</v>
      </c>
      <c r="Z52" s="115">
        <v>111.3</v>
      </c>
      <c r="AA52" s="115">
        <v>111.2</v>
      </c>
      <c r="AB52" s="115">
        <v>113</v>
      </c>
      <c r="AC52" s="115">
        <v>109.1</v>
      </c>
      <c r="AD52" s="115">
        <v>111.8</v>
      </c>
      <c r="AE52" s="115">
        <v>115.8</v>
      </c>
      <c r="AF52" s="18" t="str">
        <f t="shared" si="1"/>
        <v>No</v>
      </c>
    </row>
    <row r="53" spans="1:32" x14ac:dyDescent="0.3">
      <c r="A53" s="115" t="s">
        <v>30</v>
      </c>
      <c r="B53" s="115">
        <v>2014</v>
      </c>
      <c r="C53" s="115" t="s">
        <v>39</v>
      </c>
      <c r="D53" s="115" t="str">
        <f t="shared" si="0"/>
        <v>2014 June</v>
      </c>
      <c r="E53" s="115">
        <v>120.7</v>
      </c>
      <c r="F53" s="115">
        <v>121.6</v>
      </c>
      <c r="G53" s="115">
        <v>116.1</v>
      </c>
      <c r="H53" s="115">
        <v>119.3</v>
      </c>
      <c r="I53" s="115">
        <v>110.3</v>
      </c>
      <c r="J53" s="115">
        <v>125.8</v>
      </c>
      <c r="K53" s="115">
        <v>129.30000000000001</v>
      </c>
      <c r="L53" s="115">
        <v>112.2</v>
      </c>
      <c r="M53" s="115">
        <v>103.6</v>
      </c>
      <c r="N53" s="115">
        <v>112.3</v>
      </c>
      <c r="O53" s="115">
        <v>114.9</v>
      </c>
      <c r="P53" s="115">
        <v>120.1</v>
      </c>
      <c r="Q53" s="115">
        <v>119.5</v>
      </c>
      <c r="R53" s="115">
        <v>117.3</v>
      </c>
      <c r="S53" s="115">
        <v>119.7</v>
      </c>
      <c r="T53" s="115">
        <v>117.3</v>
      </c>
      <c r="U53" s="115">
        <v>119.3</v>
      </c>
      <c r="V53" s="115" t="s">
        <v>32</v>
      </c>
      <c r="W53" s="115">
        <v>114.4</v>
      </c>
      <c r="X53" s="115">
        <v>114.9</v>
      </c>
      <c r="Y53" s="115">
        <v>112.8</v>
      </c>
      <c r="Z53" s="115">
        <v>112.2</v>
      </c>
      <c r="AA53" s="115">
        <v>111.4</v>
      </c>
      <c r="AB53" s="115">
        <v>114.3</v>
      </c>
      <c r="AC53" s="115">
        <v>108</v>
      </c>
      <c r="AD53" s="115">
        <v>112.3</v>
      </c>
      <c r="AE53" s="115">
        <v>117</v>
      </c>
      <c r="AF53" s="18" t="str">
        <f t="shared" si="1"/>
        <v>No</v>
      </c>
    </row>
    <row r="54" spans="1:32" x14ac:dyDescent="0.3">
      <c r="A54" s="115" t="s">
        <v>33</v>
      </c>
      <c r="B54" s="115">
        <v>2014</v>
      </c>
      <c r="C54" s="115" t="s">
        <v>39</v>
      </c>
      <c r="D54" s="115" t="str">
        <f t="shared" si="0"/>
        <v>2014 June</v>
      </c>
      <c r="E54" s="115">
        <v>123.1</v>
      </c>
      <c r="F54" s="115">
        <v>125.9</v>
      </c>
      <c r="G54" s="115">
        <v>115.4</v>
      </c>
      <c r="H54" s="115">
        <v>120.4</v>
      </c>
      <c r="I54" s="115">
        <v>103.4</v>
      </c>
      <c r="J54" s="115">
        <v>131.19999999999999</v>
      </c>
      <c r="K54" s="115">
        <v>137.5</v>
      </c>
      <c r="L54" s="115">
        <v>112.8</v>
      </c>
      <c r="M54" s="115">
        <v>101.4</v>
      </c>
      <c r="N54" s="115">
        <v>118.3</v>
      </c>
      <c r="O54" s="115">
        <v>113.2</v>
      </c>
      <c r="P54" s="115">
        <v>122.4</v>
      </c>
      <c r="Q54" s="115">
        <v>122</v>
      </c>
      <c r="R54" s="115">
        <v>119</v>
      </c>
      <c r="S54" s="115">
        <v>117.4</v>
      </c>
      <c r="T54" s="115">
        <v>113.2</v>
      </c>
      <c r="U54" s="115">
        <v>116.7</v>
      </c>
      <c r="V54" s="115">
        <v>113.9</v>
      </c>
      <c r="W54" s="115">
        <v>111.2</v>
      </c>
      <c r="X54" s="115">
        <v>114.3</v>
      </c>
      <c r="Y54" s="115">
        <v>111.4</v>
      </c>
      <c r="Z54" s="115">
        <v>111.5</v>
      </c>
      <c r="AA54" s="115">
        <v>111.8</v>
      </c>
      <c r="AB54" s="115">
        <v>115.1</v>
      </c>
      <c r="AC54" s="115">
        <v>108.7</v>
      </c>
      <c r="AD54" s="115">
        <v>112.2</v>
      </c>
      <c r="AE54" s="115">
        <v>116.4</v>
      </c>
      <c r="AF54" s="18" t="str">
        <f t="shared" si="1"/>
        <v>No</v>
      </c>
    </row>
    <row r="55" spans="1:32" x14ac:dyDescent="0.3">
      <c r="A55" s="115" t="s">
        <v>34</v>
      </c>
      <c r="B55" s="115">
        <v>2014</v>
      </c>
      <c r="C55" s="115" t="s">
        <v>39</v>
      </c>
      <c r="D55" s="115" t="str">
        <f t="shared" si="0"/>
        <v>2014 June</v>
      </c>
      <c r="E55" s="115">
        <v>121.5</v>
      </c>
      <c r="F55" s="115">
        <v>123.1</v>
      </c>
      <c r="G55" s="115">
        <v>115.8</v>
      </c>
      <c r="H55" s="115">
        <v>119.7</v>
      </c>
      <c r="I55" s="115">
        <v>107.8</v>
      </c>
      <c r="J55" s="115">
        <v>128.30000000000001</v>
      </c>
      <c r="K55" s="115">
        <v>132.1</v>
      </c>
      <c r="L55" s="115">
        <v>112.4</v>
      </c>
      <c r="M55" s="115">
        <v>102.9</v>
      </c>
      <c r="N55" s="115">
        <v>114.3</v>
      </c>
      <c r="O55" s="115">
        <v>114.2</v>
      </c>
      <c r="P55" s="115">
        <v>121.2</v>
      </c>
      <c r="Q55" s="115">
        <v>120.4</v>
      </c>
      <c r="R55" s="115">
        <v>117.8</v>
      </c>
      <c r="S55" s="115">
        <v>118.8</v>
      </c>
      <c r="T55" s="115">
        <v>115.6</v>
      </c>
      <c r="U55" s="115">
        <v>118.3</v>
      </c>
      <c r="V55" s="115">
        <v>113.9</v>
      </c>
      <c r="W55" s="115">
        <v>113.2</v>
      </c>
      <c r="X55" s="115">
        <v>114.6</v>
      </c>
      <c r="Y55" s="115">
        <v>112.3</v>
      </c>
      <c r="Z55" s="115">
        <v>111.8</v>
      </c>
      <c r="AA55" s="115">
        <v>111.6</v>
      </c>
      <c r="AB55" s="115">
        <v>114.8</v>
      </c>
      <c r="AC55" s="115">
        <v>108.3</v>
      </c>
      <c r="AD55" s="115">
        <v>112.3</v>
      </c>
      <c r="AE55" s="115">
        <v>116.7</v>
      </c>
      <c r="AF55" s="18" t="str">
        <f t="shared" si="1"/>
        <v>No</v>
      </c>
    </row>
    <row r="56" spans="1:32" x14ac:dyDescent="0.3">
      <c r="A56" s="115" t="s">
        <v>30</v>
      </c>
      <c r="B56" s="115">
        <v>2014</v>
      </c>
      <c r="C56" s="115" t="s">
        <v>40</v>
      </c>
      <c r="D56" s="115" t="str">
        <f t="shared" si="0"/>
        <v>2014 July</v>
      </c>
      <c r="E56" s="115">
        <v>121.7</v>
      </c>
      <c r="F56" s="115">
        <v>122.5</v>
      </c>
      <c r="G56" s="115">
        <v>117.7</v>
      </c>
      <c r="H56" s="115">
        <v>120.6</v>
      </c>
      <c r="I56" s="115">
        <v>110.4</v>
      </c>
      <c r="J56" s="115">
        <v>129.1</v>
      </c>
      <c r="K56" s="115">
        <v>150.1</v>
      </c>
      <c r="L56" s="115">
        <v>113.2</v>
      </c>
      <c r="M56" s="115">
        <v>104.8</v>
      </c>
      <c r="N56" s="115">
        <v>113.3</v>
      </c>
      <c r="O56" s="115">
        <v>115.6</v>
      </c>
      <c r="P56" s="115">
        <v>120.9</v>
      </c>
      <c r="Q56" s="115">
        <v>123.3</v>
      </c>
      <c r="R56" s="115">
        <v>118</v>
      </c>
      <c r="S56" s="115">
        <v>120.7</v>
      </c>
      <c r="T56" s="115">
        <v>118.3</v>
      </c>
      <c r="U56" s="115">
        <v>120.3</v>
      </c>
      <c r="V56" s="115" t="s">
        <v>32</v>
      </c>
      <c r="W56" s="115">
        <v>115.3</v>
      </c>
      <c r="X56" s="115">
        <v>115.4</v>
      </c>
      <c r="Y56" s="115">
        <v>113.4</v>
      </c>
      <c r="Z56" s="115">
        <v>113.2</v>
      </c>
      <c r="AA56" s="115">
        <v>111.8</v>
      </c>
      <c r="AB56" s="115">
        <v>115.5</v>
      </c>
      <c r="AC56" s="115">
        <v>108.8</v>
      </c>
      <c r="AD56" s="115">
        <v>113.1</v>
      </c>
      <c r="AE56" s="115">
        <v>119.5</v>
      </c>
      <c r="AF56" s="18" t="str">
        <f t="shared" si="1"/>
        <v>No</v>
      </c>
    </row>
    <row r="57" spans="1:32" x14ac:dyDescent="0.3">
      <c r="A57" s="115" t="s">
        <v>33</v>
      </c>
      <c r="B57" s="115">
        <v>2014</v>
      </c>
      <c r="C57" s="115" t="s">
        <v>40</v>
      </c>
      <c r="D57" s="115" t="str">
        <f t="shared" si="0"/>
        <v>2014 July</v>
      </c>
      <c r="E57" s="115">
        <v>123.8</v>
      </c>
      <c r="F57" s="115">
        <v>126.4</v>
      </c>
      <c r="G57" s="115">
        <v>118</v>
      </c>
      <c r="H57" s="115">
        <v>121.6</v>
      </c>
      <c r="I57" s="115">
        <v>103.5</v>
      </c>
      <c r="J57" s="115">
        <v>133.69999999999999</v>
      </c>
      <c r="K57" s="115">
        <v>172.4</v>
      </c>
      <c r="L57" s="115">
        <v>113.1</v>
      </c>
      <c r="M57" s="115">
        <v>102.7</v>
      </c>
      <c r="N57" s="115">
        <v>120</v>
      </c>
      <c r="O57" s="115">
        <v>113.8</v>
      </c>
      <c r="P57" s="115">
        <v>123.4</v>
      </c>
      <c r="Q57" s="115">
        <v>127.1</v>
      </c>
      <c r="R57" s="115">
        <v>121</v>
      </c>
      <c r="S57" s="115">
        <v>118</v>
      </c>
      <c r="T57" s="115">
        <v>113.6</v>
      </c>
      <c r="U57" s="115">
        <v>117.4</v>
      </c>
      <c r="V57" s="115">
        <v>114.8</v>
      </c>
      <c r="W57" s="115">
        <v>111.6</v>
      </c>
      <c r="X57" s="115">
        <v>114.9</v>
      </c>
      <c r="Y57" s="115">
        <v>111.5</v>
      </c>
      <c r="Z57" s="115">
        <v>113</v>
      </c>
      <c r="AA57" s="115">
        <v>112.4</v>
      </c>
      <c r="AB57" s="115">
        <v>117.8</v>
      </c>
      <c r="AC57" s="115">
        <v>109.7</v>
      </c>
      <c r="AD57" s="115">
        <v>113.5</v>
      </c>
      <c r="AE57" s="115">
        <v>118.9</v>
      </c>
      <c r="AF57" s="18" t="str">
        <f t="shared" si="1"/>
        <v>No</v>
      </c>
    </row>
    <row r="58" spans="1:32" x14ac:dyDescent="0.3">
      <c r="A58" s="115" t="s">
        <v>34</v>
      </c>
      <c r="B58" s="115">
        <v>2014</v>
      </c>
      <c r="C58" s="115" t="s">
        <v>40</v>
      </c>
      <c r="D58" s="115" t="str">
        <f t="shared" si="0"/>
        <v>2014 July</v>
      </c>
      <c r="E58" s="115">
        <v>122.4</v>
      </c>
      <c r="F58" s="115">
        <v>123.9</v>
      </c>
      <c r="G58" s="115">
        <v>117.8</v>
      </c>
      <c r="H58" s="115">
        <v>121</v>
      </c>
      <c r="I58" s="115">
        <v>107.9</v>
      </c>
      <c r="J58" s="115">
        <v>131.19999999999999</v>
      </c>
      <c r="K58" s="115">
        <v>157.69999999999999</v>
      </c>
      <c r="L58" s="115">
        <v>113.2</v>
      </c>
      <c r="M58" s="115">
        <v>104.1</v>
      </c>
      <c r="N58" s="115">
        <v>115.5</v>
      </c>
      <c r="O58" s="115">
        <v>114.8</v>
      </c>
      <c r="P58" s="115">
        <v>122.1</v>
      </c>
      <c r="Q58" s="115">
        <v>124.7</v>
      </c>
      <c r="R58" s="115">
        <v>118.8</v>
      </c>
      <c r="S58" s="115">
        <v>119.6</v>
      </c>
      <c r="T58" s="115">
        <v>116.3</v>
      </c>
      <c r="U58" s="115">
        <v>119.1</v>
      </c>
      <c r="V58" s="115">
        <v>114.8</v>
      </c>
      <c r="W58" s="115">
        <v>113.9</v>
      </c>
      <c r="X58" s="115">
        <v>115.2</v>
      </c>
      <c r="Y58" s="115">
        <v>112.7</v>
      </c>
      <c r="Z58" s="115">
        <v>113.1</v>
      </c>
      <c r="AA58" s="115">
        <v>112.1</v>
      </c>
      <c r="AB58" s="115">
        <v>116.8</v>
      </c>
      <c r="AC58" s="115">
        <v>109.2</v>
      </c>
      <c r="AD58" s="115">
        <v>113.3</v>
      </c>
      <c r="AE58" s="115">
        <v>119.2</v>
      </c>
      <c r="AF58" s="18" t="str">
        <f t="shared" si="1"/>
        <v>No</v>
      </c>
    </row>
    <row r="59" spans="1:32" x14ac:dyDescent="0.3">
      <c r="A59" s="115" t="s">
        <v>30</v>
      </c>
      <c r="B59" s="115">
        <v>2014</v>
      </c>
      <c r="C59" s="115" t="s">
        <v>41</v>
      </c>
      <c r="D59" s="115" t="str">
        <f t="shared" si="0"/>
        <v>2014 August</v>
      </c>
      <c r="E59" s="115">
        <v>121.8</v>
      </c>
      <c r="F59" s="115">
        <v>122.8</v>
      </c>
      <c r="G59" s="115">
        <v>117.8</v>
      </c>
      <c r="H59" s="115">
        <v>121.9</v>
      </c>
      <c r="I59" s="115">
        <v>110.6</v>
      </c>
      <c r="J59" s="115">
        <v>129.69999999999999</v>
      </c>
      <c r="K59" s="115">
        <v>161.1</v>
      </c>
      <c r="L59" s="115">
        <v>114.1</v>
      </c>
      <c r="M59" s="115">
        <v>105.1</v>
      </c>
      <c r="N59" s="115">
        <v>114.6</v>
      </c>
      <c r="O59" s="115">
        <v>115.8</v>
      </c>
      <c r="P59" s="115">
        <v>121.7</v>
      </c>
      <c r="Q59" s="115">
        <v>125.3</v>
      </c>
      <c r="R59" s="115">
        <v>118.8</v>
      </c>
      <c r="S59" s="115">
        <v>120.9</v>
      </c>
      <c r="T59" s="115">
        <v>118.8</v>
      </c>
      <c r="U59" s="115">
        <v>120.7</v>
      </c>
      <c r="V59" s="115" t="s">
        <v>32</v>
      </c>
      <c r="W59" s="115">
        <v>115.4</v>
      </c>
      <c r="X59" s="115">
        <v>115.9</v>
      </c>
      <c r="Y59" s="115">
        <v>114</v>
      </c>
      <c r="Z59" s="115">
        <v>113.2</v>
      </c>
      <c r="AA59" s="115">
        <v>112.2</v>
      </c>
      <c r="AB59" s="115">
        <v>116.2</v>
      </c>
      <c r="AC59" s="115">
        <v>109.4</v>
      </c>
      <c r="AD59" s="115">
        <v>113.5</v>
      </c>
      <c r="AE59" s="115">
        <v>120.7</v>
      </c>
      <c r="AF59" s="18" t="str">
        <f t="shared" si="1"/>
        <v>No</v>
      </c>
    </row>
    <row r="60" spans="1:32" x14ac:dyDescent="0.3">
      <c r="A60" s="115" t="s">
        <v>33</v>
      </c>
      <c r="B60" s="115">
        <v>2014</v>
      </c>
      <c r="C60" s="115" t="s">
        <v>41</v>
      </c>
      <c r="D60" s="115" t="str">
        <f t="shared" si="0"/>
        <v>2014 August</v>
      </c>
      <c r="E60" s="115">
        <v>124.8</v>
      </c>
      <c r="F60" s="115">
        <v>127.3</v>
      </c>
      <c r="G60" s="115">
        <v>116.5</v>
      </c>
      <c r="H60" s="115">
        <v>122.2</v>
      </c>
      <c r="I60" s="115">
        <v>103.6</v>
      </c>
      <c r="J60" s="115">
        <v>132.69999999999999</v>
      </c>
      <c r="K60" s="115">
        <v>181.9</v>
      </c>
      <c r="L60" s="115">
        <v>115.2</v>
      </c>
      <c r="M60" s="115">
        <v>102.7</v>
      </c>
      <c r="N60" s="115">
        <v>122.1</v>
      </c>
      <c r="O60" s="115">
        <v>114.4</v>
      </c>
      <c r="P60" s="115">
        <v>124.7</v>
      </c>
      <c r="Q60" s="115">
        <v>128.9</v>
      </c>
      <c r="R60" s="115">
        <v>123</v>
      </c>
      <c r="S60" s="115">
        <v>118.6</v>
      </c>
      <c r="T60" s="115">
        <v>114.1</v>
      </c>
      <c r="U60" s="115">
        <v>117.9</v>
      </c>
      <c r="V60" s="115">
        <v>115.5</v>
      </c>
      <c r="W60" s="115">
        <v>111.8</v>
      </c>
      <c r="X60" s="115">
        <v>115.3</v>
      </c>
      <c r="Y60" s="115">
        <v>112.2</v>
      </c>
      <c r="Z60" s="115">
        <v>112.5</v>
      </c>
      <c r="AA60" s="115">
        <v>112.9</v>
      </c>
      <c r="AB60" s="115">
        <v>119.2</v>
      </c>
      <c r="AC60" s="115">
        <v>110.5</v>
      </c>
      <c r="AD60" s="115">
        <v>113.9</v>
      </c>
      <c r="AE60" s="115">
        <v>119.9</v>
      </c>
      <c r="AF60" s="18" t="str">
        <f t="shared" si="1"/>
        <v>No</v>
      </c>
    </row>
    <row r="61" spans="1:32" x14ac:dyDescent="0.3">
      <c r="A61" s="115" t="s">
        <v>34</v>
      </c>
      <c r="B61" s="115">
        <v>2014</v>
      </c>
      <c r="C61" s="115" t="s">
        <v>41</v>
      </c>
      <c r="D61" s="115" t="str">
        <f t="shared" si="0"/>
        <v>2014 August</v>
      </c>
      <c r="E61" s="115">
        <v>122.7</v>
      </c>
      <c r="F61" s="115">
        <v>124.4</v>
      </c>
      <c r="G61" s="115">
        <v>117.3</v>
      </c>
      <c r="H61" s="115">
        <v>122</v>
      </c>
      <c r="I61" s="115">
        <v>108</v>
      </c>
      <c r="J61" s="115">
        <v>131.1</v>
      </c>
      <c r="K61" s="115">
        <v>168.2</v>
      </c>
      <c r="L61" s="115">
        <v>114.5</v>
      </c>
      <c r="M61" s="115">
        <v>104.3</v>
      </c>
      <c r="N61" s="115">
        <v>117.1</v>
      </c>
      <c r="O61" s="115">
        <v>115.2</v>
      </c>
      <c r="P61" s="115">
        <v>123.1</v>
      </c>
      <c r="Q61" s="115">
        <v>126.6</v>
      </c>
      <c r="R61" s="115">
        <v>119.9</v>
      </c>
      <c r="S61" s="115">
        <v>120</v>
      </c>
      <c r="T61" s="115">
        <v>116.8</v>
      </c>
      <c r="U61" s="115">
        <v>119.6</v>
      </c>
      <c r="V61" s="115">
        <v>115.5</v>
      </c>
      <c r="W61" s="115">
        <v>114</v>
      </c>
      <c r="X61" s="115">
        <v>115.6</v>
      </c>
      <c r="Y61" s="115">
        <v>113.3</v>
      </c>
      <c r="Z61" s="115">
        <v>112.8</v>
      </c>
      <c r="AA61" s="115">
        <v>112.6</v>
      </c>
      <c r="AB61" s="115">
        <v>118</v>
      </c>
      <c r="AC61" s="115">
        <v>109.9</v>
      </c>
      <c r="AD61" s="115">
        <v>113.7</v>
      </c>
      <c r="AE61" s="115">
        <v>120.3</v>
      </c>
      <c r="AF61" s="18" t="str">
        <f t="shared" si="1"/>
        <v>No</v>
      </c>
    </row>
    <row r="62" spans="1:32" x14ac:dyDescent="0.3">
      <c r="A62" s="115" t="s">
        <v>30</v>
      </c>
      <c r="B62" s="115">
        <v>2014</v>
      </c>
      <c r="C62" s="115" t="s">
        <v>42</v>
      </c>
      <c r="D62" s="115" t="str">
        <f t="shared" si="0"/>
        <v>2014 September</v>
      </c>
      <c r="E62" s="115">
        <v>122.3</v>
      </c>
      <c r="F62" s="115">
        <v>122.4</v>
      </c>
      <c r="G62" s="115">
        <v>117.8</v>
      </c>
      <c r="H62" s="115">
        <v>122.7</v>
      </c>
      <c r="I62" s="115">
        <v>110.4</v>
      </c>
      <c r="J62" s="115">
        <v>129.80000000000001</v>
      </c>
      <c r="K62" s="115">
        <v>158.80000000000001</v>
      </c>
      <c r="L62" s="115">
        <v>115</v>
      </c>
      <c r="M62" s="115">
        <v>104.7</v>
      </c>
      <c r="N62" s="115">
        <v>114.9</v>
      </c>
      <c r="O62" s="115">
        <v>116.5</v>
      </c>
      <c r="P62" s="115">
        <v>122.6</v>
      </c>
      <c r="Q62" s="115">
        <v>125.3</v>
      </c>
      <c r="R62" s="115">
        <v>119.5</v>
      </c>
      <c r="S62" s="115">
        <v>121.7</v>
      </c>
      <c r="T62" s="115">
        <v>119.2</v>
      </c>
      <c r="U62" s="115">
        <v>121.3</v>
      </c>
      <c r="V62" s="115" t="s">
        <v>32</v>
      </c>
      <c r="W62" s="115">
        <v>115.8</v>
      </c>
      <c r="X62" s="115">
        <v>116.7</v>
      </c>
      <c r="Y62" s="115">
        <v>114.5</v>
      </c>
      <c r="Z62" s="115">
        <v>112.8</v>
      </c>
      <c r="AA62" s="115">
        <v>112.6</v>
      </c>
      <c r="AB62" s="115">
        <v>116.6</v>
      </c>
      <c r="AC62" s="115">
        <v>109.1</v>
      </c>
      <c r="AD62" s="115">
        <v>113.7</v>
      </c>
      <c r="AE62" s="115">
        <v>120.9</v>
      </c>
      <c r="AF62" s="18" t="str">
        <f t="shared" si="1"/>
        <v>No</v>
      </c>
    </row>
    <row r="63" spans="1:32" x14ac:dyDescent="0.3">
      <c r="A63" s="115" t="s">
        <v>33</v>
      </c>
      <c r="B63" s="115">
        <v>2014</v>
      </c>
      <c r="C63" s="115" t="s">
        <v>42</v>
      </c>
      <c r="D63" s="115" t="str">
        <f t="shared" si="0"/>
        <v>2014 September</v>
      </c>
      <c r="E63" s="115">
        <v>124.2</v>
      </c>
      <c r="F63" s="115">
        <v>125.4</v>
      </c>
      <c r="G63" s="115">
        <v>116.4</v>
      </c>
      <c r="H63" s="115">
        <v>122.7</v>
      </c>
      <c r="I63" s="115">
        <v>103.5</v>
      </c>
      <c r="J63" s="115">
        <v>124.5</v>
      </c>
      <c r="K63" s="115">
        <v>168.6</v>
      </c>
      <c r="L63" s="115">
        <v>116.9</v>
      </c>
      <c r="M63" s="115">
        <v>101.9</v>
      </c>
      <c r="N63" s="115">
        <v>122.9</v>
      </c>
      <c r="O63" s="115">
        <v>114.8</v>
      </c>
      <c r="P63" s="115">
        <v>125.2</v>
      </c>
      <c r="Q63" s="115">
        <v>126.7</v>
      </c>
      <c r="R63" s="115">
        <v>124.3</v>
      </c>
      <c r="S63" s="115">
        <v>119.2</v>
      </c>
      <c r="T63" s="115">
        <v>114.5</v>
      </c>
      <c r="U63" s="115">
        <v>118.4</v>
      </c>
      <c r="V63" s="115">
        <v>116.1</v>
      </c>
      <c r="W63" s="115">
        <v>111.8</v>
      </c>
      <c r="X63" s="115">
        <v>115.5</v>
      </c>
      <c r="Y63" s="115">
        <v>112.3</v>
      </c>
      <c r="Z63" s="115">
        <v>111.2</v>
      </c>
      <c r="AA63" s="115">
        <v>113.4</v>
      </c>
      <c r="AB63" s="115">
        <v>120</v>
      </c>
      <c r="AC63" s="115">
        <v>110</v>
      </c>
      <c r="AD63" s="115">
        <v>113.6</v>
      </c>
      <c r="AE63" s="115">
        <v>119.2</v>
      </c>
      <c r="AF63" s="18" t="str">
        <f t="shared" si="1"/>
        <v>No</v>
      </c>
    </row>
    <row r="64" spans="1:32" x14ac:dyDescent="0.3">
      <c r="A64" s="115" t="s">
        <v>34</v>
      </c>
      <c r="B64" s="115">
        <v>2014</v>
      </c>
      <c r="C64" s="115" t="s">
        <v>42</v>
      </c>
      <c r="D64" s="115" t="str">
        <f t="shared" si="0"/>
        <v>2014 September</v>
      </c>
      <c r="E64" s="115">
        <v>122.9</v>
      </c>
      <c r="F64" s="115">
        <v>123.5</v>
      </c>
      <c r="G64" s="115">
        <v>117.3</v>
      </c>
      <c r="H64" s="115">
        <v>122.7</v>
      </c>
      <c r="I64" s="115">
        <v>107.9</v>
      </c>
      <c r="J64" s="115">
        <v>127.3</v>
      </c>
      <c r="K64" s="115">
        <v>162.1</v>
      </c>
      <c r="L64" s="115">
        <v>115.6</v>
      </c>
      <c r="M64" s="115">
        <v>103.8</v>
      </c>
      <c r="N64" s="115">
        <v>117.6</v>
      </c>
      <c r="O64" s="115">
        <v>115.8</v>
      </c>
      <c r="P64" s="115">
        <v>123.8</v>
      </c>
      <c r="Q64" s="115">
        <v>125.8</v>
      </c>
      <c r="R64" s="115">
        <v>120.8</v>
      </c>
      <c r="S64" s="115">
        <v>120.7</v>
      </c>
      <c r="T64" s="115">
        <v>117.2</v>
      </c>
      <c r="U64" s="115">
        <v>120.1</v>
      </c>
      <c r="V64" s="115">
        <v>116.1</v>
      </c>
      <c r="W64" s="115">
        <v>114.3</v>
      </c>
      <c r="X64" s="115">
        <v>116.1</v>
      </c>
      <c r="Y64" s="115">
        <v>113.7</v>
      </c>
      <c r="Z64" s="115">
        <v>112</v>
      </c>
      <c r="AA64" s="115">
        <v>113.1</v>
      </c>
      <c r="AB64" s="115">
        <v>118.6</v>
      </c>
      <c r="AC64" s="115">
        <v>109.5</v>
      </c>
      <c r="AD64" s="115">
        <v>113.7</v>
      </c>
      <c r="AE64" s="115">
        <v>120.1</v>
      </c>
      <c r="AF64" s="18" t="str">
        <f t="shared" si="1"/>
        <v>No</v>
      </c>
    </row>
    <row r="65" spans="1:32" x14ac:dyDescent="0.3">
      <c r="A65" s="115" t="s">
        <v>30</v>
      </c>
      <c r="B65" s="115">
        <v>2014</v>
      </c>
      <c r="C65" s="115" t="s">
        <v>43</v>
      </c>
      <c r="D65" s="115" t="str">
        <f t="shared" si="0"/>
        <v>2014 October</v>
      </c>
      <c r="E65" s="115">
        <v>122.6</v>
      </c>
      <c r="F65" s="115">
        <v>122.5</v>
      </c>
      <c r="G65" s="115">
        <v>118.3</v>
      </c>
      <c r="H65" s="115">
        <v>123.2</v>
      </c>
      <c r="I65" s="115">
        <v>110.5</v>
      </c>
      <c r="J65" s="115">
        <v>128.9</v>
      </c>
      <c r="K65" s="115">
        <v>155.30000000000001</v>
      </c>
      <c r="L65" s="115">
        <v>115.5</v>
      </c>
      <c r="M65" s="115">
        <v>104</v>
      </c>
      <c r="N65" s="115">
        <v>115.3</v>
      </c>
      <c r="O65" s="115">
        <v>116.8</v>
      </c>
      <c r="P65" s="115">
        <v>123.2</v>
      </c>
      <c r="Q65" s="115">
        <v>125.1</v>
      </c>
      <c r="R65" s="115">
        <v>120</v>
      </c>
      <c r="S65" s="115">
        <v>122.7</v>
      </c>
      <c r="T65" s="115">
        <v>120.3</v>
      </c>
      <c r="U65" s="115">
        <v>122.3</v>
      </c>
      <c r="V65" s="115" t="s">
        <v>32</v>
      </c>
      <c r="W65" s="115">
        <v>116.4</v>
      </c>
      <c r="X65" s="115">
        <v>117.5</v>
      </c>
      <c r="Y65" s="115">
        <v>115.3</v>
      </c>
      <c r="Z65" s="115">
        <v>112.6</v>
      </c>
      <c r="AA65" s="115">
        <v>113</v>
      </c>
      <c r="AB65" s="115">
        <v>116.9</v>
      </c>
      <c r="AC65" s="115">
        <v>109.3</v>
      </c>
      <c r="AD65" s="115">
        <v>114</v>
      </c>
      <c r="AE65" s="115">
        <v>121</v>
      </c>
      <c r="AF65" s="18" t="str">
        <f t="shared" si="1"/>
        <v>No</v>
      </c>
    </row>
    <row r="66" spans="1:32" x14ac:dyDescent="0.3">
      <c r="A66" s="115" t="s">
        <v>33</v>
      </c>
      <c r="B66" s="115">
        <v>2014</v>
      </c>
      <c r="C66" s="115" t="s">
        <v>43</v>
      </c>
      <c r="D66" s="115" t="str">
        <f t="shared" si="0"/>
        <v>2014 October</v>
      </c>
      <c r="E66" s="115">
        <v>124.6</v>
      </c>
      <c r="F66" s="115">
        <v>126.1</v>
      </c>
      <c r="G66" s="115">
        <v>117.8</v>
      </c>
      <c r="H66" s="115">
        <v>123.1</v>
      </c>
      <c r="I66" s="115">
        <v>103.5</v>
      </c>
      <c r="J66" s="115">
        <v>123.5</v>
      </c>
      <c r="K66" s="115">
        <v>159.6</v>
      </c>
      <c r="L66" s="115">
        <v>117.4</v>
      </c>
      <c r="M66" s="115">
        <v>101.2</v>
      </c>
      <c r="N66" s="115">
        <v>123.8</v>
      </c>
      <c r="O66" s="115">
        <v>115.2</v>
      </c>
      <c r="P66" s="115">
        <v>125.9</v>
      </c>
      <c r="Q66" s="115">
        <v>125.8</v>
      </c>
      <c r="R66" s="115">
        <v>124.3</v>
      </c>
      <c r="S66" s="115">
        <v>119.6</v>
      </c>
      <c r="T66" s="115">
        <v>114.9</v>
      </c>
      <c r="U66" s="115">
        <v>118.9</v>
      </c>
      <c r="V66" s="115">
        <v>116.7</v>
      </c>
      <c r="W66" s="115">
        <v>112</v>
      </c>
      <c r="X66" s="115">
        <v>115.8</v>
      </c>
      <c r="Y66" s="115">
        <v>112.6</v>
      </c>
      <c r="Z66" s="115">
        <v>111</v>
      </c>
      <c r="AA66" s="115">
        <v>113.6</v>
      </c>
      <c r="AB66" s="115">
        <v>120.2</v>
      </c>
      <c r="AC66" s="115">
        <v>110.1</v>
      </c>
      <c r="AD66" s="115">
        <v>113.7</v>
      </c>
      <c r="AE66" s="115">
        <v>119.1</v>
      </c>
      <c r="AF66" s="18" t="str">
        <f t="shared" si="1"/>
        <v>No</v>
      </c>
    </row>
    <row r="67" spans="1:32" x14ac:dyDescent="0.3">
      <c r="A67" s="115" t="s">
        <v>34</v>
      </c>
      <c r="B67" s="115">
        <v>2014</v>
      </c>
      <c r="C67" s="115" t="s">
        <v>43</v>
      </c>
      <c r="D67" s="115" t="str">
        <f t="shared" ref="D67:D130" si="3">B67&amp;" "&amp;C67</f>
        <v>2014 October</v>
      </c>
      <c r="E67" s="115">
        <v>123.2</v>
      </c>
      <c r="F67" s="115">
        <v>123.8</v>
      </c>
      <c r="G67" s="115">
        <v>118.1</v>
      </c>
      <c r="H67" s="115">
        <v>123.2</v>
      </c>
      <c r="I67" s="115">
        <v>107.9</v>
      </c>
      <c r="J67" s="115">
        <v>126.4</v>
      </c>
      <c r="K67" s="115">
        <v>156.80000000000001</v>
      </c>
      <c r="L67" s="115">
        <v>116.1</v>
      </c>
      <c r="M67" s="115">
        <v>103.1</v>
      </c>
      <c r="N67" s="115">
        <v>118.1</v>
      </c>
      <c r="O67" s="115">
        <v>116.1</v>
      </c>
      <c r="P67" s="115">
        <v>124.5</v>
      </c>
      <c r="Q67" s="115">
        <v>125.4</v>
      </c>
      <c r="R67" s="115">
        <v>121.1</v>
      </c>
      <c r="S67" s="115">
        <v>121.5</v>
      </c>
      <c r="T67" s="115">
        <v>118.1</v>
      </c>
      <c r="U67" s="115">
        <v>121</v>
      </c>
      <c r="V67" s="115">
        <v>116.7</v>
      </c>
      <c r="W67" s="115">
        <v>114.7</v>
      </c>
      <c r="X67" s="115">
        <v>116.7</v>
      </c>
      <c r="Y67" s="115">
        <v>114.3</v>
      </c>
      <c r="Z67" s="115">
        <v>111.8</v>
      </c>
      <c r="AA67" s="115">
        <v>113.3</v>
      </c>
      <c r="AB67" s="115">
        <v>118.8</v>
      </c>
      <c r="AC67" s="115">
        <v>109.6</v>
      </c>
      <c r="AD67" s="115">
        <v>113.9</v>
      </c>
      <c r="AE67" s="115">
        <v>120.1</v>
      </c>
      <c r="AF67" s="18" t="str">
        <f t="shared" ref="AF67:AF130" si="4">IF(AND(J67&gt;150,K67&gt;150),"Yes","No")</f>
        <v>No</v>
      </c>
    </row>
    <row r="68" spans="1:32" x14ac:dyDescent="0.3">
      <c r="A68" s="115" t="s">
        <v>30</v>
      </c>
      <c r="B68" s="115">
        <v>2014</v>
      </c>
      <c r="C68" s="115" t="s">
        <v>45</v>
      </c>
      <c r="D68" s="115" t="str">
        <f t="shared" si="3"/>
        <v>2014 November</v>
      </c>
      <c r="E68" s="115">
        <v>122.7</v>
      </c>
      <c r="F68" s="115">
        <v>122.6</v>
      </c>
      <c r="G68" s="115">
        <v>119.9</v>
      </c>
      <c r="H68" s="115">
        <v>124</v>
      </c>
      <c r="I68" s="115">
        <v>110.5</v>
      </c>
      <c r="J68" s="115">
        <v>128.80000000000001</v>
      </c>
      <c r="K68" s="115">
        <v>152</v>
      </c>
      <c r="L68" s="115">
        <v>116.2</v>
      </c>
      <c r="M68" s="115">
        <v>103.3</v>
      </c>
      <c r="N68" s="115">
        <v>115.8</v>
      </c>
      <c r="O68" s="115">
        <v>116.8</v>
      </c>
      <c r="P68" s="115">
        <v>124.5</v>
      </c>
      <c r="Q68" s="115">
        <v>124.9</v>
      </c>
      <c r="R68" s="115">
        <v>120.8</v>
      </c>
      <c r="S68" s="115">
        <v>123.3</v>
      </c>
      <c r="T68" s="115">
        <v>120.5</v>
      </c>
      <c r="U68" s="115">
        <v>122.9</v>
      </c>
      <c r="V68" s="115" t="s">
        <v>32</v>
      </c>
      <c r="W68" s="115">
        <v>117.3</v>
      </c>
      <c r="X68" s="115">
        <v>118.1</v>
      </c>
      <c r="Y68" s="115">
        <v>115.9</v>
      </c>
      <c r="Z68" s="115">
        <v>112</v>
      </c>
      <c r="AA68" s="115">
        <v>113.3</v>
      </c>
      <c r="AB68" s="115">
        <v>117.2</v>
      </c>
      <c r="AC68" s="115">
        <v>108.8</v>
      </c>
      <c r="AD68" s="115">
        <v>114.1</v>
      </c>
      <c r="AE68" s="115">
        <v>121.1</v>
      </c>
      <c r="AF68" s="18" t="str">
        <f t="shared" si="4"/>
        <v>No</v>
      </c>
    </row>
    <row r="69" spans="1:32" x14ac:dyDescent="0.3">
      <c r="A69" s="115" t="s">
        <v>33</v>
      </c>
      <c r="B69" s="115">
        <v>2014</v>
      </c>
      <c r="C69" s="115" t="s">
        <v>45</v>
      </c>
      <c r="D69" s="115" t="str">
        <f t="shared" si="3"/>
        <v>2014 November</v>
      </c>
      <c r="E69" s="115">
        <v>124.5</v>
      </c>
      <c r="F69" s="115">
        <v>125.6</v>
      </c>
      <c r="G69" s="115">
        <v>122.7</v>
      </c>
      <c r="H69" s="115">
        <v>124.6</v>
      </c>
      <c r="I69" s="115">
        <v>103.2</v>
      </c>
      <c r="J69" s="115">
        <v>122.2</v>
      </c>
      <c r="K69" s="115">
        <v>153.19999999999999</v>
      </c>
      <c r="L69" s="115">
        <v>119.3</v>
      </c>
      <c r="M69" s="115">
        <v>99.8</v>
      </c>
      <c r="N69" s="115">
        <v>124.6</v>
      </c>
      <c r="O69" s="115">
        <v>115.8</v>
      </c>
      <c r="P69" s="115">
        <v>126.9</v>
      </c>
      <c r="Q69" s="115">
        <v>125.4</v>
      </c>
      <c r="R69" s="115">
        <v>125.8</v>
      </c>
      <c r="S69" s="115">
        <v>120.3</v>
      </c>
      <c r="T69" s="115">
        <v>115.4</v>
      </c>
      <c r="U69" s="115">
        <v>119.5</v>
      </c>
      <c r="V69" s="115">
        <v>117.1</v>
      </c>
      <c r="W69" s="115">
        <v>112.6</v>
      </c>
      <c r="X69" s="115">
        <v>116.4</v>
      </c>
      <c r="Y69" s="115">
        <v>113</v>
      </c>
      <c r="Z69" s="115">
        <v>109.7</v>
      </c>
      <c r="AA69" s="115">
        <v>114</v>
      </c>
      <c r="AB69" s="115">
        <v>120.3</v>
      </c>
      <c r="AC69" s="115">
        <v>109.6</v>
      </c>
      <c r="AD69" s="115">
        <v>113.4</v>
      </c>
      <c r="AE69" s="115">
        <v>119</v>
      </c>
      <c r="AF69" s="18" t="str">
        <f t="shared" si="4"/>
        <v>No</v>
      </c>
    </row>
    <row r="70" spans="1:32" x14ac:dyDescent="0.3">
      <c r="A70" s="115" t="s">
        <v>34</v>
      </c>
      <c r="B70" s="115">
        <v>2014</v>
      </c>
      <c r="C70" s="115" t="s">
        <v>45</v>
      </c>
      <c r="D70" s="115" t="str">
        <f t="shared" si="3"/>
        <v>2014 November</v>
      </c>
      <c r="E70" s="115">
        <v>123.3</v>
      </c>
      <c r="F70" s="115">
        <v>123.7</v>
      </c>
      <c r="G70" s="115">
        <v>121</v>
      </c>
      <c r="H70" s="115">
        <v>124.2</v>
      </c>
      <c r="I70" s="115">
        <v>107.8</v>
      </c>
      <c r="J70" s="115">
        <v>125.7</v>
      </c>
      <c r="K70" s="115">
        <v>152.4</v>
      </c>
      <c r="L70" s="115">
        <v>117.2</v>
      </c>
      <c r="M70" s="115">
        <v>102.1</v>
      </c>
      <c r="N70" s="115">
        <v>118.7</v>
      </c>
      <c r="O70" s="115">
        <v>116.4</v>
      </c>
      <c r="P70" s="115">
        <v>125.6</v>
      </c>
      <c r="Q70" s="115">
        <v>125.1</v>
      </c>
      <c r="R70" s="115">
        <v>122.1</v>
      </c>
      <c r="S70" s="115">
        <v>122.1</v>
      </c>
      <c r="T70" s="115">
        <v>118.4</v>
      </c>
      <c r="U70" s="115">
        <v>121.6</v>
      </c>
      <c r="V70" s="115">
        <v>117.1</v>
      </c>
      <c r="W70" s="115">
        <v>115.5</v>
      </c>
      <c r="X70" s="115">
        <v>117.3</v>
      </c>
      <c r="Y70" s="115">
        <v>114.8</v>
      </c>
      <c r="Z70" s="115">
        <v>110.8</v>
      </c>
      <c r="AA70" s="115">
        <v>113.7</v>
      </c>
      <c r="AB70" s="115">
        <v>119</v>
      </c>
      <c r="AC70" s="115">
        <v>109.1</v>
      </c>
      <c r="AD70" s="115">
        <v>113.8</v>
      </c>
      <c r="AE70" s="115">
        <v>120.1</v>
      </c>
      <c r="AF70" s="18" t="str">
        <f t="shared" si="4"/>
        <v>No</v>
      </c>
    </row>
    <row r="71" spans="1:32" x14ac:dyDescent="0.3">
      <c r="A71" s="115" t="s">
        <v>30</v>
      </c>
      <c r="B71" s="115">
        <v>2014</v>
      </c>
      <c r="C71" s="115" t="s">
        <v>46</v>
      </c>
      <c r="D71" s="115" t="str">
        <f t="shared" si="3"/>
        <v>2014 December</v>
      </c>
      <c r="E71" s="115">
        <v>122.4</v>
      </c>
      <c r="F71" s="115">
        <v>122.4</v>
      </c>
      <c r="G71" s="115">
        <v>121.8</v>
      </c>
      <c r="H71" s="115">
        <v>124.2</v>
      </c>
      <c r="I71" s="115">
        <v>110.2</v>
      </c>
      <c r="J71" s="115">
        <v>128.6</v>
      </c>
      <c r="K71" s="115">
        <v>140.30000000000001</v>
      </c>
      <c r="L71" s="115">
        <v>116.3</v>
      </c>
      <c r="M71" s="115">
        <v>102</v>
      </c>
      <c r="N71" s="115">
        <v>116</v>
      </c>
      <c r="O71" s="115">
        <v>117.3</v>
      </c>
      <c r="P71" s="115">
        <v>124.8</v>
      </c>
      <c r="Q71" s="115">
        <v>123.3</v>
      </c>
      <c r="R71" s="115">
        <v>121.7</v>
      </c>
      <c r="S71" s="115">
        <v>123.8</v>
      </c>
      <c r="T71" s="115">
        <v>120.6</v>
      </c>
      <c r="U71" s="115">
        <v>123.3</v>
      </c>
      <c r="V71" s="115" t="s">
        <v>32</v>
      </c>
      <c r="W71" s="115">
        <v>117.4</v>
      </c>
      <c r="X71" s="115">
        <v>118.2</v>
      </c>
      <c r="Y71" s="115">
        <v>116.2</v>
      </c>
      <c r="Z71" s="115">
        <v>111.5</v>
      </c>
      <c r="AA71" s="115">
        <v>113.3</v>
      </c>
      <c r="AB71" s="115">
        <v>117.7</v>
      </c>
      <c r="AC71" s="115">
        <v>109.4</v>
      </c>
      <c r="AD71" s="115">
        <v>114.2</v>
      </c>
      <c r="AE71" s="115">
        <v>120.3</v>
      </c>
      <c r="AF71" s="18" t="str">
        <f t="shared" si="4"/>
        <v>No</v>
      </c>
    </row>
    <row r="72" spans="1:32" x14ac:dyDescent="0.3">
      <c r="A72" s="115" t="s">
        <v>33</v>
      </c>
      <c r="B72" s="115">
        <v>2014</v>
      </c>
      <c r="C72" s="115" t="s">
        <v>46</v>
      </c>
      <c r="D72" s="115" t="str">
        <f t="shared" si="3"/>
        <v>2014 December</v>
      </c>
      <c r="E72" s="115">
        <v>124</v>
      </c>
      <c r="F72" s="115">
        <v>124.7</v>
      </c>
      <c r="G72" s="115">
        <v>126.3</v>
      </c>
      <c r="H72" s="115">
        <v>124.9</v>
      </c>
      <c r="I72" s="115">
        <v>103</v>
      </c>
      <c r="J72" s="115">
        <v>122.3</v>
      </c>
      <c r="K72" s="115">
        <v>141</v>
      </c>
      <c r="L72" s="115">
        <v>120.1</v>
      </c>
      <c r="M72" s="115">
        <v>97.8</v>
      </c>
      <c r="N72" s="115">
        <v>125.4</v>
      </c>
      <c r="O72" s="115">
        <v>116.1</v>
      </c>
      <c r="P72" s="115">
        <v>127.6</v>
      </c>
      <c r="Q72" s="115">
        <v>124</v>
      </c>
      <c r="R72" s="115">
        <v>126.4</v>
      </c>
      <c r="S72" s="115">
        <v>120.7</v>
      </c>
      <c r="T72" s="115">
        <v>115.8</v>
      </c>
      <c r="U72" s="115">
        <v>120</v>
      </c>
      <c r="V72" s="115">
        <v>116.5</v>
      </c>
      <c r="W72" s="115">
        <v>113</v>
      </c>
      <c r="X72" s="115">
        <v>116.8</v>
      </c>
      <c r="Y72" s="115">
        <v>113.2</v>
      </c>
      <c r="Z72" s="115">
        <v>108.8</v>
      </c>
      <c r="AA72" s="115">
        <v>114.3</v>
      </c>
      <c r="AB72" s="115">
        <v>120.7</v>
      </c>
      <c r="AC72" s="115">
        <v>110.4</v>
      </c>
      <c r="AD72" s="115">
        <v>113.4</v>
      </c>
      <c r="AE72" s="115">
        <v>118.4</v>
      </c>
      <c r="AF72" s="18" t="str">
        <f t="shared" si="4"/>
        <v>No</v>
      </c>
    </row>
    <row r="73" spans="1:32" x14ac:dyDescent="0.3">
      <c r="A73" s="115" t="s">
        <v>34</v>
      </c>
      <c r="B73" s="115">
        <v>2014</v>
      </c>
      <c r="C73" s="115" t="s">
        <v>46</v>
      </c>
      <c r="D73" s="115" t="str">
        <f t="shared" si="3"/>
        <v>2014 December</v>
      </c>
      <c r="E73" s="115">
        <v>122.9</v>
      </c>
      <c r="F73" s="115">
        <v>123.2</v>
      </c>
      <c r="G73" s="115">
        <v>123.5</v>
      </c>
      <c r="H73" s="115">
        <v>124.5</v>
      </c>
      <c r="I73" s="115">
        <v>107.6</v>
      </c>
      <c r="J73" s="115">
        <v>125.7</v>
      </c>
      <c r="K73" s="115">
        <v>140.5</v>
      </c>
      <c r="L73" s="115">
        <v>117.6</v>
      </c>
      <c r="M73" s="115">
        <v>100.6</v>
      </c>
      <c r="N73" s="115">
        <v>119.1</v>
      </c>
      <c r="O73" s="115">
        <v>116.8</v>
      </c>
      <c r="P73" s="115">
        <v>126.1</v>
      </c>
      <c r="Q73" s="115">
        <v>123.6</v>
      </c>
      <c r="R73" s="115">
        <v>123</v>
      </c>
      <c r="S73" s="115">
        <v>122.6</v>
      </c>
      <c r="T73" s="115">
        <v>118.6</v>
      </c>
      <c r="U73" s="115">
        <v>122</v>
      </c>
      <c r="V73" s="115">
        <v>116.5</v>
      </c>
      <c r="W73" s="115">
        <v>115.7</v>
      </c>
      <c r="X73" s="115">
        <v>117.5</v>
      </c>
      <c r="Y73" s="115">
        <v>115.1</v>
      </c>
      <c r="Z73" s="115">
        <v>110.1</v>
      </c>
      <c r="AA73" s="115">
        <v>113.9</v>
      </c>
      <c r="AB73" s="115">
        <v>119.5</v>
      </c>
      <c r="AC73" s="115">
        <v>109.8</v>
      </c>
      <c r="AD73" s="115">
        <v>113.8</v>
      </c>
      <c r="AE73" s="115">
        <v>119.4</v>
      </c>
      <c r="AF73" s="18" t="str">
        <f t="shared" si="4"/>
        <v>No</v>
      </c>
    </row>
    <row r="74" spans="1:32" x14ac:dyDescent="0.3">
      <c r="A74" s="115" t="s">
        <v>30</v>
      </c>
      <c r="B74" s="115">
        <v>2015</v>
      </c>
      <c r="C74" s="115" t="s">
        <v>31</v>
      </c>
      <c r="D74" s="115" t="str">
        <f t="shared" si="3"/>
        <v>2015 January</v>
      </c>
      <c r="E74" s="115">
        <v>123.1</v>
      </c>
      <c r="F74" s="115">
        <v>123.1</v>
      </c>
      <c r="G74" s="115">
        <v>122.1</v>
      </c>
      <c r="H74" s="115">
        <v>124.9</v>
      </c>
      <c r="I74" s="115">
        <v>111</v>
      </c>
      <c r="J74" s="115">
        <v>130.4</v>
      </c>
      <c r="K74" s="115">
        <v>132.30000000000001</v>
      </c>
      <c r="L74" s="115">
        <v>117.2</v>
      </c>
      <c r="M74" s="115">
        <v>100.5</v>
      </c>
      <c r="N74" s="115">
        <v>117.2</v>
      </c>
      <c r="O74" s="115">
        <v>117.9</v>
      </c>
      <c r="P74" s="115">
        <v>125.6</v>
      </c>
      <c r="Q74" s="115">
        <v>122.8</v>
      </c>
      <c r="R74" s="115">
        <v>122.7</v>
      </c>
      <c r="S74" s="115">
        <v>124.4</v>
      </c>
      <c r="T74" s="115">
        <v>121.6</v>
      </c>
      <c r="U74" s="115">
        <v>124</v>
      </c>
      <c r="V74" s="115" t="s">
        <v>32</v>
      </c>
      <c r="W74" s="115">
        <v>118.4</v>
      </c>
      <c r="X74" s="115">
        <v>118.9</v>
      </c>
      <c r="Y74" s="115">
        <v>116.6</v>
      </c>
      <c r="Z74" s="115">
        <v>111</v>
      </c>
      <c r="AA74" s="115">
        <v>114</v>
      </c>
      <c r="AB74" s="115">
        <v>118.2</v>
      </c>
      <c r="AC74" s="115">
        <v>110.2</v>
      </c>
      <c r="AD74" s="115">
        <v>114.5</v>
      </c>
      <c r="AE74" s="115">
        <v>120.3</v>
      </c>
      <c r="AF74" s="18" t="str">
        <f t="shared" si="4"/>
        <v>No</v>
      </c>
    </row>
    <row r="75" spans="1:32" x14ac:dyDescent="0.3">
      <c r="A75" s="115" t="s">
        <v>33</v>
      </c>
      <c r="B75" s="115">
        <v>2015</v>
      </c>
      <c r="C75" s="115" t="s">
        <v>31</v>
      </c>
      <c r="D75" s="115" t="str">
        <f t="shared" si="3"/>
        <v>2015 January</v>
      </c>
      <c r="E75" s="115">
        <v>124</v>
      </c>
      <c r="F75" s="115">
        <v>125.5</v>
      </c>
      <c r="G75" s="115">
        <v>126.6</v>
      </c>
      <c r="H75" s="115">
        <v>125.2</v>
      </c>
      <c r="I75" s="115">
        <v>104.3</v>
      </c>
      <c r="J75" s="115">
        <v>121.3</v>
      </c>
      <c r="K75" s="115">
        <v>134.4</v>
      </c>
      <c r="L75" s="115">
        <v>122.9</v>
      </c>
      <c r="M75" s="115">
        <v>96.1</v>
      </c>
      <c r="N75" s="115">
        <v>126.6</v>
      </c>
      <c r="O75" s="115">
        <v>116.5</v>
      </c>
      <c r="P75" s="115">
        <v>128</v>
      </c>
      <c r="Q75" s="115">
        <v>123.5</v>
      </c>
      <c r="R75" s="115">
        <v>127.4</v>
      </c>
      <c r="S75" s="115">
        <v>121</v>
      </c>
      <c r="T75" s="115">
        <v>116.1</v>
      </c>
      <c r="U75" s="115">
        <v>120.2</v>
      </c>
      <c r="V75" s="115">
        <v>117.3</v>
      </c>
      <c r="W75" s="115">
        <v>113.4</v>
      </c>
      <c r="X75" s="115">
        <v>117.2</v>
      </c>
      <c r="Y75" s="115">
        <v>113.7</v>
      </c>
      <c r="Z75" s="115">
        <v>107.9</v>
      </c>
      <c r="AA75" s="115">
        <v>114.6</v>
      </c>
      <c r="AB75" s="115">
        <v>120.8</v>
      </c>
      <c r="AC75" s="115">
        <v>111.4</v>
      </c>
      <c r="AD75" s="115">
        <v>113.4</v>
      </c>
      <c r="AE75" s="115">
        <v>118.5</v>
      </c>
      <c r="AF75" s="18" t="str">
        <f t="shared" si="4"/>
        <v>No</v>
      </c>
    </row>
    <row r="76" spans="1:32" x14ac:dyDescent="0.3">
      <c r="A76" s="115" t="s">
        <v>34</v>
      </c>
      <c r="B76" s="115">
        <v>2015</v>
      </c>
      <c r="C76" s="115" t="s">
        <v>31</v>
      </c>
      <c r="D76" s="115" t="str">
        <f t="shared" si="3"/>
        <v>2015 January</v>
      </c>
      <c r="E76" s="115">
        <v>123.4</v>
      </c>
      <c r="F76" s="115">
        <v>123.9</v>
      </c>
      <c r="G76" s="115">
        <v>123.8</v>
      </c>
      <c r="H76" s="115">
        <v>125</v>
      </c>
      <c r="I76" s="115">
        <v>108.5</v>
      </c>
      <c r="J76" s="115">
        <v>126.2</v>
      </c>
      <c r="K76" s="115">
        <v>133</v>
      </c>
      <c r="L76" s="115">
        <v>119.1</v>
      </c>
      <c r="M76" s="115">
        <v>99</v>
      </c>
      <c r="N76" s="115">
        <v>120.3</v>
      </c>
      <c r="O76" s="115">
        <v>117.3</v>
      </c>
      <c r="P76" s="115">
        <v>126.7</v>
      </c>
      <c r="Q76" s="115">
        <v>123.1</v>
      </c>
      <c r="R76" s="115">
        <v>124</v>
      </c>
      <c r="S76" s="115">
        <v>123.1</v>
      </c>
      <c r="T76" s="115">
        <v>119.3</v>
      </c>
      <c r="U76" s="115">
        <v>122.5</v>
      </c>
      <c r="V76" s="115">
        <v>117.3</v>
      </c>
      <c r="W76" s="115">
        <v>116.5</v>
      </c>
      <c r="X76" s="115">
        <v>118.1</v>
      </c>
      <c r="Y76" s="115">
        <v>115.5</v>
      </c>
      <c r="Z76" s="115">
        <v>109.4</v>
      </c>
      <c r="AA76" s="115">
        <v>114.3</v>
      </c>
      <c r="AB76" s="115">
        <v>119.7</v>
      </c>
      <c r="AC76" s="115">
        <v>110.7</v>
      </c>
      <c r="AD76" s="115">
        <v>114</v>
      </c>
      <c r="AE76" s="115">
        <v>119.5</v>
      </c>
      <c r="AF76" s="18" t="str">
        <f t="shared" si="4"/>
        <v>No</v>
      </c>
    </row>
    <row r="77" spans="1:32" x14ac:dyDescent="0.3">
      <c r="A77" s="115" t="s">
        <v>30</v>
      </c>
      <c r="B77" s="115">
        <v>2015</v>
      </c>
      <c r="C77" s="115" t="s">
        <v>35</v>
      </c>
      <c r="D77" s="115" t="str">
        <f t="shared" si="3"/>
        <v>2015 February</v>
      </c>
      <c r="E77" s="115">
        <v>123.4</v>
      </c>
      <c r="F77" s="115">
        <v>124.4</v>
      </c>
      <c r="G77" s="115">
        <v>122.1</v>
      </c>
      <c r="H77" s="115">
        <v>125.8</v>
      </c>
      <c r="I77" s="115">
        <v>111.5</v>
      </c>
      <c r="J77" s="115">
        <v>129.4</v>
      </c>
      <c r="K77" s="115">
        <v>128.19999999999999</v>
      </c>
      <c r="L77" s="115">
        <v>118.8</v>
      </c>
      <c r="M77" s="115">
        <v>100</v>
      </c>
      <c r="N77" s="115">
        <v>118.6</v>
      </c>
      <c r="O77" s="115">
        <v>118.8</v>
      </c>
      <c r="P77" s="115">
        <v>126.8</v>
      </c>
      <c r="Q77" s="115">
        <v>122.8</v>
      </c>
      <c r="R77" s="115">
        <v>124.2</v>
      </c>
      <c r="S77" s="115">
        <v>125.4</v>
      </c>
      <c r="T77" s="115">
        <v>122.7</v>
      </c>
      <c r="U77" s="115">
        <v>125</v>
      </c>
      <c r="V77" s="115" t="s">
        <v>32</v>
      </c>
      <c r="W77" s="115">
        <v>120</v>
      </c>
      <c r="X77" s="115">
        <v>119.6</v>
      </c>
      <c r="Y77" s="115">
        <v>117.7</v>
      </c>
      <c r="Z77" s="115">
        <v>110.9</v>
      </c>
      <c r="AA77" s="115">
        <v>114.8</v>
      </c>
      <c r="AB77" s="115">
        <v>118.7</v>
      </c>
      <c r="AC77" s="115">
        <v>110.8</v>
      </c>
      <c r="AD77" s="115">
        <v>115</v>
      </c>
      <c r="AE77" s="115">
        <v>120.6</v>
      </c>
      <c r="AF77" s="18" t="str">
        <f t="shared" si="4"/>
        <v>No</v>
      </c>
    </row>
    <row r="78" spans="1:32" x14ac:dyDescent="0.3">
      <c r="A78" s="115" t="s">
        <v>33</v>
      </c>
      <c r="B78" s="115">
        <v>2015</v>
      </c>
      <c r="C78" s="115" t="s">
        <v>35</v>
      </c>
      <c r="D78" s="115" t="str">
        <f t="shared" si="3"/>
        <v>2015 February</v>
      </c>
      <c r="E78" s="115">
        <v>124.3</v>
      </c>
      <c r="F78" s="115">
        <v>126.5</v>
      </c>
      <c r="G78" s="115">
        <v>119.5</v>
      </c>
      <c r="H78" s="115">
        <v>125.6</v>
      </c>
      <c r="I78" s="115">
        <v>104.9</v>
      </c>
      <c r="J78" s="115">
        <v>121.6</v>
      </c>
      <c r="K78" s="115">
        <v>131.80000000000001</v>
      </c>
      <c r="L78" s="115">
        <v>125.1</v>
      </c>
      <c r="M78" s="115">
        <v>95</v>
      </c>
      <c r="N78" s="115">
        <v>127.7</v>
      </c>
      <c r="O78" s="115">
        <v>116.8</v>
      </c>
      <c r="P78" s="115">
        <v>128.6</v>
      </c>
      <c r="Q78" s="115">
        <v>123.7</v>
      </c>
      <c r="R78" s="115">
        <v>128.1</v>
      </c>
      <c r="S78" s="115">
        <v>121.3</v>
      </c>
      <c r="T78" s="115">
        <v>116.5</v>
      </c>
      <c r="U78" s="115">
        <v>120.6</v>
      </c>
      <c r="V78" s="115">
        <v>118.1</v>
      </c>
      <c r="W78" s="115">
        <v>114</v>
      </c>
      <c r="X78" s="115">
        <v>117.7</v>
      </c>
      <c r="Y78" s="115">
        <v>114.1</v>
      </c>
      <c r="Z78" s="115">
        <v>106.8</v>
      </c>
      <c r="AA78" s="115">
        <v>114.9</v>
      </c>
      <c r="AB78" s="115">
        <v>120.4</v>
      </c>
      <c r="AC78" s="115">
        <v>111.7</v>
      </c>
      <c r="AD78" s="115">
        <v>113.2</v>
      </c>
      <c r="AE78" s="115">
        <v>118.7</v>
      </c>
      <c r="AF78" s="18" t="str">
        <f t="shared" si="4"/>
        <v>No</v>
      </c>
    </row>
    <row r="79" spans="1:32" x14ac:dyDescent="0.3">
      <c r="A79" s="115" t="s">
        <v>34</v>
      </c>
      <c r="B79" s="115">
        <v>2015</v>
      </c>
      <c r="C79" s="115" t="s">
        <v>35</v>
      </c>
      <c r="D79" s="115" t="str">
        <f t="shared" si="3"/>
        <v>2015 February</v>
      </c>
      <c r="E79" s="115">
        <v>123.7</v>
      </c>
      <c r="F79" s="115">
        <v>125.1</v>
      </c>
      <c r="G79" s="115">
        <v>121.1</v>
      </c>
      <c r="H79" s="115">
        <v>125.7</v>
      </c>
      <c r="I79" s="115">
        <v>109.1</v>
      </c>
      <c r="J79" s="115">
        <v>125.8</v>
      </c>
      <c r="K79" s="115">
        <v>129.4</v>
      </c>
      <c r="L79" s="115">
        <v>120.9</v>
      </c>
      <c r="M79" s="115">
        <v>98.3</v>
      </c>
      <c r="N79" s="115">
        <v>121.6</v>
      </c>
      <c r="O79" s="115">
        <v>118</v>
      </c>
      <c r="P79" s="115">
        <v>127.6</v>
      </c>
      <c r="Q79" s="115">
        <v>123.1</v>
      </c>
      <c r="R79" s="115">
        <v>125.2</v>
      </c>
      <c r="S79" s="115">
        <v>123.8</v>
      </c>
      <c r="T79" s="115">
        <v>120.1</v>
      </c>
      <c r="U79" s="115">
        <v>123.3</v>
      </c>
      <c r="V79" s="115">
        <v>118.1</v>
      </c>
      <c r="W79" s="115">
        <v>117.7</v>
      </c>
      <c r="X79" s="115">
        <v>118.7</v>
      </c>
      <c r="Y79" s="115">
        <v>116.3</v>
      </c>
      <c r="Z79" s="115">
        <v>108.7</v>
      </c>
      <c r="AA79" s="115">
        <v>114.9</v>
      </c>
      <c r="AB79" s="115">
        <v>119.7</v>
      </c>
      <c r="AC79" s="115">
        <v>111.2</v>
      </c>
      <c r="AD79" s="115">
        <v>114.1</v>
      </c>
      <c r="AE79" s="115">
        <v>119.7</v>
      </c>
      <c r="AF79" s="18" t="str">
        <f t="shared" si="4"/>
        <v>No</v>
      </c>
    </row>
    <row r="80" spans="1:32" x14ac:dyDescent="0.3">
      <c r="A80" s="115" t="s">
        <v>30</v>
      </c>
      <c r="B80" s="115">
        <v>2015</v>
      </c>
      <c r="C80" s="115" t="s">
        <v>36</v>
      </c>
      <c r="D80" s="115" t="str">
        <f t="shared" si="3"/>
        <v>2015 March</v>
      </c>
      <c r="E80" s="115">
        <v>123.3</v>
      </c>
      <c r="F80" s="115">
        <v>124.7</v>
      </c>
      <c r="G80" s="115">
        <v>118.9</v>
      </c>
      <c r="H80" s="115">
        <v>126</v>
      </c>
      <c r="I80" s="115">
        <v>111.8</v>
      </c>
      <c r="J80" s="115">
        <v>130.9</v>
      </c>
      <c r="K80" s="115">
        <v>128</v>
      </c>
      <c r="L80" s="115">
        <v>119.9</v>
      </c>
      <c r="M80" s="115">
        <v>98.9</v>
      </c>
      <c r="N80" s="115">
        <v>119.4</v>
      </c>
      <c r="O80" s="115">
        <v>118.9</v>
      </c>
      <c r="P80" s="115">
        <v>127.7</v>
      </c>
      <c r="Q80" s="115">
        <v>123.1</v>
      </c>
      <c r="R80" s="115">
        <v>124.7</v>
      </c>
      <c r="S80" s="115">
        <v>126</v>
      </c>
      <c r="T80" s="115">
        <v>122.9</v>
      </c>
      <c r="U80" s="115">
        <v>125.5</v>
      </c>
      <c r="V80" s="115" t="s">
        <v>32</v>
      </c>
      <c r="W80" s="115">
        <v>120.6</v>
      </c>
      <c r="X80" s="115">
        <v>120.2</v>
      </c>
      <c r="Y80" s="115">
        <v>118.2</v>
      </c>
      <c r="Z80" s="115">
        <v>111.6</v>
      </c>
      <c r="AA80" s="115">
        <v>115.5</v>
      </c>
      <c r="AB80" s="115">
        <v>119.4</v>
      </c>
      <c r="AC80" s="115">
        <v>110.8</v>
      </c>
      <c r="AD80" s="115">
        <v>115.5</v>
      </c>
      <c r="AE80" s="115">
        <v>121.1</v>
      </c>
      <c r="AF80" s="18" t="str">
        <f t="shared" si="4"/>
        <v>No</v>
      </c>
    </row>
    <row r="81" spans="1:32" x14ac:dyDescent="0.3">
      <c r="A81" s="115" t="s">
        <v>33</v>
      </c>
      <c r="B81" s="115">
        <v>2015</v>
      </c>
      <c r="C81" s="115" t="s">
        <v>36</v>
      </c>
      <c r="D81" s="115" t="str">
        <f t="shared" si="3"/>
        <v>2015 March</v>
      </c>
      <c r="E81" s="115">
        <v>124</v>
      </c>
      <c r="F81" s="115">
        <v>126.7</v>
      </c>
      <c r="G81" s="115">
        <v>113.5</v>
      </c>
      <c r="H81" s="115">
        <v>125.9</v>
      </c>
      <c r="I81" s="115">
        <v>104.8</v>
      </c>
      <c r="J81" s="115">
        <v>123.8</v>
      </c>
      <c r="K81" s="115">
        <v>131.4</v>
      </c>
      <c r="L81" s="115">
        <v>127.2</v>
      </c>
      <c r="M81" s="115">
        <v>93.2</v>
      </c>
      <c r="N81" s="115">
        <v>127.4</v>
      </c>
      <c r="O81" s="115">
        <v>117</v>
      </c>
      <c r="P81" s="115">
        <v>129.19999999999999</v>
      </c>
      <c r="Q81" s="115">
        <v>123.9</v>
      </c>
      <c r="R81" s="115">
        <v>128.80000000000001</v>
      </c>
      <c r="S81" s="115">
        <v>121.7</v>
      </c>
      <c r="T81" s="115">
        <v>116.9</v>
      </c>
      <c r="U81" s="115">
        <v>120.9</v>
      </c>
      <c r="V81" s="115">
        <v>118.6</v>
      </c>
      <c r="W81" s="115">
        <v>114.4</v>
      </c>
      <c r="X81" s="115">
        <v>118</v>
      </c>
      <c r="Y81" s="115">
        <v>114.3</v>
      </c>
      <c r="Z81" s="115">
        <v>108.4</v>
      </c>
      <c r="AA81" s="115">
        <v>115.4</v>
      </c>
      <c r="AB81" s="115">
        <v>120.6</v>
      </c>
      <c r="AC81" s="115">
        <v>111.3</v>
      </c>
      <c r="AD81" s="115">
        <v>113.8</v>
      </c>
      <c r="AE81" s="115">
        <v>119.1</v>
      </c>
      <c r="AF81" s="18" t="str">
        <f t="shared" si="4"/>
        <v>No</v>
      </c>
    </row>
    <row r="82" spans="1:32" x14ac:dyDescent="0.3">
      <c r="A82" s="115" t="s">
        <v>34</v>
      </c>
      <c r="B82" s="115">
        <v>2015</v>
      </c>
      <c r="C82" s="115" t="s">
        <v>36</v>
      </c>
      <c r="D82" s="115" t="str">
        <f t="shared" si="3"/>
        <v>2015 March</v>
      </c>
      <c r="E82" s="115">
        <v>123.5</v>
      </c>
      <c r="F82" s="115">
        <v>125.4</v>
      </c>
      <c r="G82" s="115">
        <v>116.8</v>
      </c>
      <c r="H82" s="115">
        <v>126</v>
      </c>
      <c r="I82" s="115">
        <v>109.2</v>
      </c>
      <c r="J82" s="115">
        <v>127.6</v>
      </c>
      <c r="K82" s="115">
        <v>129.19999999999999</v>
      </c>
      <c r="L82" s="115">
        <v>122.4</v>
      </c>
      <c r="M82" s="115">
        <v>97</v>
      </c>
      <c r="N82" s="115">
        <v>122.1</v>
      </c>
      <c r="O82" s="115">
        <v>118.1</v>
      </c>
      <c r="P82" s="115">
        <v>128.4</v>
      </c>
      <c r="Q82" s="115">
        <v>123.4</v>
      </c>
      <c r="R82" s="115">
        <v>125.8</v>
      </c>
      <c r="S82" s="115">
        <v>124.3</v>
      </c>
      <c r="T82" s="115">
        <v>120.4</v>
      </c>
      <c r="U82" s="115">
        <v>123.7</v>
      </c>
      <c r="V82" s="115">
        <v>118.6</v>
      </c>
      <c r="W82" s="115">
        <v>118.3</v>
      </c>
      <c r="X82" s="115">
        <v>119.2</v>
      </c>
      <c r="Y82" s="115">
        <v>116.7</v>
      </c>
      <c r="Z82" s="115">
        <v>109.9</v>
      </c>
      <c r="AA82" s="115">
        <v>115.4</v>
      </c>
      <c r="AB82" s="115">
        <v>120.1</v>
      </c>
      <c r="AC82" s="115">
        <v>111</v>
      </c>
      <c r="AD82" s="115">
        <v>114.7</v>
      </c>
      <c r="AE82" s="115">
        <v>120.2</v>
      </c>
      <c r="AF82" s="18" t="str">
        <f t="shared" si="4"/>
        <v>No</v>
      </c>
    </row>
    <row r="83" spans="1:32" x14ac:dyDescent="0.3">
      <c r="A83" s="115" t="s">
        <v>30</v>
      </c>
      <c r="B83" s="115">
        <v>2015</v>
      </c>
      <c r="C83" s="115" t="s">
        <v>37</v>
      </c>
      <c r="D83" s="115" t="str">
        <f t="shared" si="3"/>
        <v>2015 April</v>
      </c>
      <c r="E83" s="115">
        <v>123.3</v>
      </c>
      <c r="F83" s="115">
        <v>125.5</v>
      </c>
      <c r="G83" s="115">
        <v>117.2</v>
      </c>
      <c r="H83" s="115">
        <v>126.8</v>
      </c>
      <c r="I83" s="115">
        <v>111.9</v>
      </c>
      <c r="J83" s="115">
        <v>134.19999999999999</v>
      </c>
      <c r="K83" s="115">
        <v>127.5</v>
      </c>
      <c r="L83" s="115">
        <v>121.5</v>
      </c>
      <c r="M83" s="115">
        <v>97.8</v>
      </c>
      <c r="N83" s="115">
        <v>119.8</v>
      </c>
      <c r="O83" s="115">
        <v>119.4</v>
      </c>
      <c r="P83" s="115">
        <v>128.69999999999999</v>
      </c>
      <c r="Q83" s="115">
        <v>123.6</v>
      </c>
      <c r="R83" s="115">
        <v>125.7</v>
      </c>
      <c r="S83" s="115">
        <v>126.4</v>
      </c>
      <c r="T83" s="115">
        <v>123.3</v>
      </c>
      <c r="U83" s="115">
        <v>126</v>
      </c>
      <c r="V83" s="115" t="s">
        <v>32</v>
      </c>
      <c r="W83" s="115">
        <v>121.2</v>
      </c>
      <c r="X83" s="115">
        <v>120.9</v>
      </c>
      <c r="Y83" s="115">
        <v>118.6</v>
      </c>
      <c r="Z83" s="115">
        <v>111.9</v>
      </c>
      <c r="AA83" s="115">
        <v>116.2</v>
      </c>
      <c r="AB83" s="115">
        <v>119.9</v>
      </c>
      <c r="AC83" s="115">
        <v>111.6</v>
      </c>
      <c r="AD83" s="115">
        <v>116</v>
      </c>
      <c r="AE83" s="115">
        <v>121.5</v>
      </c>
      <c r="AF83" s="18" t="str">
        <f t="shared" si="4"/>
        <v>No</v>
      </c>
    </row>
    <row r="84" spans="1:32" x14ac:dyDescent="0.3">
      <c r="A84" s="115" t="s">
        <v>33</v>
      </c>
      <c r="B84" s="115">
        <v>2015</v>
      </c>
      <c r="C84" s="115" t="s">
        <v>37</v>
      </c>
      <c r="D84" s="115" t="str">
        <f t="shared" si="3"/>
        <v>2015 April</v>
      </c>
      <c r="E84" s="115">
        <v>123.8</v>
      </c>
      <c r="F84" s="115">
        <v>128.19999999999999</v>
      </c>
      <c r="G84" s="115">
        <v>110</v>
      </c>
      <c r="H84" s="115">
        <v>126.3</v>
      </c>
      <c r="I84" s="115">
        <v>104.5</v>
      </c>
      <c r="J84" s="115">
        <v>130.6</v>
      </c>
      <c r="K84" s="115">
        <v>130.80000000000001</v>
      </c>
      <c r="L84" s="115">
        <v>131.30000000000001</v>
      </c>
      <c r="M84" s="115">
        <v>91.6</v>
      </c>
      <c r="N84" s="115">
        <v>127.7</v>
      </c>
      <c r="O84" s="115">
        <v>117.2</v>
      </c>
      <c r="P84" s="115">
        <v>129.5</v>
      </c>
      <c r="Q84" s="115">
        <v>124.6</v>
      </c>
      <c r="R84" s="115">
        <v>130.1</v>
      </c>
      <c r="S84" s="115">
        <v>122.1</v>
      </c>
      <c r="T84" s="115">
        <v>117.2</v>
      </c>
      <c r="U84" s="115">
        <v>121.3</v>
      </c>
      <c r="V84" s="115">
        <v>119.2</v>
      </c>
      <c r="W84" s="115">
        <v>114.7</v>
      </c>
      <c r="X84" s="115">
        <v>118.4</v>
      </c>
      <c r="Y84" s="115">
        <v>114.6</v>
      </c>
      <c r="Z84" s="115">
        <v>108.4</v>
      </c>
      <c r="AA84" s="115">
        <v>115.6</v>
      </c>
      <c r="AB84" s="115">
        <v>121.7</v>
      </c>
      <c r="AC84" s="115">
        <v>111.8</v>
      </c>
      <c r="AD84" s="115">
        <v>114.2</v>
      </c>
      <c r="AE84" s="115">
        <v>119.7</v>
      </c>
      <c r="AF84" s="18" t="str">
        <f t="shared" si="4"/>
        <v>No</v>
      </c>
    </row>
    <row r="85" spans="1:32" x14ac:dyDescent="0.3">
      <c r="A85" s="115" t="s">
        <v>34</v>
      </c>
      <c r="B85" s="115">
        <v>2015</v>
      </c>
      <c r="C85" s="115" t="s">
        <v>37</v>
      </c>
      <c r="D85" s="115" t="str">
        <f t="shared" si="3"/>
        <v>2015 April</v>
      </c>
      <c r="E85" s="115">
        <v>123.5</v>
      </c>
      <c r="F85" s="115">
        <v>126.4</v>
      </c>
      <c r="G85" s="115">
        <v>114.4</v>
      </c>
      <c r="H85" s="115">
        <v>126.6</v>
      </c>
      <c r="I85" s="115">
        <v>109.2</v>
      </c>
      <c r="J85" s="115">
        <v>132.5</v>
      </c>
      <c r="K85" s="115">
        <v>128.6</v>
      </c>
      <c r="L85" s="115">
        <v>124.8</v>
      </c>
      <c r="M85" s="115">
        <v>95.7</v>
      </c>
      <c r="N85" s="115">
        <v>122.4</v>
      </c>
      <c r="O85" s="115">
        <v>118.5</v>
      </c>
      <c r="P85" s="115">
        <v>129.1</v>
      </c>
      <c r="Q85" s="115">
        <v>124</v>
      </c>
      <c r="R85" s="115">
        <v>126.9</v>
      </c>
      <c r="S85" s="115">
        <v>124.7</v>
      </c>
      <c r="T85" s="115">
        <v>120.8</v>
      </c>
      <c r="U85" s="115">
        <v>124.1</v>
      </c>
      <c r="V85" s="115">
        <v>119.2</v>
      </c>
      <c r="W85" s="115">
        <v>118.7</v>
      </c>
      <c r="X85" s="115">
        <v>119.7</v>
      </c>
      <c r="Y85" s="115">
        <v>117.1</v>
      </c>
      <c r="Z85" s="115">
        <v>110.1</v>
      </c>
      <c r="AA85" s="115">
        <v>115.9</v>
      </c>
      <c r="AB85" s="115">
        <v>121</v>
      </c>
      <c r="AC85" s="115">
        <v>111.7</v>
      </c>
      <c r="AD85" s="115">
        <v>115.1</v>
      </c>
      <c r="AE85" s="115">
        <v>120.7</v>
      </c>
      <c r="AF85" s="18" t="str">
        <f t="shared" si="4"/>
        <v>No</v>
      </c>
    </row>
    <row r="86" spans="1:32" x14ac:dyDescent="0.3">
      <c r="A86" s="115" t="s">
        <v>30</v>
      </c>
      <c r="B86" s="115">
        <v>2015</v>
      </c>
      <c r="C86" s="115" t="s">
        <v>38</v>
      </c>
      <c r="D86" s="115" t="str">
        <f t="shared" si="3"/>
        <v>2015 May</v>
      </c>
      <c r="E86" s="115">
        <v>123.5</v>
      </c>
      <c r="F86" s="115">
        <v>127.1</v>
      </c>
      <c r="G86" s="115">
        <v>117.3</v>
      </c>
      <c r="H86" s="115">
        <v>127.7</v>
      </c>
      <c r="I86" s="115">
        <v>112.5</v>
      </c>
      <c r="J86" s="115">
        <v>134.1</v>
      </c>
      <c r="K86" s="115">
        <v>128.5</v>
      </c>
      <c r="L86" s="115">
        <v>124.3</v>
      </c>
      <c r="M86" s="115">
        <v>97.6</v>
      </c>
      <c r="N86" s="115">
        <v>120.7</v>
      </c>
      <c r="O86" s="115">
        <v>120.2</v>
      </c>
      <c r="P86" s="115">
        <v>129.80000000000001</v>
      </c>
      <c r="Q86" s="115">
        <v>124.4</v>
      </c>
      <c r="R86" s="115">
        <v>126.7</v>
      </c>
      <c r="S86" s="115">
        <v>127.3</v>
      </c>
      <c r="T86" s="115">
        <v>124.1</v>
      </c>
      <c r="U86" s="115">
        <v>126.8</v>
      </c>
      <c r="V86" s="115" t="s">
        <v>32</v>
      </c>
      <c r="W86" s="115">
        <v>121.9</v>
      </c>
      <c r="X86" s="115">
        <v>121.5</v>
      </c>
      <c r="Y86" s="115">
        <v>119.4</v>
      </c>
      <c r="Z86" s="115">
        <v>113.3</v>
      </c>
      <c r="AA86" s="115">
        <v>116.7</v>
      </c>
      <c r="AB86" s="115">
        <v>120.5</v>
      </c>
      <c r="AC86" s="115">
        <v>112.3</v>
      </c>
      <c r="AD86" s="115">
        <v>116.9</v>
      </c>
      <c r="AE86" s="115">
        <v>122.4</v>
      </c>
      <c r="AF86" s="18" t="str">
        <f t="shared" si="4"/>
        <v>No</v>
      </c>
    </row>
    <row r="87" spans="1:32" x14ac:dyDescent="0.3">
      <c r="A87" s="115" t="s">
        <v>33</v>
      </c>
      <c r="B87" s="115">
        <v>2015</v>
      </c>
      <c r="C87" s="115" t="s">
        <v>38</v>
      </c>
      <c r="D87" s="115" t="str">
        <f t="shared" si="3"/>
        <v>2015 May</v>
      </c>
      <c r="E87" s="115">
        <v>123.8</v>
      </c>
      <c r="F87" s="115">
        <v>129.69999999999999</v>
      </c>
      <c r="G87" s="115">
        <v>111.3</v>
      </c>
      <c r="H87" s="115">
        <v>126.6</v>
      </c>
      <c r="I87" s="115">
        <v>105.2</v>
      </c>
      <c r="J87" s="115">
        <v>130.80000000000001</v>
      </c>
      <c r="K87" s="115">
        <v>135.6</v>
      </c>
      <c r="L87" s="115">
        <v>142.6</v>
      </c>
      <c r="M87" s="115">
        <v>90.8</v>
      </c>
      <c r="N87" s="115">
        <v>128.80000000000001</v>
      </c>
      <c r="O87" s="115">
        <v>117.7</v>
      </c>
      <c r="P87" s="115">
        <v>129.9</v>
      </c>
      <c r="Q87" s="115">
        <v>126.1</v>
      </c>
      <c r="R87" s="115">
        <v>131.30000000000001</v>
      </c>
      <c r="S87" s="115">
        <v>122.4</v>
      </c>
      <c r="T87" s="115">
        <v>117.4</v>
      </c>
      <c r="U87" s="115">
        <v>121.6</v>
      </c>
      <c r="V87" s="115">
        <v>119.6</v>
      </c>
      <c r="W87" s="115">
        <v>114.9</v>
      </c>
      <c r="X87" s="115">
        <v>118.7</v>
      </c>
      <c r="Y87" s="115">
        <v>114.9</v>
      </c>
      <c r="Z87" s="115">
        <v>110.8</v>
      </c>
      <c r="AA87" s="115">
        <v>116</v>
      </c>
      <c r="AB87" s="115">
        <v>122</v>
      </c>
      <c r="AC87" s="115">
        <v>112.4</v>
      </c>
      <c r="AD87" s="115">
        <v>115.2</v>
      </c>
      <c r="AE87" s="115">
        <v>120.7</v>
      </c>
      <c r="AF87" s="18" t="str">
        <f t="shared" si="4"/>
        <v>No</v>
      </c>
    </row>
    <row r="88" spans="1:32" x14ac:dyDescent="0.3">
      <c r="A88" s="115" t="s">
        <v>34</v>
      </c>
      <c r="B88" s="115">
        <v>2015</v>
      </c>
      <c r="C88" s="115" t="s">
        <v>38</v>
      </c>
      <c r="D88" s="115" t="str">
        <f t="shared" si="3"/>
        <v>2015 May</v>
      </c>
      <c r="E88" s="115">
        <v>123.6</v>
      </c>
      <c r="F88" s="115">
        <v>128</v>
      </c>
      <c r="G88" s="115">
        <v>115</v>
      </c>
      <c r="H88" s="115">
        <v>127.3</v>
      </c>
      <c r="I88" s="115">
        <v>109.8</v>
      </c>
      <c r="J88" s="115">
        <v>132.6</v>
      </c>
      <c r="K88" s="115">
        <v>130.9</v>
      </c>
      <c r="L88" s="115">
        <v>130.5</v>
      </c>
      <c r="M88" s="115">
        <v>95.3</v>
      </c>
      <c r="N88" s="115">
        <v>123.4</v>
      </c>
      <c r="O88" s="115">
        <v>119.2</v>
      </c>
      <c r="P88" s="115">
        <v>129.80000000000001</v>
      </c>
      <c r="Q88" s="115">
        <v>125</v>
      </c>
      <c r="R88" s="115">
        <v>127.9</v>
      </c>
      <c r="S88" s="115">
        <v>125.4</v>
      </c>
      <c r="T88" s="115">
        <v>121.3</v>
      </c>
      <c r="U88" s="115">
        <v>124.7</v>
      </c>
      <c r="V88" s="115">
        <v>119.6</v>
      </c>
      <c r="W88" s="115">
        <v>119.2</v>
      </c>
      <c r="X88" s="115">
        <v>120.2</v>
      </c>
      <c r="Y88" s="115">
        <v>117.7</v>
      </c>
      <c r="Z88" s="115">
        <v>112</v>
      </c>
      <c r="AA88" s="115">
        <v>116.3</v>
      </c>
      <c r="AB88" s="115">
        <v>121.4</v>
      </c>
      <c r="AC88" s="115">
        <v>112.3</v>
      </c>
      <c r="AD88" s="115">
        <v>116.1</v>
      </c>
      <c r="AE88" s="115">
        <v>121.6</v>
      </c>
      <c r="AF88" s="18" t="str">
        <f t="shared" si="4"/>
        <v>No</v>
      </c>
    </row>
    <row r="89" spans="1:32" x14ac:dyDescent="0.3">
      <c r="A89" s="115" t="s">
        <v>30</v>
      </c>
      <c r="B89" s="115">
        <v>2015</v>
      </c>
      <c r="C89" s="115" t="s">
        <v>39</v>
      </c>
      <c r="D89" s="115" t="str">
        <f t="shared" si="3"/>
        <v>2015 June</v>
      </c>
      <c r="E89" s="115">
        <v>124.1</v>
      </c>
      <c r="F89" s="115">
        <v>130.4</v>
      </c>
      <c r="G89" s="115">
        <v>122.1</v>
      </c>
      <c r="H89" s="115">
        <v>128.69999999999999</v>
      </c>
      <c r="I89" s="115">
        <v>114.1</v>
      </c>
      <c r="J89" s="115">
        <v>133.19999999999999</v>
      </c>
      <c r="K89" s="115">
        <v>135.19999999999999</v>
      </c>
      <c r="L89" s="115">
        <v>131.9</v>
      </c>
      <c r="M89" s="115">
        <v>96.3</v>
      </c>
      <c r="N89" s="115">
        <v>123</v>
      </c>
      <c r="O89" s="115">
        <v>121.1</v>
      </c>
      <c r="P89" s="115">
        <v>131.19999999999999</v>
      </c>
      <c r="Q89" s="115">
        <v>126.6</v>
      </c>
      <c r="R89" s="115">
        <v>128.19999999999999</v>
      </c>
      <c r="S89" s="115">
        <v>128.4</v>
      </c>
      <c r="T89" s="115">
        <v>125.1</v>
      </c>
      <c r="U89" s="115">
        <v>128</v>
      </c>
      <c r="V89" s="115" t="s">
        <v>32</v>
      </c>
      <c r="W89" s="115">
        <v>122.6</v>
      </c>
      <c r="X89" s="115">
        <v>122.8</v>
      </c>
      <c r="Y89" s="115">
        <v>120.4</v>
      </c>
      <c r="Z89" s="115">
        <v>114.2</v>
      </c>
      <c r="AA89" s="115">
        <v>117.9</v>
      </c>
      <c r="AB89" s="115">
        <v>122</v>
      </c>
      <c r="AC89" s="115">
        <v>113</v>
      </c>
      <c r="AD89" s="115">
        <v>117.9</v>
      </c>
      <c r="AE89" s="115">
        <v>124.1</v>
      </c>
      <c r="AF89" s="18" t="str">
        <f t="shared" si="4"/>
        <v>No</v>
      </c>
    </row>
    <row r="90" spans="1:32" x14ac:dyDescent="0.3">
      <c r="A90" s="115" t="s">
        <v>33</v>
      </c>
      <c r="B90" s="115">
        <v>2015</v>
      </c>
      <c r="C90" s="115" t="s">
        <v>39</v>
      </c>
      <c r="D90" s="115" t="str">
        <f t="shared" si="3"/>
        <v>2015 June</v>
      </c>
      <c r="E90" s="115">
        <v>123.6</v>
      </c>
      <c r="F90" s="115">
        <v>134.4</v>
      </c>
      <c r="G90" s="115">
        <v>120.9</v>
      </c>
      <c r="H90" s="115">
        <v>127.3</v>
      </c>
      <c r="I90" s="115">
        <v>106</v>
      </c>
      <c r="J90" s="115">
        <v>132.30000000000001</v>
      </c>
      <c r="K90" s="115">
        <v>146.69999999999999</v>
      </c>
      <c r="L90" s="115">
        <v>148.1</v>
      </c>
      <c r="M90" s="115">
        <v>89.8</v>
      </c>
      <c r="N90" s="115">
        <v>130.5</v>
      </c>
      <c r="O90" s="115">
        <v>118</v>
      </c>
      <c r="P90" s="115">
        <v>130.5</v>
      </c>
      <c r="Q90" s="115">
        <v>128.5</v>
      </c>
      <c r="R90" s="115">
        <v>132.1</v>
      </c>
      <c r="S90" s="115">
        <v>123.2</v>
      </c>
      <c r="T90" s="115">
        <v>117.6</v>
      </c>
      <c r="U90" s="115">
        <v>122.3</v>
      </c>
      <c r="V90" s="115">
        <v>119</v>
      </c>
      <c r="W90" s="115">
        <v>115.1</v>
      </c>
      <c r="X90" s="115">
        <v>119.2</v>
      </c>
      <c r="Y90" s="115">
        <v>115.4</v>
      </c>
      <c r="Z90" s="115">
        <v>111.7</v>
      </c>
      <c r="AA90" s="115">
        <v>116.2</v>
      </c>
      <c r="AB90" s="115">
        <v>123.8</v>
      </c>
      <c r="AC90" s="115">
        <v>112.5</v>
      </c>
      <c r="AD90" s="115">
        <v>116</v>
      </c>
      <c r="AE90" s="115">
        <v>121.7</v>
      </c>
      <c r="AF90" s="18" t="str">
        <f t="shared" si="4"/>
        <v>No</v>
      </c>
    </row>
    <row r="91" spans="1:32" x14ac:dyDescent="0.3">
      <c r="A91" s="115" t="s">
        <v>34</v>
      </c>
      <c r="B91" s="115">
        <v>2015</v>
      </c>
      <c r="C91" s="115" t="s">
        <v>39</v>
      </c>
      <c r="D91" s="115" t="str">
        <f t="shared" si="3"/>
        <v>2015 June</v>
      </c>
      <c r="E91" s="115">
        <v>123.9</v>
      </c>
      <c r="F91" s="115">
        <v>131.80000000000001</v>
      </c>
      <c r="G91" s="115">
        <v>121.6</v>
      </c>
      <c r="H91" s="115">
        <v>128.19999999999999</v>
      </c>
      <c r="I91" s="115">
        <v>111.1</v>
      </c>
      <c r="J91" s="115">
        <v>132.80000000000001</v>
      </c>
      <c r="K91" s="115">
        <v>139.1</v>
      </c>
      <c r="L91" s="115">
        <v>137.4</v>
      </c>
      <c r="M91" s="115">
        <v>94.1</v>
      </c>
      <c r="N91" s="115">
        <v>125.5</v>
      </c>
      <c r="O91" s="115">
        <v>119.8</v>
      </c>
      <c r="P91" s="115">
        <v>130.9</v>
      </c>
      <c r="Q91" s="115">
        <v>127.3</v>
      </c>
      <c r="R91" s="115">
        <v>129.19999999999999</v>
      </c>
      <c r="S91" s="115">
        <v>126.4</v>
      </c>
      <c r="T91" s="115">
        <v>122</v>
      </c>
      <c r="U91" s="115">
        <v>125.7</v>
      </c>
      <c r="V91" s="115">
        <v>119</v>
      </c>
      <c r="W91" s="115">
        <v>119.8</v>
      </c>
      <c r="X91" s="115">
        <v>121.1</v>
      </c>
      <c r="Y91" s="115">
        <v>118.5</v>
      </c>
      <c r="Z91" s="115">
        <v>112.9</v>
      </c>
      <c r="AA91" s="115">
        <v>116.9</v>
      </c>
      <c r="AB91" s="115">
        <v>123.1</v>
      </c>
      <c r="AC91" s="115">
        <v>112.8</v>
      </c>
      <c r="AD91" s="115">
        <v>117</v>
      </c>
      <c r="AE91" s="115">
        <v>123</v>
      </c>
      <c r="AF91" s="18" t="str">
        <f t="shared" si="4"/>
        <v>No</v>
      </c>
    </row>
    <row r="92" spans="1:32" x14ac:dyDescent="0.3">
      <c r="A92" s="115" t="s">
        <v>30</v>
      </c>
      <c r="B92" s="115">
        <v>2015</v>
      </c>
      <c r="C92" s="115" t="s">
        <v>40</v>
      </c>
      <c r="D92" s="115" t="str">
        <f t="shared" si="3"/>
        <v>2015 July</v>
      </c>
      <c r="E92" s="115">
        <v>124</v>
      </c>
      <c r="F92" s="115">
        <v>131.5</v>
      </c>
      <c r="G92" s="115">
        <v>122</v>
      </c>
      <c r="H92" s="115">
        <v>128.69999999999999</v>
      </c>
      <c r="I92" s="115">
        <v>113.5</v>
      </c>
      <c r="J92" s="115">
        <v>133.30000000000001</v>
      </c>
      <c r="K92" s="115">
        <v>140.80000000000001</v>
      </c>
      <c r="L92" s="115">
        <v>133.80000000000001</v>
      </c>
      <c r="M92" s="115">
        <v>94.1</v>
      </c>
      <c r="N92" s="115">
        <v>123.4</v>
      </c>
      <c r="O92" s="115">
        <v>121</v>
      </c>
      <c r="P92" s="115">
        <v>131.69999999999999</v>
      </c>
      <c r="Q92" s="115">
        <v>127.5</v>
      </c>
      <c r="R92" s="115">
        <v>129.4</v>
      </c>
      <c r="S92" s="115">
        <v>128.80000000000001</v>
      </c>
      <c r="T92" s="115">
        <v>125.5</v>
      </c>
      <c r="U92" s="115">
        <v>128.30000000000001</v>
      </c>
      <c r="V92" s="115" t="s">
        <v>32</v>
      </c>
      <c r="W92" s="115">
        <v>123</v>
      </c>
      <c r="X92" s="115">
        <v>123</v>
      </c>
      <c r="Y92" s="115">
        <v>120.8</v>
      </c>
      <c r="Z92" s="115">
        <v>114.1</v>
      </c>
      <c r="AA92" s="115">
        <v>118</v>
      </c>
      <c r="AB92" s="115">
        <v>122.9</v>
      </c>
      <c r="AC92" s="115">
        <v>112.7</v>
      </c>
      <c r="AD92" s="115">
        <v>118.1</v>
      </c>
      <c r="AE92" s="115">
        <v>124.7</v>
      </c>
      <c r="AF92" s="18" t="str">
        <f t="shared" si="4"/>
        <v>No</v>
      </c>
    </row>
    <row r="93" spans="1:32" x14ac:dyDescent="0.3">
      <c r="A93" s="115" t="s">
        <v>33</v>
      </c>
      <c r="B93" s="115">
        <v>2015</v>
      </c>
      <c r="C93" s="115" t="s">
        <v>40</v>
      </c>
      <c r="D93" s="115" t="str">
        <f t="shared" si="3"/>
        <v>2015 July</v>
      </c>
      <c r="E93" s="115">
        <v>123.2</v>
      </c>
      <c r="F93" s="115">
        <v>134.30000000000001</v>
      </c>
      <c r="G93" s="115">
        <v>119.5</v>
      </c>
      <c r="H93" s="115">
        <v>127.7</v>
      </c>
      <c r="I93" s="115">
        <v>106.3</v>
      </c>
      <c r="J93" s="115">
        <v>132.80000000000001</v>
      </c>
      <c r="K93" s="115">
        <v>153.5</v>
      </c>
      <c r="L93" s="115">
        <v>149.5</v>
      </c>
      <c r="M93" s="115">
        <v>85.7</v>
      </c>
      <c r="N93" s="115">
        <v>131.5</v>
      </c>
      <c r="O93" s="115">
        <v>118.3</v>
      </c>
      <c r="P93" s="115">
        <v>131.1</v>
      </c>
      <c r="Q93" s="115">
        <v>129.5</v>
      </c>
      <c r="R93" s="115">
        <v>133.1</v>
      </c>
      <c r="S93" s="115">
        <v>123.5</v>
      </c>
      <c r="T93" s="115">
        <v>117.9</v>
      </c>
      <c r="U93" s="115">
        <v>122.7</v>
      </c>
      <c r="V93" s="115">
        <v>119.9</v>
      </c>
      <c r="W93" s="115">
        <v>115.3</v>
      </c>
      <c r="X93" s="115">
        <v>119.5</v>
      </c>
      <c r="Y93" s="115">
        <v>116</v>
      </c>
      <c r="Z93" s="115">
        <v>111.5</v>
      </c>
      <c r="AA93" s="115">
        <v>116.6</v>
      </c>
      <c r="AB93" s="115">
        <v>125.4</v>
      </c>
      <c r="AC93" s="115">
        <v>111.7</v>
      </c>
      <c r="AD93" s="115">
        <v>116.3</v>
      </c>
      <c r="AE93" s="115">
        <v>122.4</v>
      </c>
      <c r="AF93" s="18" t="str">
        <f t="shared" si="4"/>
        <v>No</v>
      </c>
    </row>
    <row r="94" spans="1:32" x14ac:dyDescent="0.3">
      <c r="A94" s="115" t="s">
        <v>34</v>
      </c>
      <c r="B94" s="115">
        <v>2015</v>
      </c>
      <c r="C94" s="115" t="s">
        <v>40</v>
      </c>
      <c r="D94" s="115" t="str">
        <f t="shared" si="3"/>
        <v>2015 July</v>
      </c>
      <c r="E94" s="115">
        <v>123.7</v>
      </c>
      <c r="F94" s="115">
        <v>132.5</v>
      </c>
      <c r="G94" s="115">
        <v>121</v>
      </c>
      <c r="H94" s="115">
        <v>128.30000000000001</v>
      </c>
      <c r="I94" s="115">
        <v>110.9</v>
      </c>
      <c r="J94" s="115">
        <v>133.1</v>
      </c>
      <c r="K94" s="115">
        <v>145.1</v>
      </c>
      <c r="L94" s="115">
        <v>139.1</v>
      </c>
      <c r="M94" s="115">
        <v>91.3</v>
      </c>
      <c r="N94" s="115">
        <v>126.1</v>
      </c>
      <c r="O94" s="115">
        <v>119.9</v>
      </c>
      <c r="P94" s="115">
        <v>131.4</v>
      </c>
      <c r="Q94" s="115">
        <v>128.19999999999999</v>
      </c>
      <c r="R94" s="115">
        <v>130.4</v>
      </c>
      <c r="S94" s="115">
        <v>126.7</v>
      </c>
      <c r="T94" s="115">
        <v>122.3</v>
      </c>
      <c r="U94" s="115">
        <v>126.1</v>
      </c>
      <c r="V94" s="115">
        <v>119.9</v>
      </c>
      <c r="W94" s="115">
        <v>120.1</v>
      </c>
      <c r="X94" s="115">
        <v>121.3</v>
      </c>
      <c r="Y94" s="115">
        <v>119</v>
      </c>
      <c r="Z94" s="115">
        <v>112.7</v>
      </c>
      <c r="AA94" s="115">
        <v>117.2</v>
      </c>
      <c r="AB94" s="115">
        <v>124.4</v>
      </c>
      <c r="AC94" s="115">
        <v>112.3</v>
      </c>
      <c r="AD94" s="115">
        <v>117.2</v>
      </c>
      <c r="AE94" s="115">
        <v>123.6</v>
      </c>
      <c r="AF94" s="18" t="str">
        <f t="shared" si="4"/>
        <v>No</v>
      </c>
    </row>
    <row r="95" spans="1:32" x14ac:dyDescent="0.3">
      <c r="A95" s="115" t="s">
        <v>30</v>
      </c>
      <c r="B95" s="115">
        <v>2015</v>
      </c>
      <c r="C95" s="115" t="s">
        <v>41</v>
      </c>
      <c r="D95" s="115" t="str">
        <f t="shared" si="3"/>
        <v>2015 August</v>
      </c>
      <c r="E95" s="115">
        <v>124.7</v>
      </c>
      <c r="F95" s="115">
        <v>131.30000000000001</v>
      </c>
      <c r="G95" s="115">
        <v>121.3</v>
      </c>
      <c r="H95" s="115">
        <v>128.80000000000001</v>
      </c>
      <c r="I95" s="115">
        <v>114</v>
      </c>
      <c r="J95" s="115">
        <v>134.19999999999999</v>
      </c>
      <c r="K95" s="115">
        <v>153.6</v>
      </c>
      <c r="L95" s="115">
        <v>137.9</v>
      </c>
      <c r="M95" s="115">
        <v>93.1</v>
      </c>
      <c r="N95" s="115">
        <v>123.9</v>
      </c>
      <c r="O95" s="115">
        <v>121.5</v>
      </c>
      <c r="P95" s="115">
        <v>132.5</v>
      </c>
      <c r="Q95" s="115">
        <v>129.80000000000001</v>
      </c>
      <c r="R95" s="115">
        <v>130.1</v>
      </c>
      <c r="S95" s="115">
        <v>129.5</v>
      </c>
      <c r="T95" s="115">
        <v>126.3</v>
      </c>
      <c r="U95" s="115">
        <v>129</v>
      </c>
      <c r="V95" s="115" t="s">
        <v>32</v>
      </c>
      <c r="W95" s="115">
        <v>123.8</v>
      </c>
      <c r="X95" s="115">
        <v>123.7</v>
      </c>
      <c r="Y95" s="115">
        <v>121.1</v>
      </c>
      <c r="Z95" s="115">
        <v>113.6</v>
      </c>
      <c r="AA95" s="115">
        <v>118.5</v>
      </c>
      <c r="AB95" s="115">
        <v>123.6</v>
      </c>
      <c r="AC95" s="115">
        <v>112.5</v>
      </c>
      <c r="AD95" s="115">
        <v>118.2</v>
      </c>
      <c r="AE95" s="115">
        <v>126.1</v>
      </c>
      <c r="AF95" s="18" t="str">
        <f t="shared" si="4"/>
        <v>No</v>
      </c>
    </row>
    <row r="96" spans="1:32" x14ac:dyDescent="0.3">
      <c r="A96" s="115" t="s">
        <v>33</v>
      </c>
      <c r="B96" s="115">
        <v>2015</v>
      </c>
      <c r="C96" s="115" t="s">
        <v>41</v>
      </c>
      <c r="D96" s="115" t="str">
        <f t="shared" si="3"/>
        <v>2015 August</v>
      </c>
      <c r="E96" s="115">
        <v>123.1</v>
      </c>
      <c r="F96" s="115">
        <v>131.69999999999999</v>
      </c>
      <c r="G96" s="115">
        <v>118.1</v>
      </c>
      <c r="H96" s="115">
        <v>128</v>
      </c>
      <c r="I96" s="115">
        <v>106.8</v>
      </c>
      <c r="J96" s="115">
        <v>130.1</v>
      </c>
      <c r="K96" s="115">
        <v>165.5</v>
      </c>
      <c r="L96" s="115">
        <v>156</v>
      </c>
      <c r="M96" s="115">
        <v>85.3</v>
      </c>
      <c r="N96" s="115">
        <v>132.69999999999999</v>
      </c>
      <c r="O96" s="115">
        <v>118.8</v>
      </c>
      <c r="P96" s="115">
        <v>131.69999999999999</v>
      </c>
      <c r="Q96" s="115">
        <v>131.1</v>
      </c>
      <c r="R96" s="115">
        <v>134.19999999999999</v>
      </c>
      <c r="S96" s="115">
        <v>123.7</v>
      </c>
      <c r="T96" s="115">
        <v>118.2</v>
      </c>
      <c r="U96" s="115">
        <v>122.9</v>
      </c>
      <c r="V96" s="115">
        <v>120.9</v>
      </c>
      <c r="W96" s="115">
        <v>115.3</v>
      </c>
      <c r="X96" s="115">
        <v>120</v>
      </c>
      <c r="Y96" s="115">
        <v>116.6</v>
      </c>
      <c r="Z96" s="115">
        <v>109.9</v>
      </c>
      <c r="AA96" s="115">
        <v>117.2</v>
      </c>
      <c r="AB96" s="115">
        <v>126.2</v>
      </c>
      <c r="AC96" s="115">
        <v>112</v>
      </c>
      <c r="AD96" s="115">
        <v>116.2</v>
      </c>
      <c r="AE96" s="115">
        <v>123.2</v>
      </c>
      <c r="AF96" s="18" t="str">
        <f t="shared" si="4"/>
        <v>No</v>
      </c>
    </row>
    <row r="97" spans="1:32" x14ac:dyDescent="0.3">
      <c r="A97" s="115" t="s">
        <v>34</v>
      </c>
      <c r="B97" s="115">
        <v>2015</v>
      </c>
      <c r="C97" s="115" t="s">
        <v>41</v>
      </c>
      <c r="D97" s="115" t="str">
        <f t="shared" si="3"/>
        <v>2015 August</v>
      </c>
      <c r="E97" s="115">
        <v>124.2</v>
      </c>
      <c r="F97" s="115">
        <v>131.4</v>
      </c>
      <c r="G97" s="115">
        <v>120.1</v>
      </c>
      <c r="H97" s="115">
        <v>128.5</v>
      </c>
      <c r="I97" s="115">
        <v>111.4</v>
      </c>
      <c r="J97" s="115">
        <v>132.30000000000001</v>
      </c>
      <c r="K97" s="115">
        <v>157.6</v>
      </c>
      <c r="L97" s="115">
        <v>144</v>
      </c>
      <c r="M97" s="115">
        <v>90.5</v>
      </c>
      <c r="N97" s="115">
        <v>126.8</v>
      </c>
      <c r="O97" s="115">
        <v>120.4</v>
      </c>
      <c r="P97" s="115">
        <v>132.1</v>
      </c>
      <c r="Q97" s="115">
        <v>130.30000000000001</v>
      </c>
      <c r="R97" s="115">
        <v>131.19999999999999</v>
      </c>
      <c r="S97" s="115">
        <v>127.2</v>
      </c>
      <c r="T97" s="115">
        <v>122.9</v>
      </c>
      <c r="U97" s="115">
        <v>126.6</v>
      </c>
      <c r="V97" s="115">
        <v>120.9</v>
      </c>
      <c r="W97" s="115">
        <v>120.6</v>
      </c>
      <c r="X97" s="115">
        <v>122</v>
      </c>
      <c r="Y97" s="115">
        <v>119.4</v>
      </c>
      <c r="Z97" s="115">
        <v>111.7</v>
      </c>
      <c r="AA97" s="115">
        <v>117.8</v>
      </c>
      <c r="AB97" s="115">
        <v>125.1</v>
      </c>
      <c r="AC97" s="115">
        <v>112.3</v>
      </c>
      <c r="AD97" s="115">
        <v>117.2</v>
      </c>
      <c r="AE97" s="115">
        <v>124.8</v>
      </c>
      <c r="AF97" s="18" t="str">
        <f t="shared" si="4"/>
        <v>No</v>
      </c>
    </row>
    <row r="98" spans="1:32" x14ac:dyDescent="0.3">
      <c r="A98" s="115" t="s">
        <v>30</v>
      </c>
      <c r="B98" s="115">
        <v>2015</v>
      </c>
      <c r="C98" s="115" t="s">
        <v>42</v>
      </c>
      <c r="D98" s="115" t="str">
        <f t="shared" si="3"/>
        <v>2015 September</v>
      </c>
      <c r="E98" s="115">
        <v>125.1</v>
      </c>
      <c r="F98" s="115">
        <v>131.1</v>
      </c>
      <c r="G98" s="115">
        <v>120.7</v>
      </c>
      <c r="H98" s="115">
        <v>129.19999999999999</v>
      </c>
      <c r="I98" s="115">
        <v>114.7</v>
      </c>
      <c r="J98" s="115">
        <v>132.30000000000001</v>
      </c>
      <c r="K98" s="115">
        <v>158.9</v>
      </c>
      <c r="L98" s="115">
        <v>142.1</v>
      </c>
      <c r="M98" s="115">
        <v>92.5</v>
      </c>
      <c r="N98" s="115">
        <v>125.4</v>
      </c>
      <c r="O98" s="115">
        <v>121.9</v>
      </c>
      <c r="P98" s="115">
        <v>132.69999999999999</v>
      </c>
      <c r="Q98" s="115">
        <v>131</v>
      </c>
      <c r="R98" s="115">
        <v>131</v>
      </c>
      <c r="S98" s="115">
        <v>130.4</v>
      </c>
      <c r="T98" s="115">
        <v>126.8</v>
      </c>
      <c r="U98" s="115">
        <v>129.9</v>
      </c>
      <c r="V98" s="115" t="s">
        <v>32</v>
      </c>
      <c r="W98" s="115">
        <v>123.7</v>
      </c>
      <c r="X98" s="115">
        <v>124.5</v>
      </c>
      <c r="Y98" s="115">
        <v>121.4</v>
      </c>
      <c r="Z98" s="115">
        <v>113.8</v>
      </c>
      <c r="AA98" s="115">
        <v>119.6</v>
      </c>
      <c r="AB98" s="115">
        <v>124.5</v>
      </c>
      <c r="AC98" s="115">
        <v>113.7</v>
      </c>
      <c r="AD98" s="115">
        <v>118.8</v>
      </c>
      <c r="AE98" s="115">
        <v>127</v>
      </c>
      <c r="AF98" s="18" t="str">
        <f t="shared" si="4"/>
        <v>No</v>
      </c>
    </row>
    <row r="99" spans="1:32" x14ac:dyDescent="0.3">
      <c r="A99" s="115" t="s">
        <v>33</v>
      </c>
      <c r="B99" s="115">
        <v>2015</v>
      </c>
      <c r="C99" s="115" t="s">
        <v>42</v>
      </c>
      <c r="D99" s="115" t="str">
        <f t="shared" si="3"/>
        <v>2015 September</v>
      </c>
      <c r="E99" s="115">
        <v>123.4</v>
      </c>
      <c r="F99" s="115">
        <v>129</v>
      </c>
      <c r="G99" s="115">
        <v>115.6</v>
      </c>
      <c r="H99" s="115">
        <v>128.30000000000001</v>
      </c>
      <c r="I99" s="115">
        <v>107</v>
      </c>
      <c r="J99" s="115">
        <v>124</v>
      </c>
      <c r="K99" s="115">
        <v>168.5</v>
      </c>
      <c r="L99" s="115">
        <v>165.4</v>
      </c>
      <c r="M99" s="115">
        <v>86.3</v>
      </c>
      <c r="N99" s="115">
        <v>134.4</v>
      </c>
      <c r="O99" s="115">
        <v>119.1</v>
      </c>
      <c r="P99" s="115">
        <v>132.30000000000001</v>
      </c>
      <c r="Q99" s="115">
        <v>131.5</v>
      </c>
      <c r="R99" s="115">
        <v>134.69999999999999</v>
      </c>
      <c r="S99" s="115">
        <v>124</v>
      </c>
      <c r="T99" s="115">
        <v>118.6</v>
      </c>
      <c r="U99" s="115">
        <v>123.2</v>
      </c>
      <c r="V99" s="115">
        <v>121.6</v>
      </c>
      <c r="W99" s="115">
        <v>115.1</v>
      </c>
      <c r="X99" s="115">
        <v>120.4</v>
      </c>
      <c r="Y99" s="115">
        <v>117.1</v>
      </c>
      <c r="Z99" s="115">
        <v>109.1</v>
      </c>
      <c r="AA99" s="115">
        <v>117.3</v>
      </c>
      <c r="AB99" s="115">
        <v>126.5</v>
      </c>
      <c r="AC99" s="115">
        <v>112.9</v>
      </c>
      <c r="AD99" s="115">
        <v>116.2</v>
      </c>
      <c r="AE99" s="115">
        <v>123.5</v>
      </c>
      <c r="AF99" s="18" t="str">
        <f t="shared" si="4"/>
        <v>No</v>
      </c>
    </row>
    <row r="100" spans="1:32" x14ac:dyDescent="0.3">
      <c r="A100" s="115" t="s">
        <v>34</v>
      </c>
      <c r="B100" s="115">
        <v>2015</v>
      </c>
      <c r="C100" s="115" t="s">
        <v>42</v>
      </c>
      <c r="D100" s="115" t="str">
        <f t="shared" si="3"/>
        <v>2015 September</v>
      </c>
      <c r="E100" s="115">
        <v>124.6</v>
      </c>
      <c r="F100" s="115">
        <v>130.4</v>
      </c>
      <c r="G100" s="115">
        <v>118.7</v>
      </c>
      <c r="H100" s="115">
        <v>128.9</v>
      </c>
      <c r="I100" s="115">
        <v>111.9</v>
      </c>
      <c r="J100" s="115">
        <v>128.4</v>
      </c>
      <c r="K100" s="115">
        <v>162.19999999999999</v>
      </c>
      <c r="L100" s="115">
        <v>150</v>
      </c>
      <c r="M100" s="115">
        <v>90.4</v>
      </c>
      <c r="N100" s="115">
        <v>128.4</v>
      </c>
      <c r="O100" s="115">
        <v>120.7</v>
      </c>
      <c r="P100" s="115">
        <v>132.5</v>
      </c>
      <c r="Q100" s="115">
        <v>131.19999999999999</v>
      </c>
      <c r="R100" s="115">
        <v>132</v>
      </c>
      <c r="S100" s="115">
        <v>127.9</v>
      </c>
      <c r="T100" s="115">
        <v>123.4</v>
      </c>
      <c r="U100" s="115">
        <v>127.2</v>
      </c>
      <c r="V100" s="115">
        <v>121.6</v>
      </c>
      <c r="W100" s="115">
        <v>120.4</v>
      </c>
      <c r="X100" s="115">
        <v>122.6</v>
      </c>
      <c r="Y100" s="115">
        <v>119.8</v>
      </c>
      <c r="Z100" s="115">
        <v>111.3</v>
      </c>
      <c r="AA100" s="115">
        <v>118.3</v>
      </c>
      <c r="AB100" s="115">
        <v>125.7</v>
      </c>
      <c r="AC100" s="115">
        <v>113.4</v>
      </c>
      <c r="AD100" s="115">
        <v>117.5</v>
      </c>
      <c r="AE100" s="115">
        <v>125.4</v>
      </c>
      <c r="AF100" s="18" t="str">
        <f t="shared" si="4"/>
        <v>No</v>
      </c>
    </row>
    <row r="101" spans="1:32" x14ac:dyDescent="0.3">
      <c r="A101" s="115" t="s">
        <v>30</v>
      </c>
      <c r="B101" s="115">
        <v>2015</v>
      </c>
      <c r="C101" s="115" t="s">
        <v>43</v>
      </c>
      <c r="D101" s="115" t="str">
        <f t="shared" si="3"/>
        <v>2015 October</v>
      </c>
      <c r="E101" s="115">
        <v>125.6</v>
      </c>
      <c r="F101" s="115">
        <v>130.4</v>
      </c>
      <c r="G101" s="115">
        <v>120.8</v>
      </c>
      <c r="H101" s="115">
        <v>129.4</v>
      </c>
      <c r="I101" s="115">
        <v>115.8</v>
      </c>
      <c r="J101" s="115">
        <v>133.19999999999999</v>
      </c>
      <c r="K101" s="115">
        <v>157.69999999999999</v>
      </c>
      <c r="L101" s="115">
        <v>154.19999999999999</v>
      </c>
      <c r="M101" s="115">
        <v>93.7</v>
      </c>
      <c r="N101" s="115">
        <v>126.6</v>
      </c>
      <c r="O101" s="115">
        <v>122.3</v>
      </c>
      <c r="P101" s="115">
        <v>133.1</v>
      </c>
      <c r="Q101" s="115">
        <v>131.80000000000001</v>
      </c>
      <c r="R101" s="115">
        <v>131.5</v>
      </c>
      <c r="S101" s="115">
        <v>131.1</v>
      </c>
      <c r="T101" s="115">
        <v>127.3</v>
      </c>
      <c r="U101" s="115">
        <v>130.6</v>
      </c>
      <c r="V101" s="115" t="s">
        <v>32</v>
      </c>
      <c r="W101" s="115">
        <v>124.4</v>
      </c>
      <c r="X101" s="115">
        <v>125.1</v>
      </c>
      <c r="Y101" s="115">
        <v>122</v>
      </c>
      <c r="Z101" s="115">
        <v>113.8</v>
      </c>
      <c r="AA101" s="115">
        <v>120.1</v>
      </c>
      <c r="AB101" s="115">
        <v>125.1</v>
      </c>
      <c r="AC101" s="115">
        <v>114.2</v>
      </c>
      <c r="AD101" s="115">
        <v>119.2</v>
      </c>
      <c r="AE101" s="115">
        <v>127.7</v>
      </c>
      <c r="AF101" s="18" t="str">
        <f t="shared" si="4"/>
        <v>No</v>
      </c>
    </row>
    <row r="102" spans="1:32" x14ac:dyDescent="0.3">
      <c r="A102" s="115" t="s">
        <v>33</v>
      </c>
      <c r="B102" s="115">
        <v>2015</v>
      </c>
      <c r="C102" s="115" t="s">
        <v>43</v>
      </c>
      <c r="D102" s="115" t="str">
        <f t="shared" si="3"/>
        <v>2015 October</v>
      </c>
      <c r="E102" s="115">
        <v>123.6</v>
      </c>
      <c r="F102" s="115">
        <v>128.6</v>
      </c>
      <c r="G102" s="115">
        <v>115.9</v>
      </c>
      <c r="H102" s="115">
        <v>128.5</v>
      </c>
      <c r="I102" s="115">
        <v>109</v>
      </c>
      <c r="J102" s="115">
        <v>124.1</v>
      </c>
      <c r="K102" s="115">
        <v>165.8</v>
      </c>
      <c r="L102" s="115">
        <v>187.2</v>
      </c>
      <c r="M102" s="115">
        <v>89.4</v>
      </c>
      <c r="N102" s="115">
        <v>135.80000000000001</v>
      </c>
      <c r="O102" s="115">
        <v>119.4</v>
      </c>
      <c r="P102" s="115">
        <v>132.9</v>
      </c>
      <c r="Q102" s="115">
        <v>132.6</v>
      </c>
      <c r="R102" s="115">
        <v>135.30000000000001</v>
      </c>
      <c r="S102" s="115">
        <v>124.4</v>
      </c>
      <c r="T102" s="115">
        <v>118.8</v>
      </c>
      <c r="U102" s="115">
        <v>123.6</v>
      </c>
      <c r="V102" s="115">
        <v>122.4</v>
      </c>
      <c r="W102" s="115">
        <v>114.9</v>
      </c>
      <c r="X102" s="115">
        <v>120.7</v>
      </c>
      <c r="Y102" s="115">
        <v>117.7</v>
      </c>
      <c r="Z102" s="115">
        <v>109.3</v>
      </c>
      <c r="AA102" s="115">
        <v>117.7</v>
      </c>
      <c r="AB102" s="115">
        <v>126.5</v>
      </c>
      <c r="AC102" s="115">
        <v>113.5</v>
      </c>
      <c r="AD102" s="115">
        <v>116.5</v>
      </c>
      <c r="AE102" s="115">
        <v>124.2</v>
      </c>
      <c r="AF102" s="18" t="str">
        <f t="shared" si="4"/>
        <v>No</v>
      </c>
    </row>
    <row r="103" spans="1:32" x14ac:dyDescent="0.3">
      <c r="A103" s="115" t="s">
        <v>34</v>
      </c>
      <c r="B103" s="115">
        <v>2015</v>
      </c>
      <c r="C103" s="115" t="s">
        <v>43</v>
      </c>
      <c r="D103" s="115" t="str">
        <f t="shared" si="3"/>
        <v>2015 October</v>
      </c>
      <c r="E103" s="115">
        <v>125</v>
      </c>
      <c r="F103" s="115">
        <v>129.80000000000001</v>
      </c>
      <c r="G103" s="115">
        <v>118.9</v>
      </c>
      <c r="H103" s="115">
        <v>129.1</v>
      </c>
      <c r="I103" s="115">
        <v>113.3</v>
      </c>
      <c r="J103" s="115">
        <v>129</v>
      </c>
      <c r="K103" s="115">
        <v>160.4</v>
      </c>
      <c r="L103" s="115">
        <v>165.3</v>
      </c>
      <c r="M103" s="115">
        <v>92.3</v>
      </c>
      <c r="N103" s="115">
        <v>129.69999999999999</v>
      </c>
      <c r="O103" s="115">
        <v>121.1</v>
      </c>
      <c r="P103" s="115">
        <v>133</v>
      </c>
      <c r="Q103" s="115">
        <v>132.1</v>
      </c>
      <c r="R103" s="115">
        <v>132.5</v>
      </c>
      <c r="S103" s="115">
        <v>128.5</v>
      </c>
      <c r="T103" s="115">
        <v>123.8</v>
      </c>
      <c r="U103" s="115">
        <v>127.8</v>
      </c>
      <c r="V103" s="115">
        <v>122.4</v>
      </c>
      <c r="W103" s="115">
        <v>120.8</v>
      </c>
      <c r="X103" s="115">
        <v>123</v>
      </c>
      <c r="Y103" s="115">
        <v>120.4</v>
      </c>
      <c r="Z103" s="115">
        <v>111.4</v>
      </c>
      <c r="AA103" s="115">
        <v>118.7</v>
      </c>
      <c r="AB103" s="115">
        <v>125.9</v>
      </c>
      <c r="AC103" s="115">
        <v>113.9</v>
      </c>
      <c r="AD103" s="115">
        <v>117.9</v>
      </c>
      <c r="AE103" s="115">
        <v>126.1</v>
      </c>
      <c r="AF103" s="18" t="str">
        <f t="shared" si="4"/>
        <v>No</v>
      </c>
    </row>
    <row r="104" spans="1:32" x14ac:dyDescent="0.3">
      <c r="A104" s="115" t="s">
        <v>30</v>
      </c>
      <c r="B104" s="115">
        <v>2015</v>
      </c>
      <c r="C104" s="115" t="s">
        <v>45</v>
      </c>
      <c r="D104" s="115" t="str">
        <f t="shared" si="3"/>
        <v>2015 November</v>
      </c>
      <c r="E104" s="115">
        <v>126.1</v>
      </c>
      <c r="F104" s="115">
        <v>130.6</v>
      </c>
      <c r="G104" s="115">
        <v>121.7</v>
      </c>
      <c r="H104" s="115">
        <v>129.5</v>
      </c>
      <c r="I104" s="115">
        <v>117.8</v>
      </c>
      <c r="J104" s="115">
        <v>132.1</v>
      </c>
      <c r="K104" s="115">
        <v>155.19999999999999</v>
      </c>
      <c r="L104" s="115">
        <v>160.80000000000001</v>
      </c>
      <c r="M104" s="115">
        <v>94.5</v>
      </c>
      <c r="N104" s="115">
        <v>128.30000000000001</v>
      </c>
      <c r="O104" s="115">
        <v>123.1</v>
      </c>
      <c r="P104" s="115">
        <v>134.19999999999999</v>
      </c>
      <c r="Q104" s="115">
        <v>132.4</v>
      </c>
      <c r="R104" s="115">
        <v>132.19999999999999</v>
      </c>
      <c r="S104" s="115">
        <v>132.1</v>
      </c>
      <c r="T104" s="115">
        <v>128.19999999999999</v>
      </c>
      <c r="U104" s="115">
        <v>131.5</v>
      </c>
      <c r="V104" s="115" t="s">
        <v>32</v>
      </c>
      <c r="W104" s="115">
        <v>125.6</v>
      </c>
      <c r="X104" s="115">
        <v>125.6</v>
      </c>
      <c r="Y104" s="115">
        <v>122.6</v>
      </c>
      <c r="Z104" s="115">
        <v>114</v>
      </c>
      <c r="AA104" s="115">
        <v>120.9</v>
      </c>
      <c r="AB104" s="115">
        <v>125.8</v>
      </c>
      <c r="AC104" s="115">
        <v>114.2</v>
      </c>
      <c r="AD104" s="115">
        <v>119.6</v>
      </c>
      <c r="AE104" s="115">
        <v>128.30000000000001</v>
      </c>
      <c r="AF104" s="18" t="str">
        <f t="shared" si="4"/>
        <v>No</v>
      </c>
    </row>
    <row r="105" spans="1:32" x14ac:dyDescent="0.3">
      <c r="A105" s="115" t="s">
        <v>33</v>
      </c>
      <c r="B105" s="115">
        <v>2015</v>
      </c>
      <c r="C105" s="115" t="s">
        <v>45</v>
      </c>
      <c r="D105" s="115" t="str">
        <f t="shared" si="3"/>
        <v>2015 November</v>
      </c>
      <c r="E105" s="115">
        <v>124</v>
      </c>
      <c r="F105" s="115">
        <v>129.80000000000001</v>
      </c>
      <c r="G105" s="115">
        <v>121.5</v>
      </c>
      <c r="H105" s="115">
        <v>128.6</v>
      </c>
      <c r="I105" s="115">
        <v>110</v>
      </c>
      <c r="J105" s="115">
        <v>123.7</v>
      </c>
      <c r="K105" s="115">
        <v>164.6</v>
      </c>
      <c r="L105" s="115">
        <v>191.6</v>
      </c>
      <c r="M105" s="115">
        <v>90.8</v>
      </c>
      <c r="N105" s="115">
        <v>137.1</v>
      </c>
      <c r="O105" s="115">
        <v>119.8</v>
      </c>
      <c r="P105" s="115">
        <v>133.69999999999999</v>
      </c>
      <c r="Q105" s="115">
        <v>133.30000000000001</v>
      </c>
      <c r="R105" s="115">
        <v>137.6</v>
      </c>
      <c r="S105" s="115">
        <v>125</v>
      </c>
      <c r="T105" s="115">
        <v>119.3</v>
      </c>
      <c r="U105" s="115">
        <v>124.2</v>
      </c>
      <c r="V105" s="115">
        <v>122.9</v>
      </c>
      <c r="W105" s="115">
        <v>115.1</v>
      </c>
      <c r="X105" s="115">
        <v>121</v>
      </c>
      <c r="Y105" s="115">
        <v>118.1</v>
      </c>
      <c r="Z105" s="115">
        <v>109.3</v>
      </c>
      <c r="AA105" s="115">
        <v>117.9</v>
      </c>
      <c r="AB105" s="115">
        <v>126.6</v>
      </c>
      <c r="AC105" s="115">
        <v>113.3</v>
      </c>
      <c r="AD105" s="115">
        <v>116.6</v>
      </c>
      <c r="AE105" s="115">
        <v>124.6</v>
      </c>
      <c r="AF105" s="18" t="str">
        <f t="shared" si="4"/>
        <v>No</v>
      </c>
    </row>
    <row r="106" spans="1:32" x14ac:dyDescent="0.3">
      <c r="A106" s="115" t="s">
        <v>34</v>
      </c>
      <c r="B106" s="115">
        <v>2015</v>
      </c>
      <c r="C106" s="115" t="s">
        <v>45</v>
      </c>
      <c r="D106" s="115" t="str">
        <f t="shared" si="3"/>
        <v>2015 November</v>
      </c>
      <c r="E106" s="115">
        <v>125.4</v>
      </c>
      <c r="F106" s="115">
        <v>130.30000000000001</v>
      </c>
      <c r="G106" s="115">
        <v>121.6</v>
      </c>
      <c r="H106" s="115">
        <v>129.19999999999999</v>
      </c>
      <c r="I106" s="115">
        <v>114.9</v>
      </c>
      <c r="J106" s="115">
        <v>128.19999999999999</v>
      </c>
      <c r="K106" s="115">
        <v>158.4</v>
      </c>
      <c r="L106" s="115">
        <v>171.2</v>
      </c>
      <c r="M106" s="115">
        <v>93.3</v>
      </c>
      <c r="N106" s="115">
        <v>131.19999999999999</v>
      </c>
      <c r="O106" s="115">
        <v>121.7</v>
      </c>
      <c r="P106" s="115">
        <v>134</v>
      </c>
      <c r="Q106" s="115">
        <v>132.69999999999999</v>
      </c>
      <c r="R106" s="115">
        <v>133.6</v>
      </c>
      <c r="S106" s="115">
        <v>129.30000000000001</v>
      </c>
      <c r="T106" s="115">
        <v>124.5</v>
      </c>
      <c r="U106" s="115">
        <v>128.6</v>
      </c>
      <c r="V106" s="115">
        <v>122.9</v>
      </c>
      <c r="W106" s="115">
        <v>121.6</v>
      </c>
      <c r="X106" s="115">
        <v>123.4</v>
      </c>
      <c r="Y106" s="115">
        <v>120.9</v>
      </c>
      <c r="Z106" s="115">
        <v>111.5</v>
      </c>
      <c r="AA106" s="115">
        <v>119.2</v>
      </c>
      <c r="AB106" s="115">
        <v>126.3</v>
      </c>
      <c r="AC106" s="115">
        <v>113.8</v>
      </c>
      <c r="AD106" s="115">
        <v>118.1</v>
      </c>
      <c r="AE106" s="115">
        <v>126.6</v>
      </c>
      <c r="AF106" s="18" t="str">
        <f t="shared" si="4"/>
        <v>No</v>
      </c>
    </row>
    <row r="107" spans="1:32" x14ac:dyDescent="0.3">
      <c r="A107" s="115" t="s">
        <v>30</v>
      </c>
      <c r="B107" s="115">
        <v>2015</v>
      </c>
      <c r="C107" s="115" t="s">
        <v>46</v>
      </c>
      <c r="D107" s="115" t="str">
        <f t="shared" si="3"/>
        <v>2015 December</v>
      </c>
      <c r="E107" s="115">
        <v>126.3</v>
      </c>
      <c r="F107" s="115">
        <v>131.30000000000001</v>
      </c>
      <c r="G107" s="115">
        <v>123.3</v>
      </c>
      <c r="H107" s="115">
        <v>129.80000000000001</v>
      </c>
      <c r="I107" s="115">
        <v>118.3</v>
      </c>
      <c r="J107" s="115">
        <v>131.6</v>
      </c>
      <c r="K107" s="115">
        <v>145.5</v>
      </c>
      <c r="L107" s="115">
        <v>162.1</v>
      </c>
      <c r="M107" s="115">
        <v>95.4</v>
      </c>
      <c r="N107" s="115">
        <v>128.9</v>
      </c>
      <c r="O107" s="115">
        <v>123.3</v>
      </c>
      <c r="P107" s="115">
        <v>135.1</v>
      </c>
      <c r="Q107" s="115">
        <v>131.4</v>
      </c>
      <c r="R107" s="115">
        <v>133.1</v>
      </c>
      <c r="S107" s="115">
        <v>132.5</v>
      </c>
      <c r="T107" s="115">
        <v>128.5</v>
      </c>
      <c r="U107" s="115">
        <v>131.9</v>
      </c>
      <c r="V107" s="115" t="s">
        <v>32</v>
      </c>
      <c r="W107" s="115">
        <v>125.7</v>
      </c>
      <c r="X107" s="115">
        <v>126</v>
      </c>
      <c r="Y107" s="115">
        <v>123.1</v>
      </c>
      <c r="Z107" s="115">
        <v>114</v>
      </c>
      <c r="AA107" s="115">
        <v>121.6</v>
      </c>
      <c r="AB107" s="115">
        <v>125.6</v>
      </c>
      <c r="AC107" s="115">
        <v>114.1</v>
      </c>
      <c r="AD107" s="115">
        <v>119.8</v>
      </c>
      <c r="AE107" s="115">
        <v>127.9</v>
      </c>
      <c r="AF107" s="18" t="str">
        <f t="shared" si="4"/>
        <v>No</v>
      </c>
    </row>
    <row r="108" spans="1:32" x14ac:dyDescent="0.3">
      <c r="A108" s="115" t="s">
        <v>33</v>
      </c>
      <c r="B108" s="115">
        <v>2015</v>
      </c>
      <c r="C108" s="115" t="s">
        <v>46</v>
      </c>
      <c r="D108" s="115" t="str">
        <f t="shared" si="3"/>
        <v>2015 December</v>
      </c>
      <c r="E108" s="115">
        <v>124.3</v>
      </c>
      <c r="F108" s="115">
        <v>131.69999999999999</v>
      </c>
      <c r="G108" s="115">
        <v>127.1</v>
      </c>
      <c r="H108" s="115">
        <v>128.6</v>
      </c>
      <c r="I108" s="115">
        <v>110</v>
      </c>
      <c r="J108" s="115">
        <v>120.8</v>
      </c>
      <c r="K108" s="115">
        <v>149</v>
      </c>
      <c r="L108" s="115">
        <v>190.1</v>
      </c>
      <c r="M108" s="115">
        <v>92.7</v>
      </c>
      <c r="N108" s="115">
        <v>138.6</v>
      </c>
      <c r="O108" s="115">
        <v>120.2</v>
      </c>
      <c r="P108" s="115">
        <v>134.19999999999999</v>
      </c>
      <c r="Q108" s="115">
        <v>131.5</v>
      </c>
      <c r="R108" s="115">
        <v>138.19999999999999</v>
      </c>
      <c r="S108" s="115">
        <v>125.4</v>
      </c>
      <c r="T108" s="115">
        <v>119.5</v>
      </c>
      <c r="U108" s="115">
        <v>124.5</v>
      </c>
      <c r="V108" s="115">
        <v>122.4</v>
      </c>
      <c r="W108" s="115">
        <v>116</v>
      </c>
      <c r="X108" s="115">
        <v>121</v>
      </c>
      <c r="Y108" s="115">
        <v>118.6</v>
      </c>
      <c r="Z108" s="115">
        <v>109.3</v>
      </c>
      <c r="AA108" s="115">
        <v>118.1</v>
      </c>
      <c r="AB108" s="115">
        <v>126.6</v>
      </c>
      <c r="AC108" s="115">
        <v>113.2</v>
      </c>
      <c r="AD108" s="115">
        <v>116.7</v>
      </c>
      <c r="AE108" s="115">
        <v>124</v>
      </c>
      <c r="AF108" s="18" t="str">
        <f t="shared" si="4"/>
        <v>No</v>
      </c>
    </row>
    <row r="109" spans="1:32" x14ac:dyDescent="0.3">
      <c r="A109" s="115" t="s">
        <v>34</v>
      </c>
      <c r="B109" s="115">
        <v>2015</v>
      </c>
      <c r="C109" s="115" t="s">
        <v>46</v>
      </c>
      <c r="D109" s="115" t="str">
        <f t="shared" si="3"/>
        <v>2015 December</v>
      </c>
      <c r="E109" s="115">
        <v>125.7</v>
      </c>
      <c r="F109" s="115">
        <v>131.4</v>
      </c>
      <c r="G109" s="115">
        <v>124.8</v>
      </c>
      <c r="H109" s="115">
        <v>129.4</v>
      </c>
      <c r="I109" s="115">
        <v>115.3</v>
      </c>
      <c r="J109" s="115">
        <v>126.6</v>
      </c>
      <c r="K109" s="115">
        <v>146.69999999999999</v>
      </c>
      <c r="L109" s="115">
        <v>171.5</v>
      </c>
      <c r="M109" s="115">
        <v>94.5</v>
      </c>
      <c r="N109" s="115">
        <v>132.1</v>
      </c>
      <c r="O109" s="115">
        <v>122</v>
      </c>
      <c r="P109" s="115">
        <v>134.69999999999999</v>
      </c>
      <c r="Q109" s="115">
        <v>131.4</v>
      </c>
      <c r="R109" s="115">
        <v>134.5</v>
      </c>
      <c r="S109" s="115">
        <v>129.69999999999999</v>
      </c>
      <c r="T109" s="115">
        <v>124.8</v>
      </c>
      <c r="U109" s="115">
        <v>129</v>
      </c>
      <c r="V109" s="115">
        <v>122.4</v>
      </c>
      <c r="W109" s="115">
        <v>122</v>
      </c>
      <c r="X109" s="115">
        <v>123.6</v>
      </c>
      <c r="Y109" s="115">
        <v>121.4</v>
      </c>
      <c r="Z109" s="115">
        <v>111.5</v>
      </c>
      <c r="AA109" s="115">
        <v>119.6</v>
      </c>
      <c r="AB109" s="115">
        <v>126.2</v>
      </c>
      <c r="AC109" s="115">
        <v>113.7</v>
      </c>
      <c r="AD109" s="115">
        <v>118.3</v>
      </c>
      <c r="AE109" s="115">
        <v>126.1</v>
      </c>
      <c r="AF109" s="18" t="str">
        <f t="shared" si="4"/>
        <v>No</v>
      </c>
    </row>
    <row r="110" spans="1:32" x14ac:dyDescent="0.3">
      <c r="A110" s="115" t="s">
        <v>30</v>
      </c>
      <c r="B110" s="115">
        <v>2016</v>
      </c>
      <c r="C110" s="115" t="s">
        <v>31</v>
      </c>
      <c r="D110" s="115" t="str">
        <f t="shared" si="3"/>
        <v>2016 January</v>
      </c>
      <c r="E110" s="115">
        <v>126.8</v>
      </c>
      <c r="F110" s="115">
        <v>133.19999999999999</v>
      </c>
      <c r="G110" s="115">
        <v>126.5</v>
      </c>
      <c r="H110" s="115">
        <v>130.30000000000001</v>
      </c>
      <c r="I110" s="115">
        <v>118.9</v>
      </c>
      <c r="J110" s="115">
        <v>131.6</v>
      </c>
      <c r="K110" s="115">
        <v>140.1</v>
      </c>
      <c r="L110" s="115">
        <v>163.80000000000001</v>
      </c>
      <c r="M110" s="115">
        <v>97.7</v>
      </c>
      <c r="N110" s="115">
        <v>129.6</v>
      </c>
      <c r="O110" s="115">
        <v>124.3</v>
      </c>
      <c r="P110" s="115">
        <v>135.9</v>
      </c>
      <c r="Q110" s="115">
        <v>131.4</v>
      </c>
      <c r="R110" s="115">
        <v>133.6</v>
      </c>
      <c r="S110" s="115">
        <v>133.19999999999999</v>
      </c>
      <c r="T110" s="115">
        <v>128.9</v>
      </c>
      <c r="U110" s="115">
        <v>132.6</v>
      </c>
      <c r="V110" s="115" t="s">
        <v>32</v>
      </c>
      <c r="W110" s="115">
        <v>126.2</v>
      </c>
      <c r="X110" s="115">
        <v>126.6</v>
      </c>
      <c r="Y110" s="115">
        <v>123.7</v>
      </c>
      <c r="Z110" s="115">
        <v>113.6</v>
      </c>
      <c r="AA110" s="115">
        <v>121.4</v>
      </c>
      <c r="AB110" s="115">
        <v>126.2</v>
      </c>
      <c r="AC110" s="115">
        <v>114.9</v>
      </c>
      <c r="AD110" s="115">
        <v>120.1</v>
      </c>
      <c r="AE110" s="115">
        <v>128.1</v>
      </c>
      <c r="AF110" s="18" t="str">
        <f t="shared" si="4"/>
        <v>No</v>
      </c>
    </row>
    <row r="111" spans="1:32" x14ac:dyDescent="0.3">
      <c r="A111" s="115" t="s">
        <v>33</v>
      </c>
      <c r="B111" s="115">
        <v>2016</v>
      </c>
      <c r="C111" s="115" t="s">
        <v>31</v>
      </c>
      <c r="D111" s="115" t="str">
        <f t="shared" si="3"/>
        <v>2016 January</v>
      </c>
      <c r="E111" s="115">
        <v>124.7</v>
      </c>
      <c r="F111" s="115">
        <v>135.9</v>
      </c>
      <c r="G111" s="115">
        <v>132</v>
      </c>
      <c r="H111" s="115">
        <v>129.19999999999999</v>
      </c>
      <c r="I111" s="115">
        <v>109.7</v>
      </c>
      <c r="J111" s="115">
        <v>119</v>
      </c>
      <c r="K111" s="115">
        <v>144.1</v>
      </c>
      <c r="L111" s="115">
        <v>184.2</v>
      </c>
      <c r="M111" s="115">
        <v>96.7</v>
      </c>
      <c r="N111" s="115">
        <v>139.5</v>
      </c>
      <c r="O111" s="115">
        <v>120.5</v>
      </c>
      <c r="P111" s="115">
        <v>134.69999999999999</v>
      </c>
      <c r="Q111" s="115">
        <v>131.19999999999999</v>
      </c>
      <c r="R111" s="115">
        <v>139.5</v>
      </c>
      <c r="S111" s="115">
        <v>125.8</v>
      </c>
      <c r="T111" s="115">
        <v>119.8</v>
      </c>
      <c r="U111" s="115">
        <v>124.9</v>
      </c>
      <c r="V111" s="115">
        <v>123.4</v>
      </c>
      <c r="W111" s="115">
        <v>116.9</v>
      </c>
      <c r="X111" s="115">
        <v>121.6</v>
      </c>
      <c r="Y111" s="115">
        <v>119.1</v>
      </c>
      <c r="Z111" s="115">
        <v>108.9</v>
      </c>
      <c r="AA111" s="115">
        <v>118.5</v>
      </c>
      <c r="AB111" s="115">
        <v>126.4</v>
      </c>
      <c r="AC111" s="115">
        <v>114</v>
      </c>
      <c r="AD111" s="115">
        <v>116.8</v>
      </c>
      <c r="AE111" s="115">
        <v>124.2</v>
      </c>
      <c r="AF111" s="18" t="str">
        <f t="shared" si="4"/>
        <v>No</v>
      </c>
    </row>
    <row r="112" spans="1:32" x14ac:dyDescent="0.3">
      <c r="A112" s="115" t="s">
        <v>34</v>
      </c>
      <c r="B112" s="115">
        <v>2016</v>
      </c>
      <c r="C112" s="115" t="s">
        <v>31</v>
      </c>
      <c r="D112" s="115" t="str">
        <f t="shared" si="3"/>
        <v>2016 January</v>
      </c>
      <c r="E112" s="115">
        <v>126.1</v>
      </c>
      <c r="F112" s="115">
        <v>134.1</v>
      </c>
      <c r="G112" s="115">
        <v>128.6</v>
      </c>
      <c r="H112" s="115">
        <v>129.9</v>
      </c>
      <c r="I112" s="115">
        <v>115.5</v>
      </c>
      <c r="J112" s="115">
        <v>125.7</v>
      </c>
      <c r="K112" s="115">
        <v>141.5</v>
      </c>
      <c r="L112" s="115">
        <v>170.7</v>
      </c>
      <c r="M112" s="115">
        <v>97.4</v>
      </c>
      <c r="N112" s="115">
        <v>132.9</v>
      </c>
      <c r="O112" s="115">
        <v>122.7</v>
      </c>
      <c r="P112" s="115">
        <v>135.30000000000001</v>
      </c>
      <c r="Q112" s="115">
        <v>131.30000000000001</v>
      </c>
      <c r="R112" s="115">
        <v>135.19999999999999</v>
      </c>
      <c r="S112" s="115">
        <v>130.30000000000001</v>
      </c>
      <c r="T112" s="115">
        <v>125.1</v>
      </c>
      <c r="U112" s="115">
        <v>129.5</v>
      </c>
      <c r="V112" s="115">
        <v>123.4</v>
      </c>
      <c r="W112" s="115">
        <v>122.7</v>
      </c>
      <c r="X112" s="115">
        <v>124.2</v>
      </c>
      <c r="Y112" s="115">
        <v>122</v>
      </c>
      <c r="Z112" s="115">
        <v>111.1</v>
      </c>
      <c r="AA112" s="115">
        <v>119.8</v>
      </c>
      <c r="AB112" s="115">
        <v>126.3</v>
      </c>
      <c r="AC112" s="115">
        <v>114.5</v>
      </c>
      <c r="AD112" s="115">
        <v>118.5</v>
      </c>
      <c r="AE112" s="115">
        <v>126.3</v>
      </c>
      <c r="AF112" s="18" t="str">
        <f t="shared" si="4"/>
        <v>No</v>
      </c>
    </row>
    <row r="113" spans="1:32" x14ac:dyDescent="0.3">
      <c r="A113" s="115" t="s">
        <v>30</v>
      </c>
      <c r="B113" s="115">
        <v>2016</v>
      </c>
      <c r="C113" s="115" t="s">
        <v>35</v>
      </c>
      <c r="D113" s="115" t="str">
        <f t="shared" si="3"/>
        <v>2016 February</v>
      </c>
      <c r="E113" s="115">
        <v>127.1</v>
      </c>
      <c r="F113" s="115">
        <v>133.69999999999999</v>
      </c>
      <c r="G113" s="115">
        <v>127.7</v>
      </c>
      <c r="H113" s="115">
        <v>130.69999999999999</v>
      </c>
      <c r="I113" s="115">
        <v>118.5</v>
      </c>
      <c r="J113" s="115">
        <v>130.4</v>
      </c>
      <c r="K113" s="115">
        <v>130.9</v>
      </c>
      <c r="L113" s="115">
        <v>162.80000000000001</v>
      </c>
      <c r="M113" s="115">
        <v>98.7</v>
      </c>
      <c r="N113" s="115">
        <v>130.6</v>
      </c>
      <c r="O113" s="115">
        <v>124.8</v>
      </c>
      <c r="P113" s="115">
        <v>136.4</v>
      </c>
      <c r="Q113" s="115">
        <v>130.30000000000001</v>
      </c>
      <c r="R113" s="115">
        <v>134.4</v>
      </c>
      <c r="S113" s="115">
        <v>133.9</v>
      </c>
      <c r="T113" s="115">
        <v>129.80000000000001</v>
      </c>
      <c r="U113" s="115">
        <v>133.4</v>
      </c>
      <c r="V113" s="115" t="s">
        <v>32</v>
      </c>
      <c r="W113" s="115">
        <v>127.5</v>
      </c>
      <c r="X113" s="115">
        <v>127.1</v>
      </c>
      <c r="Y113" s="115">
        <v>124.3</v>
      </c>
      <c r="Z113" s="115">
        <v>113.9</v>
      </c>
      <c r="AA113" s="115">
        <v>122.3</v>
      </c>
      <c r="AB113" s="115">
        <v>127.1</v>
      </c>
      <c r="AC113" s="115">
        <v>116.8</v>
      </c>
      <c r="AD113" s="115">
        <v>120.9</v>
      </c>
      <c r="AE113" s="115">
        <v>127.9</v>
      </c>
      <c r="AF113" s="18" t="str">
        <f t="shared" si="4"/>
        <v>No</v>
      </c>
    </row>
    <row r="114" spans="1:32" x14ac:dyDescent="0.3">
      <c r="A114" s="115" t="s">
        <v>33</v>
      </c>
      <c r="B114" s="115">
        <v>2016</v>
      </c>
      <c r="C114" s="115" t="s">
        <v>35</v>
      </c>
      <c r="D114" s="115" t="str">
        <f t="shared" si="3"/>
        <v>2016 February</v>
      </c>
      <c r="E114" s="115">
        <v>124.8</v>
      </c>
      <c r="F114" s="115">
        <v>135.1</v>
      </c>
      <c r="G114" s="115">
        <v>130.30000000000001</v>
      </c>
      <c r="H114" s="115">
        <v>129.6</v>
      </c>
      <c r="I114" s="115">
        <v>108.4</v>
      </c>
      <c r="J114" s="115">
        <v>118.6</v>
      </c>
      <c r="K114" s="115">
        <v>129.19999999999999</v>
      </c>
      <c r="L114" s="115">
        <v>176.4</v>
      </c>
      <c r="M114" s="115">
        <v>99.1</v>
      </c>
      <c r="N114" s="115">
        <v>139.69999999999999</v>
      </c>
      <c r="O114" s="115">
        <v>120.6</v>
      </c>
      <c r="P114" s="115">
        <v>135.19999999999999</v>
      </c>
      <c r="Q114" s="115">
        <v>129.1</v>
      </c>
      <c r="R114" s="115">
        <v>140</v>
      </c>
      <c r="S114" s="115">
        <v>126.2</v>
      </c>
      <c r="T114" s="115">
        <v>120.1</v>
      </c>
      <c r="U114" s="115">
        <v>125.3</v>
      </c>
      <c r="V114" s="115">
        <v>124.4</v>
      </c>
      <c r="W114" s="115">
        <v>116</v>
      </c>
      <c r="X114" s="115">
        <v>121.8</v>
      </c>
      <c r="Y114" s="115">
        <v>119.5</v>
      </c>
      <c r="Z114" s="115">
        <v>109.1</v>
      </c>
      <c r="AA114" s="115">
        <v>118.8</v>
      </c>
      <c r="AB114" s="115">
        <v>126.3</v>
      </c>
      <c r="AC114" s="115">
        <v>116.2</v>
      </c>
      <c r="AD114" s="115">
        <v>117.2</v>
      </c>
      <c r="AE114" s="115">
        <v>123.8</v>
      </c>
      <c r="AF114" s="18" t="str">
        <f t="shared" si="4"/>
        <v>No</v>
      </c>
    </row>
    <row r="115" spans="1:32" x14ac:dyDescent="0.3">
      <c r="A115" s="115" t="s">
        <v>34</v>
      </c>
      <c r="B115" s="115">
        <v>2016</v>
      </c>
      <c r="C115" s="115" t="s">
        <v>35</v>
      </c>
      <c r="D115" s="115" t="str">
        <f t="shared" si="3"/>
        <v>2016 February</v>
      </c>
      <c r="E115" s="115">
        <v>126.4</v>
      </c>
      <c r="F115" s="115">
        <v>134.19999999999999</v>
      </c>
      <c r="G115" s="115">
        <v>128.69999999999999</v>
      </c>
      <c r="H115" s="115">
        <v>130.30000000000001</v>
      </c>
      <c r="I115" s="115">
        <v>114.8</v>
      </c>
      <c r="J115" s="115">
        <v>124.9</v>
      </c>
      <c r="K115" s="115">
        <v>130.30000000000001</v>
      </c>
      <c r="L115" s="115">
        <v>167.4</v>
      </c>
      <c r="M115" s="115">
        <v>98.8</v>
      </c>
      <c r="N115" s="115">
        <v>133.6</v>
      </c>
      <c r="O115" s="115">
        <v>123</v>
      </c>
      <c r="P115" s="115">
        <v>135.80000000000001</v>
      </c>
      <c r="Q115" s="115">
        <v>129.9</v>
      </c>
      <c r="R115" s="115">
        <v>135.9</v>
      </c>
      <c r="S115" s="115">
        <v>130.9</v>
      </c>
      <c r="T115" s="115">
        <v>125.8</v>
      </c>
      <c r="U115" s="115">
        <v>130.19999999999999</v>
      </c>
      <c r="V115" s="115">
        <v>124.4</v>
      </c>
      <c r="W115" s="115">
        <v>123.1</v>
      </c>
      <c r="X115" s="115">
        <v>124.6</v>
      </c>
      <c r="Y115" s="115">
        <v>122.5</v>
      </c>
      <c r="Z115" s="115">
        <v>111.4</v>
      </c>
      <c r="AA115" s="115">
        <v>120.3</v>
      </c>
      <c r="AB115" s="115">
        <v>126.6</v>
      </c>
      <c r="AC115" s="115">
        <v>116.6</v>
      </c>
      <c r="AD115" s="115">
        <v>119.1</v>
      </c>
      <c r="AE115" s="115">
        <v>126</v>
      </c>
      <c r="AF115" s="18" t="str">
        <f t="shared" si="4"/>
        <v>No</v>
      </c>
    </row>
    <row r="116" spans="1:32" x14ac:dyDescent="0.3">
      <c r="A116" s="115" t="s">
        <v>30</v>
      </c>
      <c r="B116" s="115">
        <v>2016</v>
      </c>
      <c r="C116" s="115" t="s">
        <v>36</v>
      </c>
      <c r="D116" s="115" t="str">
        <f t="shared" si="3"/>
        <v>2016 March</v>
      </c>
      <c r="E116" s="115">
        <v>127.3</v>
      </c>
      <c r="F116" s="115">
        <v>134.4</v>
      </c>
      <c r="G116" s="115">
        <v>125.1</v>
      </c>
      <c r="H116" s="115">
        <v>130.5</v>
      </c>
      <c r="I116" s="115">
        <v>118.3</v>
      </c>
      <c r="J116" s="115">
        <v>131.69999999999999</v>
      </c>
      <c r="K116" s="115">
        <v>130.69999999999999</v>
      </c>
      <c r="L116" s="115">
        <v>161.19999999999999</v>
      </c>
      <c r="M116" s="115">
        <v>100.4</v>
      </c>
      <c r="N116" s="115">
        <v>130.80000000000001</v>
      </c>
      <c r="O116" s="115">
        <v>124.9</v>
      </c>
      <c r="P116" s="115">
        <v>137</v>
      </c>
      <c r="Q116" s="115">
        <v>130.4</v>
      </c>
      <c r="R116" s="115">
        <v>135</v>
      </c>
      <c r="S116" s="115">
        <v>134.4</v>
      </c>
      <c r="T116" s="115">
        <v>130.19999999999999</v>
      </c>
      <c r="U116" s="115">
        <v>133.80000000000001</v>
      </c>
      <c r="V116" s="115" t="s">
        <v>32</v>
      </c>
      <c r="W116" s="115">
        <v>127</v>
      </c>
      <c r="X116" s="115">
        <v>127.7</v>
      </c>
      <c r="Y116" s="115">
        <v>124.8</v>
      </c>
      <c r="Z116" s="115">
        <v>113.6</v>
      </c>
      <c r="AA116" s="115">
        <v>122.5</v>
      </c>
      <c r="AB116" s="115">
        <v>127.5</v>
      </c>
      <c r="AC116" s="115">
        <v>117.4</v>
      </c>
      <c r="AD116" s="115">
        <v>121.1</v>
      </c>
      <c r="AE116" s="115">
        <v>128</v>
      </c>
      <c r="AF116" s="18" t="str">
        <f t="shared" si="4"/>
        <v>No</v>
      </c>
    </row>
    <row r="117" spans="1:32" x14ac:dyDescent="0.3">
      <c r="A117" s="115" t="s">
        <v>33</v>
      </c>
      <c r="B117" s="115">
        <v>2016</v>
      </c>
      <c r="C117" s="115" t="s">
        <v>36</v>
      </c>
      <c r="D117" s="115" t="str">
        <f t="shared" si="3"/>
        <v>2016 March</v>
      </c>
      <c r="E117" s="115">
        <v>124.8</v>
      </c>
      <c r="F117" s="115">
        <v>136.30000000000001</v>
      </c>
      <c r="G117" s="115">
        <v>123.7</v>
      </c>
      <c r="H117" s="115">
        <v>129.69999999999999</v>
      </c>
      <c r="I117" s="115">
        <v>107.9</v>
      </c>
      <c r="J117" s="115">
        <v>119.9</v>
      </c>
      <c r="K117" s="115">
        <v>128.1</v>
      </c>
      <c r="L117" s="115">
        <v>170.3</v>
      </c>
      <c r="M117" s="115">
        <v>101.8</v>
      </c>
      <c r="N117" s="115">
        <v>140.1</v>
      </c>
      <c r="O117" s="115">
        <v>120.7</v>
      </c>
      <c r="P117" s="115">
        <v>135.4</v>
      </c>
      <c r="Q117" s="115">
        <v>128.9</v>
      </c>
      <c r="R117" s="115">
        <v>140.6</v>
      </c>
      <c r="S117" s="115">
        <v>126.4</v>
      </c>
      <c r="T117" s="115">
        <v>120.3</v>
      </c>
      <c r="U117" s="115">
        <v>125.5</v>
      </c>
      <c r="V117" s="115">
        <v>124.9</v>
      </c>
      <c r="W117" s="115">
        <v>114.8</v>
      </c>
      <c r="X117" s="115">
        <v>122.3</v>
      </c>
      <c r="Y117" s="115">
        <v>119.7</v>
      </c>
      <c r="Z117" s="115">
        <v>108.5</v>
      </c>
      <c r="AA117" s="115">
        <v>119.1</v>
      </c>
      <c r="AB117" s="115">
        <v>126.4</v>
      </c>
      <c r="AC117" s="115">
        <v>117.1</v>
      </c>
      <c r="AD117" s="115">
        <v>117.3</v>
      </c>
      <c r="AE117" s="115">
        <v>123.8</v>
      </c>
      <c r="AF117" s="18" t="str">
        <f t="shared" si="4"/>
        <v>No</v>
      </c>
    </row>
    <row r="118" spans="1:32" x14ac:dyDescent="0.3">
      <c r="A118" s="115" t="s">
        <v>34</v>
      </c>
      <c r="B118" s="115">
        <v>2016</v>
      </c>
      <c r="C118" s="115" t="s">
        <v>36</v>
      </c>
      <c r="D118" s="115" t="str">
        <f t="shared" si="3"/>
        <v>2016 March</v>
      </c>
      <c r="E118" s="115">
        <v>126.5</v>
      </c>
      <c r="F118" s="115">
        <v>135.1</v>
      </c>
      <c r="G118" s="115">
        <v>124.6</v>
      </c>
      <c r="H118" s="115">
        <v>130.19999999999999</v>
      </c>
      <c r="I118" s="115">
        <v>114.5</v>
      </c>
      <c r="J118" s="115">
        <v>126.2</v>
      </c>
      <c r="K118" s="115">
        <v>129.80000000000001</v>
      </c>
      <c r="L118" s="115">
        <v>164.3</v>
      </c>
      <c r="M118" s="115">
        <v>100.9</v>
      </c>
      <c r="N118" s="115">
        <v>133.9</v>
      </c>
      <c r="O118" s="115">
        <v>123.1</v>
      </c>
      <c r="P118" s="115">
        <v>136.30000000000001</v>
      </c>
      <c r="Q118" s="115">
        <v>129.80000000000001</v>
      </c>
      <c r="R118" s="115">
        <v>136.5</v>
      </c>
      <c r="S118" s="115">
        <v>131.30000000000001</v>
      </c>
      <c r="T118" s="115">
        <v>126.1</v>
      </c>
      <c r="U118" s="115">
        <v>130.5</v>
      </c>
      <c r="V118" s="115">
        <v>124.9</v>
      </c>
      <c r="W118" s="115">
        <v>122.4</v>
      </c>
      <c r="X118" s="115">
        <v>125.1</v>
      </c>
      <c r="Y118" s="115">
        <v>122.9</v>
      </c>
      <c r="Z118" s="115">
        <v>110.9</v>
      </c>
      <c r="AA118" s="115">
        <v>120.6</v>
      </c>
      <c r="AB118" s="115">
        <v>126.9</v>
      </c>
      <c r="AC118" s="115">
        <v>117.3</v>
      </c>
      <c r="AD118" s="115">
        <v>119.3</v>
      </c>
      <c r="AE118" s="115">
        <v>126</v>
      </c>
      <c r="AF118" s="18" t="str">
        <f t="shared" si="4"/>
        <v>No</v>
      </c>
    </row>
    <row r="119" spans="1:32" x14ac:dyDescent="0.3">
      <c r="A119" s="115" t="s">
        <v>30</v>
      </c>
      <c r="B119" s="115">
        <v>2016</v>
      </c>
      <c r="C119" s="115" t="s">
        <v>37</v>
      </c>
      <c r="D119" s="115" t="str">
        <f t="shared" si="3"/>
        <v>2016 April</v>
      </c>
      <c r="E119" s="115">
        <v>127.4</v>
      </c>
      <c r="F119" s="115">
        <v>135.4</v>
      </c>
      <c r="G119" s="115">
        <v>123.4</v>
      </c>
      <c r="H119" s="115">
        <v>131.30000000000001</v>
      </c>
      <c r="I119" s="115">
        <v>118.2</v>
      </c>
      <c r="J119" s="115">
        <v>138.1</v>
      </c>
      <c r="K119" s="115">
        <v>134.1</v>
      </c>
      <c r="L119" s="115">
        <v>162.69999999999999</v>
      </c>
      <c r="M119" s="115">
        <v>105</v>
      </c>
      <c r="N119" s="115">
        <v>131.4</v>
      </c>
      <c r="O119" s="115">
        <v>125.4</v>
      </c>
      <c r="P119" s="115">
        <v>137.4</v>
      </c>
      <c r="Q119" s="115">
        <v>131.80000000000001</v>
      </c>
      <c r="R119" s="115">
        <v>135.5</v>
      </c>
      <c r="S119" s="115">
        <v>135</v>
      </c>
      <c r="T119" s="115">
        <v>130.6</v>
      </c>
      <c r="U119" s="115">
        <v>134.4</v>
      </c>
      <c r="V119" s="115" t="s">
        <v>32</v>
      </c>
      <c r="W119" s="115">
        <v>127</v>
      </c>
      <c r="X119" s="115">
        <v>128</v>
      </c>
      <c r="Y119" s="115">
        <v>125.2</v>
      </c>
      <c r="Z119" s="115">
        <v>114.4</v>
      </c>
      <c r="AA119" s="115">
        <v>123.2</v>
      </c>
      <c r="AB119" s="115">
        <v>127.9</v>
      </c>
      <c r="AC119" s="115">
        <v>118.4</v>
      </c>
      <c r="AD119" s="115">
        <v>121.7</v>
      </c>
      <c r="AE119" s="115">
        <v>129</v>
      </c>
      <c r="AF119" s="18" t="str">
        <f t="shared" si="4"/>
        <v>No</v>
      </c>
    </row>
    <row r="120" spans="1:32" x14ac:dyDescent="0.3">
      <c r="A120" s="115" t="s">
        <v>33</v>
      </c>
      <c r="B120" s="115">
        <v>2016</v>
      </c>
      <c r="C120" s="115" t="s">
        <v>37</v>
      </c>
      <c r="D120" s="115" t="str">
        <f t="shared" si="3"/>
        <v>2016 April</v>
      </c>
      <c r="E120" s="115">
        <v>124.9</v>
      </c>
      <c r="F120" s="115">
        <v>139.30000000000001</v>
      </c>
      <c r="G120" s="115">
        <v>119.9</v>
      </c>
      <c r="H120" s="115">
        <v>130.19999999999999</v>
      </c>
      <c r="I120" s="115">
        <v>108.9</v>
      </c>
      <c r="J120" s="115">
        <v>131.1</v>
      </c>
      <c r="K120" s="115">
        <v>136.80000000000001</v>
      </c>
      <c r="L120" s="115">
        <v>176.9</v>
      </c>
      <c r="M120" s="115">
        <v>109.1</v>
      </c>
      <c r="N120" s="115">
        <v>140.4</v>
      </c>
      <c r="O120" s="115">
        <v>121.1</v>
      </c>
      <c r="P120" s="115">
        <v>135.9</v>
      </c>
      <c r="Q120" s="115">
        <v>131.80000000000001</v>
      </c>
      <c r="R120" s="115">
        <v>141.5</v>
      </c>
      <c r="S120" s="115">
        <v>126.8</v>
      </c>
      <c r="T120" s="115">
        <v>120.5</v>
      </c>
      <c r="U120" s="115">
        <v>125.8</v>
      </c>
      <c r="V120" s="115">
        <v>125.6</v>
      </c>
      <c r="W120" s="115">
        <v>114.6</v>
      </c>
      <c r="X120" s="115">
        <v>122.8</v>
      </c>
      <c r="Y120" s="115">
        <v>120</v>
      </c>
      <c r="Z120" s="115">
        <v>110</v>
      </c>
      <c r="AA120" s="115">
        <v>119.5</v>
      </c>
      <c r="AB120" s="115">
        <v>127.6</v>
      </c>
      <c r="AC120" s="115">
        <v>117.6</v>
      </c>
      <c r="AD120" s="115">
        <v>118.2</v>
      </c>
      <c r="AE120" s="115">
        <v>125.3</v>
      </c>
      <c r="AF120" s="18" t="str">
        <f t="shared" si="4"/>
        <v>No</v>
      </c>
    </row>
    <row r="121" spans="1:32" x14ac:dyDescent="0.3">
      <c r="A121" s="115" t="s">
        <v>34</v>
      </c>
      <c r="B121" s="115">
        <v>2016</v>
      </c>
      <c r="C121" s="115" t="s">
        <v>37</v>
      </c>
      <c r="D121" s="115" t="str">
        <f t="shared" si="3"/>
        <v>2016 April</v>
      </c>
      <c r="E121" s="115">
        <v>126.6</v>
      </c>
      <c r="F121" s="115">
        <v>136.80000000000001</v>
      </c>
      <c r="G121" s="115">
        <v>122</v>
      </c>
      <c r="H121" s="115">
        <v>130.9</v>
      </c>
      <c r="I121" s="115">
        <v>114.8</v>
      </c>
      <c r="J121" s="115">
        <v>134.80000000000001</v>
      </c>
      <c r="K121" s="115">
        <v>135</v>
      </c>
      <c r="L121" s="115">
        <v>167.5</v>
      </c>
      <c r="M121" s="115">
        <v>106.4</v>
      </c>
      <c r="N121" s="115">
        <v>134.4</v>
      </c>
      <c r="O121" s="115">
        <v>123.6</v>
      </c>
      <c r="P121" s="115">
        <v>136.69999999999999</v>
      </c>
      <c r="Q121" s="115">
        <v>131.80000000000001</v>
      </c>
      <c r="R121" s="115">
        <v>137.1</v>
      </c>
      <c r="S121" s="115">
        <v>131.80000000000001</v>
      </c>
      <c r="T121" s="115">
        <v>126.4</v>
      </c>
      <c r="U121" s="115">
        <v>131</v>
      </c>
      <c r="V121" s="115">
        <v>125.6</v>
      </c>
      <c r="W121" s="115">
        <v>122.3</v>
      </c>
      <c r="X121" s="115">
        <v>125.5</v>
      </c>
      <c r="Y121" s="115">
        <v>123.2</v>
      </c>
      <c r="Z121" s="115">
        <v>112.1</v>
      </c>
      <c r="AA121" s="115">
        <v>121.1</v>
      </c>
      <c r="AB121" s="115">
        <v>127.7</v>
      </c>
      <c r="AC121" s="115">
        <v>118.1</v>
      </c>
      <c r="AD121" s="115">
        <v>120</v>
      </c>
      <c r="AE121" s="115">
        <v>127.3</v>
      </c>
      <c r="AF121" s="18" t="str">
        <f t="shared" si="4"/>
        <v>No</v>
      </c>
    </row>
    <row r="122" spans="1:32" x14ac:dyDescent="0.3">
      <c r="A122" s="115" t="s">
        <v>30</v>
      </c>
      <c r="B122" s="115">
        <v>2016</v>
      </c>
      <c r="C122" s="115" t="s">
        <v>38</v>
      </c>
      <c r="D122" s="115" t="str">
        <f t="shared" si="3"/>
        <v>2016 May</v>
      </c>
      <c r="E122" s="115">
        <v>127.6</v>
      </c>
      <c r="F122" s="115">
        <v>137.5</v>
      </c>
      <c r="G122" s="115">
        <v>124.4</v>
      </c>
      <c r="H122" s="115">
        <v>132.4</v>
      </c>
      <c r="I122" s="115">
        <v>118.2</v>
      </c>
      <c r="J122" s="115">
        <v>138.1</v>
      </c>
      <c r="K122" s="115">
        <v>141.80000000000001</v>
      </c>
      <c r="L122" s="115">
        <v>166</v>
      </c>
      <c r="M122" s="115">
        <v>107.5</v>
      </c>
      <c r="N122" s="115">
        <v>132.19999999999999</v>
      </c>
      <c r="O122" s="115">
        <v>126.1</v>
      </c>
      <c r="P122" s="115">
        <v>138.30000000000001</v>
      </c>
      <c r="Q122" s="115">
        <v>133.6</v>
      </c>
      <c r="R122" s="115">
        <v>136</v>
      </c>
      <c r="S122" s="115">
        <v>135.4</v>
      </c>
      <c r="T122" s="115">
        <v>131.1</v>
      </c>
      <c r="U122" s="115">
        <v>134.80000000000001</v>
      </c>
      <c r="V122" s="115" t="s">
        <v>32</v>
      </c>
      <c r="W122" s="115">
        <v>127.4</v>
      </c>
      <c r="X122" s="115">
        <v>128.5</v>
      </c>
      <c r="Y122" s="115">
        <v>125.8</v>
      </c>
      <c r="Z122" s="115">
        <v>115.1</v>
      </c>
      <c r="AA122" s="115">
        <v>123.6</v>
      </c>
      <c r="AB122" s="115">
        <v>129.1</v>
      </c>
      <c r="AC122" s="115">
        <v>119.7</v>
      </c>
      <c r="AD122" s="115">
        <v>122.5</v>
      </c>
      <c r="AE122" s="115">
        <v>130.30000000000001</v>
      </c>
      <c r="AF122" s="18" t="str">
        <f t="shared" si="4"/>
        <v>No</v>
      </c>
    </row>
    <row r="123" spans="1:32" x14ac:dyDescent="0.3">
      <c r="A123" s="115" t="s">
        <v>33</v>
      </c>
      <c r="B123" s="115">
        <v>2016</v>
      </c>
      <c r="C123" s="115" t="s">
        <v>38</v>
      </c>
      <c r="D123" s="115" t="str">
        <f t="shared" si="3"/>
        <v>2016 May</v>
      </c>
      <c r="E123" s="115">
        <v>125</v>
      </c>
      <c r="F123" s="115">
        <v>142.1</v>
      </c>
      <c r="G123" s="115">
        <v>127</v>
      </c>
      <c r="H123" s="115">
        <v>130.4</v>
      </c>
      <c r="I123" s="115">
        <v>109.6</v>
      </c>
      <c r="J123" s="115">
        <v>133.5</v>
      </c>
      <c r="K123" s="115">
        <v>151.4</v>
      </c>
      <c r="L123" s="115">
        <v>182.8</v>
      </c>
      <c r="M123" s="115">
        <v>111.1</v>
      </c>
      <c r="N123" s="115">
        <v>141.5</v>
      </c>
      <c r="O123" s="115">
        <v>121.5</v>
      </c>
      <c r="P123" s="115">
        <v>136.30000000000001</v>
      </c>
      <c r="Q123" s="115">
        <v>134.6</v>
      </c>
      <c r="R123" s="115">
        <v>142.19999999999999</v>
      </c>
      <c r="S123" s="115">
        <v>127.2</v>
      </c>
      <c r="T123" s="115">
        <v>120.7</v>
      </c>
      <c r="U123" s="115">
        <v>126.2</v>
      </c>
      <c r="V123" s="115">
        <v>126</v>
      </c>
      <c r="W123" s="115">
        <v>115</v>
      </c>
      <c r="X123" s="115">
        <v>123.2</v>
      </c>
      <c r="Y123" s="115">
        <v>120.3</v>
      </c>
      <c r="Z123" s="115">
        <v>110.7</v>
      </c>
      <c r="AA123" s="115">
        <v>119.8</v>
      </c>
      <c r="AB123" s="115">
        <v>128</v>
      </c>
      <c r="AC123" s="115">
        <v>118.5</v>
      </c>
      <c r="AD123" s="115">
        <v>118.7</v>
      </c>
      <c r="AE123" s="115">
        <v>126.6</v>
      </c>
      <c r="AF123" s="18" t="str">
        <f t="shared" si="4"/>
        <v>No</v>
      </c>
    </row>
    <row r="124" spans="1:32" x14ac:dyDescent="0.3">
      <c r="A124" s="115" t="s">
        <v>34</v>
      </c>
      <c r="B124" s="115">
        <v>2016</v>
      </c>
      <c r="C124" s="115" t="s">
        <v>38</v>
      </c>
      <c r="D124" s="115" t="str">
        <f t="shared" si="3"/>
        <v>2016 May</v>
      </c>
      <c r="E124" s="115">
        <v>126.8</v>
      </c>
      <c r="F124" s="115">
        <v>139.1</v>
      </c>
      <c r="G124" s="115">
        <v>125.4</v>
      </c>
      <c r="H124" s="115">
        <v>131.69999999999999</v>
      </c>
      <c r="I124" s="115">
        <v>115</v>
      </c>
      <c r="J124" s="115">
        <v>136</v>
      </c>
      <c r="K124" s="115">
        <v>145.1</v>
      </c>
      <c r="L124" s="115">
        <v>171.7</v>
      </c>
      <c r="M124" s="115">
        <v>108.7</v>
      </c>
      <c r="N124" s="115">
        <v>135.30000000000001</v>
      </c>
      <c r="O124" s="115">
        <v>124.2</v>
      </c>
      <c r="P124" s="115">
        <v>137.4</v>
      </c>
      <c r="Q124" s="115">
        <v>134</v>
      </c>
      <c r="R124" s="115">
        <v>137.69999999999999</v>
      </c>
      <c r="S124" s="115">
        <v>132.19999999999999</v>
      </c>
      <c r="T124" s="115">
        <v>126.8</v>
      </c>
      <c r="U124" s="115">
        <v>131.4</v>
      </c>
      <c r="V124" s="115">
        <v>126</v>
      </c>
      <c r="W124" s="115">
        <v>122.7</v>
      </c>
      <c r="X124" s="115">
        <v>126</v>
      </c>
      <c r="Y124" s="115">
        <v>123.7</v>
      </c>
      <c r="Z124" s="115">
        <v>112.8</v>
      </c>
      <c r="AA124" s="115">
        <v>121.5</v>
      </c>
      <c r="AB124" s="115">
        <v>128.5</v>
      </c>
      <c r="AC124" s="115">
        <v>119.2</v>
      </c>
      <c r="AD124" s="115">
        <v>120.7</v>
      </c>
      <c r="AE124" s="115">
        <v>128.6</v>
      </c>
      <c r="AF124" s="18" t="str">
        <f t="shared" si="4"/>
        <v>No</v>
      </c>
    </row>
    <row r="125" spans="1:32" x14ac:dyDescent="0.3">
      <c r="A125" s="115" t="s">
        <v>30</v>
      </c>
      <c r="B125" s="115">
        <v>2016</v>
      </c>
      <c r="C125" s="115" t="s">
        <v>39</v>
      </c>
      <c r="D125" s="115" t="str">
        <f t="shared" si="3"/>
        <v>2016 June</v>
      </c>
      <c r="E125" s="115">
        <v>128.6</v>
      </c>
      <c r="F125" s="115">
        <v>138.6</v>
      </c>
      <c r="G125" s="115">
        <v>126.6</v>
      </c>
      <c r="H125" s="115">
        <v>133.6</v>
      </c>
      <c r="I125" s="115">
        <v>118.6</v>
      </c>
      <c r="J125" s="115">
        <v>137.4</v>
      </c>
      <c r="K125" s="115">
        <v>152.5</v>
      </c>
      <c r="L125" s="115">
        <v>169.2</v>
      </c>
      <c r="M125" s="115">
        <v>108.8</v>
      </c>
      <c r="N125" s="115">
        <v>133.1</v>
      </c>
      <c r="O125" s="115">
        <v>126.4</v>
      </c>
      <c r="P125" s="115">
        <v>139.19999999999999</v>
      </c>
      <c r="Q125" s="115">
        <v>136</v>
      </c>
      <c r="R125" s="115">
        <v>137.19999999999999</v>
      </c>
      <c r="S125" s="115">
        <v>136.30000000000001</v>
      </c>
      <c r="T125" s="115">
        <v>131.6</v>
      </c>
      <c r="U125" s="115">
        <v>135.6</v>
      </c>
      <c r="V125" s="115" t="s">
        <v>32</v>
      </c>
      <c r="W125" s="115">
        <v>128</v>
      </c>
      <c r="X125" s="115">
        <v>129.30000000000001</v>
      </c>
      <c r="Y125" s="115">
        <v>126.2</v>
      </c>
      <c r="Z125" s="115">
        <v>116.3</v>
      </c>
      <c r="AA125" s="115">
        <v>124.1</v>
      </c>
      <c r="AB125" s="115">
        <v>130.19999999999999</v>
      </c>
      <c r="AC125" s="115">
        <v>119.9</v>
      </c>
      <c r="AD125" s="115">
        <v>123.3</v>
      </c>
      <c r="AE125" s="115">
        <v>131.9</v>
      </c>
      <c r="AF125" s="18" t="str">
        <f t="shared" si="4"/>
        <v>No</v>
      </c>
    </row>
    <row r="126" spans="1:32" x14ac:dyDescent="0.3">
      <c r="A126" s="115" t="s">
        <v>33</v>
      </c>
      <c r="B126" s="115">
        <v>2016</v>
      </c>
      <c r="C126" s="115" t="s">
        <v>39</v>
      </c>
      <c r="D126" s="115" t="str">
        <f t="shared" si="3"/>
        <v>2016 June</v>
      </c>
      <c r="E126" s="115">
        <v>125.9</v>
      </c>
      <c r="F126" s="115">
        <v>143.9</v>
      </c>
      <c r="G126" s="115">
        <v>130.9</v>
      </c>
      <c r="H126" s="115">
        <v>131</v>
      </c>
      <c r="I126" s="115">
        <v>110.2</v>
      </c>
      <c r="J126" s="115">
        <v>135.5</v>
      </c>
      <c r="K126" s="115">
        <v>173.7</v>
      </c>
      <c r="L126" s="115">
        <v>184.4</v>
      </c>
      <c r="M126" s="115">
        <v>112</v>
      </c>
      <c r="N126" s="115">
        <v>142.80000000000001</v>
      </c>
      <c r="O126" s="115">
        <v>121.6</v>
      </c>
      <c r="P126" s="115">
        <v>136.9</v>
      </c>
      <c r="Q126" s="115">
        <v>138.19999999999999</v>
      </c>
      <c r="R126" s="115">
        <v>142.69999999999999</v>
      </c>
      <c r="S126" s="115">
        <v>127.6</v>
      </c>
      <c r="T126" s="115">
        <v>121.1</v>
      </c>
      <c r="U126" s="115">
        <v>126.6</v>
      </c>
      <c r="V126" s="115">
        <v>125.5</v>
      </c>
      <c r="W126" s="115">
        <v>115.5</v>
      </c>
      <c r="X126" s="115">
        <v>123.2</v>
      </c>
      <c r="Y126" s="115">
        <v>120.6</v>
      </c>
      <c r="Z126" s="115">
        <v>112.3</v>
      </c>
      <c r="AA126" s="115">
        <v>119.9</v>
      </c>
      <c r="AB126" s="115">
        <v>129.30000000000001</v>
      </c>
      <c r="AC126" s="115">
        <v>118.8</v>
      </c>
      <c r="AD126" s="115">
        <v>119.6</v>
      </c>
      <c r="AE126" s="115">
        <v>128.1</v>
      </c>
      <c r="AF126" s="18" t="str">
        <f t="shared" si="4"/>
        <v>No</v>
      </c>
    </row>
    <row r="127" spans="1:32" x14ac:dyDescent="0.3">
      <c r="A127" s="115" t="s">
        <v>34</v>
      </c>
      <c r="B127" s="115">
        <v>2016</v>
      </c>
      <c r="C127" s="115" t="s">
        <v>39</v>
      </c>
      <c r="D127" s="115" t="str">
        <f t="shared" si="3"/>
        <v>2016 June</v>
      </c>
      <c r="E127" s="115">
        <v>127.7</v>
      </c>
      <c r="F127" s="115">
        <v>140.5</v>
      </c>
      <c r="G127" s="115">
        <v>128.30000000000001</v>
      </c>
      <c r="H127" s="115">
        <v>132.6</v>
      </c>
      <c r="I127" s="115">
        <v>115.5</v>
      </c>
      <c r="J127" s="115">
        <v>136.5</v>
      </c>
      <c r="K127" s="115">
        <v>159.69999999999999</v>
      </c>
      <c r="L127" s="115">
        <v>174.3</v>
      </c>
      <c r="M127" s="115">
        <v>109.9</v>
      </c>
      <c r="N127" s="115">
        <v>136.30000000000001</v>
      </c>
      <c r="O127" s="115">
        <v>124.4</v>
      </c>
      <c r="P127" s="115">
        <v>138.1</v>
      </c>
      <c r="Q127" s="115">
        <v>136.80000000000001</v>
      </c>
      <c r="R127" s="115">
        <v>138.69999999999999</v>
      </c>
      <c r="S127" s="115">
        <v>132.9</v>
      </c>
      <c r="T127" s="115">
        <v>127.2</v>
      </c>
      <c r="U127" s="115">
        <v>132</v>
      </c>
      <c r="V127" s="115">
        <v>125.5</v>
      </c>
      <c r="W127" s="115">
        <v>123.3</v>
      </c>
      <c r="X127" s="115">
        <v>126.4</v>
      </c>
      <c r="Y127" s="115">
        <v>124.1</v>
      </c>
      <c r="Z127" s="115">
        <v>114.2</v>
      </c>
      <c r="AA127" s="115">
        <v>121.7</v>
      </c>
      <c r="AB127" s="115">
        <v>129.69999999999999</v>
      </c>
      <c r="AC127" s="115">
        <v>119.4</v>
      </c>
      <c r="AD127" s="115">
        <v>121.5</v>
      </c>
      <c r="AE127" s="115">
        <v>130.1</v>
      </c>
      <c r="AF127" s="18" t="str">
        <f t="shared" si="4"/>
        <v>No</v>
      </c>
    </row>
    <row r="128" spans="1:32" x14ac:dyDescent="0.3">
      <c r="A128" s="115" t="s">
        <v>30</v>
      </c>
      <c r="B128" s="115">
        <v>2016</v>
      </c>
      <c r="C128" s="115" t="s">
        <v>40</v>
      </c>
      <c r="D128" s="115" t="str">
        <f t="shared" si="3"/>
        <v>2016 July</v>
      </c>
      <c r="E128" s="115">
        <v>129.30000000000001</v>
      </c>
      <c r="F128" s="115">
        <v>139.5</v>
      </c>
      <c r="G128" s="115">
        <v>129.6</v>
      </c>
      <c r="H128" s="115">
        <v>134.5</v>
      </c>
      <c r="I128" s="115">
        <v>119.5</v>
      </c>
      <c r="J128" s="115">
        <v>138.5</v>
      </c>
      <c r="K128" s="115">
        <v>158.19999999999999</v>
      </c>
      <c r="L128" s="115">
        <v>171.8</v>
      </c>
      <c r="M128" s="115">
        <v>110.3</v>
      </c>
      <c r="N128" s="115">
        <v>134.30000000000001</v>
      </c>
      <c r="O128" s="115">
        <v>127.3</v>
      </c>
      <c r="P128" s="115">
        <v>139.9</v>
      </c>
      <c r="Q128" s="115">
        <v>137.6</v>
      </c>
      <c r="R128" s="115">
        <v>138</v>
      </c>
      <c r="S128" s="115">
        <v>137.19999999999999</v>
      </c>
      <c r="T128" s="115">
        <v>132.19999999999999</v>
      </c>
      <c r="U128" s="115">
        <v>136.5</v>
      </c>
      <c r="V128" s="115" t="s">
        <v>32</v>
      </c>
      <c r="W128" s="115">
        <v>128.19999999999999</v>
      </c>
      <c r="X128" s="115">
        <v>130</v>
      </c>
      <c r="Y128" s="115">
        <v>126.7</v>
      </c>
      <c r="Z128" s="115">
        <v>116.4</v>
      </c>
      <c r="AA128" s="115">
        <v>125.2</v>
      </c>
      <c r="AB128" s="115">
        <v>130.80000000000001</v>
      </c>
      <c r="AC128" s="115">
        <v>120.9</v>
      </c>
      <c r="AD128" s="115">
        <v>123.8</v>
      </c>
      <c r="AE128" s="115">
        <v>133</v>
      </c>
      <c r="AF128" s="18" t="str">
        <f t="shared" si="4"/>
        <v>No</v>
      </c>
    </row>
    <row r="129" spans="1:32" x14ac:dyDescent="0.3">
      <c r="A129" s="115" t="s">
        <v>33</v>
      </c>
      <c r="B129" s="115">
        <v>2016</v>
      </c>
      <c r="C129" s="115" t="s">
        <v>40</v>
      </c>
      <c r="D129" s="115" t="str">
        <f t="shared" si="3"/>
        <v>2016 July</v>
      </c>
      <c r="E129" s="115">
        <v>126.8</v>
      </c>
      <c r="F129" s="115">
        <v>144.19999999999999</v>
      </c>
      <c r="G129" s="115">
        <v>136.6</v>
      </c>
      <c r="H129" s="115">
        <v>131.80000000000001</v>
      </c>
      <c r="I129" s="115">
        <v>111</v>
      </c>
      <c r="J129" s="115">
        <v>137</v>
      </c>
      <c r="K129" s="115">
        <v>179.5</v>
      </c>
      <c r="L129" s="115">
        <v>188.4</v>
      </c>
      <c r="M129" s="115">
        <v>113.3</v>
      </c>
      <c r="N129" s="115">
        <v>143.9</v>
      </c>
      <c r="O129" s="115">
        <v>121.7</v>
      </c>
      <c r="P129" s="115">
        <v>137.5</v>
      </c>
      <c r="Q129" s="115">
        <v>139.80000000000001</v>
      </c>
      <c r="R129" s="115">
        <v>142.9</v>
      </c>
      <c r="S129" s="115">
        <v>127.9</v>
      </c>
      <c r="T129" s="115">
        <v>121.1</v>
      </c>
      <c r="U129" s="115">
        <v>126.9</v>
      </c>
      <c r="V129" s="115">
        <v>126.4</v>
      </c>
      <c r="W129" s="115">
        <v>115.5</v>
      </c>
      <c r="X129" s="115">
        <v>123.5</v>
      </c>
      <c r="Y129" s="115">
        <v>120.9</v>
      </c>
      <c r="Z129" s="115">
        <v>111.7</v>
      </c>
      <c r="AA129" s="115">
        <v>120.3</v>
      </c>
      <c r="AB129" s="115">
        <v>130.80000000000001</v>
      </c>
      <c r="AC129" s="115">
        <v>120</v>
      </c>
      <c r="AD129" s="115">
        <v>119.9</v>
      </c>
      <c r="AE129" s="115">
        <v>129</v>
      </c>
      <c r="AF129" s="18" t="str">
        <f t="shared" si="4"/>
        <v>No</v>
      </c>
    </row>
    <row r="130" spans="1:32" x14ac:dyDescent="0.3">
      <c r="A130" s="115" t="s">
        <v>34</v>
      </c>
      <c r="B130" s="115">
        <v>2016</v>
      </c>
      <c r="C130" s="115" t="s">
        <v>40</v>
      </c>
      <c r="D130" s="115" t="str">
        <f t="shared" si="3"/>
        <v>2016 July</v>
      </c>
      <c r="E130" s="115">
        <v>128.5</v>
      </c>
      <c r="F130" s="115">
        <v>141.19999999999999</v>
      </c>
      <c r="G130" s="115">
        <v>132.30000000000001</v>
      </c>
      <c r="H130" s="115">
        <v>133.5</v>
      </c>
      <c r="I130" s="115">
        <v>116.4</v>
      </c>
      <c r="J130" s="115">
        <v>137.80000000000001</v>
      </c>
      <c r="K130" s="115">
        <v>165.4</v>
      </c>
      <c r="L130" s="115">
        <v>177.4</v>
      </c>
      <c r="M130" s="115">
        <v>111.3</v>
      </c>
      <c r="N130" s="115">
        <v>137.5</v>
      </c>
      <c r="O130" s="115">
        <v>125</v>
      </c>
      <c r="P130" s="115">
        <v>138.80000000000001</v>
      </c>
      <c r="Q130" s="115">
        <v>138.4</v>
      </c>
      <c r="R130" s="115">
        <v>139.30000000000001</v>
      </c>
      <c r="S130" s="115">
        <v>133.5</v>
      </c>
      <c r="T130" s="115">
        <v>127.6</v>
      </c>
      <c r="U130" s="115">
        <v>132.69999999999999</v>
      </c>
      <c r="V130" s="115">
        <v>126.4</v>
      </c>
      <c r="W130" s="115">
        <v>123.4</v>
      </c>
      <c r="X130" s="115">
        <v>126.9</v>
      </c>
      <c r="Y130" s="115">
        <v>124.5</v>
      </c>
      <c r="Z130" s="115">
        <v>113.9</v>
      </c>
      <c r="AA130" s="115">
        <v>122.4</v>
      </c>
      <c r="AB130" s="115">
        <v>130.80000000000001</v>
      </c>
      <c r="AC130" s="115">
        <v>120.5</v>
      </c>
      <c r="AD130" s="115">
        <v>121.9</v>
      </c>
      <c r="AE130" s="115">
        <v>131.1</v>
      </c>
      <c r="AF130" s="18" t="str">
        <f t="shared" si="4"/>
        <v>No</v>
      </c>
    </row>
    <row r="131" spans="1:32" x14ac:dyDescent="0.3">
      <c r="A131" s="115" t="s">
        <v>30</v>
      </c>
      <c r="B131" s="115">
        <v>2016</v>
      </c>
      <c r="C131" s="115" t="s">
        <v>41</v>
      </c>
      <c r="D131" s="115" t="str">
        <f t="shared" ref="D131:D194" si="5">B131&amp;" "&amp;C131</f>
        <v>2016 August</v>
      </c>
      <c r="E131" s="115">
        <v>130.1</v>
      </c>
      <c r="F131" s="115">
        <v>138.80000000000001</v>
      </c>
      <c r="G131" s="115">
        <v>130.30000000000001</v>
      </c>
      <c r="H131" s="115">
        <v>135.30000000000001</v>
      </c>
      <c r="I131" s="115">
        <v>119.9</v>
      </c>
      <c r="J131" s="115">
        <v>140.19999999999999</v>
      </c>
      <c r="K131" s="115">
        <v>156.9</v>
      </c>
      <c r="L131" s="115">
        <v>172.2</v>
      </c>
      <c r="M131" s="115">
        <v>112.1</v>
      </c>
      <c r="N131" s="115">
        <v>134.9</v>
      </c>
      <c r="O131" s="115">
        <v>128.1</v>
      </c>
      <c r="P131" s="115">
        <v>140.69999999999999</v>
      </c>
      <c r="Q131" s="115">
        <v>138</v>
      </c>
      <c r="R131" s="115">
        <v>138.9</v>
      </c>
      <c r="S131" s="115">
        <v>137.80000000000001</v>
      </c>
      <c r="T131" s="115">
        <v>133</v>
      </c>
      <c r="U131" s="115">
        <v>137.1</v>
      </c>
      <c r="V131" s="115" t="s">
        <v>32</v>
      </c>
      <c r="W131" s="115">
        <v>129.1</v>
      </c>
      <c r="X131" s="115">
        <v>130.6</v>
      </c>
      <c r="Y131" s="115">
        <v>127</v>
      </c>
      <c r="Z131" s="115">
        <v>116</v>
      </c>
      <c r="AA131" s="115">
        <v>125.5</v>
      </c>
      <c r="AB131" s="115">
        <v>131.9</v>
      </c>
      <c r="AC131" s="115">
        <v>122</v>
      </c>
      <c r="AD131" s="115">
        <v>124.2</v>
      </c>
      <c r="AE131" s="115">
        <v>133.5</v>
      </c>
      <c r="AF131" s="18" t="str">
        <f t="shared" ref="AF131:AF194" si="6">IF(AND(J131&gt;150,K131&gt;150),"Yes","No")</f>
        <v>No</v>
      </c>
    </row>
    <row r="132" spans="1:32" x14ac:dyDescent="0.3">
      <c r="A132" s="115" t="s">
        <v>33</v>
      </c>
      <c r="B132" s="115">
        <v>2016</v>
      </c>
      <c r="C132" s="115" t="s">
        <v>41</v>
      </c>
      <c r="D132" s="115" t="str">
        <f t="shared" si="5"/>
        <v>2016 August</v>
      </c>
      <c r="E132" s="115">
        <v>127.6</v>
      </c>
      <c r="F132" s="115">
        <v>140.30000000000001</v>
      </c>
      <c r="G132" s="115">
        <v>133.69999999999999</v>
      </c>
      <c r="H132" s="115">
        <v>132.19999999999999</v>
      </c>
      <c r="I132" s="115">
        <v>111.8</v>
      </c>
      <c r="J132" s="115">
        <v>135.80000000000001</v>
      </c>
      <c r="K132" s="115">
        <v>163.5</v>
      </c>
      <c r="L132" s="115">
        <v>182.3</v>
      </c>
      <c r="M132" s="115">
        <v>114.6</v>
      </c>
      <c r="N132" s="115">
        <v>144.6</v>
      </c>
      <c r="O132" s="115">
        <v>121.9</v>
      </c>
      <c r="P132" s="115">
        <v>138.1</v>
      </c>
      <c r="Q132" s="115">
        <v>137.6</v>
      </c>
      <c r="R132" s="115">
        <v>143.6</v>
      </c>
      <c r="S132" s="115">
        <v>128.30000000000001</v>
      </c>
      <c r="T132" s="115">
        <v>121.4</v>
      </c>
      <c r="U132" s="115">
        <v>127.3</v>
      </c>
      <c r="V132" s="115">
        <v>127.3</v>
      </c>
      <c r="W132" s="115">
        <v>114.7</v>
      </c>
      <c r="X132" s="115">
        <v>123.9</v>
      </c>
      <c r="Y132" s="115">
        <v>121.2</v>
      </c>
      <c r="Z132" s="115">
        <v>110.4</v>
      </c>
      <c r="AA132" s="115">
        <v>120.6</v>
      </c>
      <c r="AB132" s="115">
        <v>131.5</v>
      </c>
      <c r="AC132" s="115">
        <v>120.9</v>
      </c>
      <c r="AD132" s="115">
        <v>119.9</v>
      </c>
      <c r="AE132" s="115">
        <v>128.4</v>
      </c>
      <c r="AF132" s="18" t="str">
        <f t="shared" si="6"/>
        <v>No</v>
      </c>
    </row>
    <row r="133" spans="1:32" x14ac:dyDescent="0.3">
      <c r="A133" s="115" t="s">
        <v>34</v>
      </c>
      <c r="B133" s="115">
        <v>2016</v>
      </c>
      <c r="C133" s="115" t="s">
        <v>41</v>
      </c>
      <c r="D133" s="115" t="str">
        <f t="shared" si="5"/>
        <v>2016 August</v>
      </c>
      <c r="E133" s="115">
        <v>129.30000000000001</v>
      </c>
      <c r="F133" s="115">
        <v>139.30000000000001</v>
      </c>
      <c r="G133" s="115">
        <v>131.6</v>
      </c>
      <c r="H133" s="115">
        <v>134.1</v>
      </c>
      <c r="I133" s="115">
        <v>116.9</v>
      </c>
      <c r="J133" s="115">
        <v>138.1</v>
      </c>
      <c r="K133" s="115">
        <v>159.1</v>
      </c>
      <c r="L133" s="115">
        <v>175.6</v>
      </c>
      <c r="M133" s="115">
        <v>112.9</v>
      </c>
      <c r="N133" s="115">
        <v>138.1</v>
      </c>
      <c r="O133" s="115">
        <v>125.5</v>
      </c>
      <c r="P133" s="115">
        <v>139.5</v>
      </c>
      <c r="Q133" s="115">
        <v>137.9</v>
      </c>
      <c r="R133" s="115">
        <v>140.19999999999999</v>
      </c>
      <c r="S133" s="115">
        <v>134.1</v>
      </c>
      <c r="T133" s="115">
        <v>128.19999999999999</v>
      </c>
      <c r="U133" s="115">
        <v>133.19999999999999</v>
      </c>
      <c r="V133" s="115">
        <v>127.3</v>
      </c>
      <c r="W133" s="115">
        <v>123.6</v>
      </c>
      <c r="X133" s="115">
        <v>127.4</v>
      </c>
      <c r="Y133" s="115">
        <v>124.8</v>
      </c>
      <c r="Z133" s="115">
        <v>113.1</v>
      </c>
      <c r="AA133" s="115">
        <v>122.7</v>
      </c>
      <c r="AB133" s="115">
        <v>131.69999999999999</v>
      </c>
      <c r="AC133" s="115">
        <v>121.5</v>
      </c>
      <c r="AD133" s="115">
        <v>122.1</v>
      </c>
      <c r="AE133" s="115">
        <v>131.1</v>
      </c>
      <c r="AF133" s="18" t="str">
        <f t="shared" si="6"/>
        <v>No</v>
      </c>
    </row>
    <row r="134" spans="1:32" x14ac:dyDescent="0.3">
      <c r="A134" s="115" t="s">
        <v>30</v>
      </c>
      <c r="B134" s="115">
        <v>2016</v>
      </c>
      <c r="C134" s="115" t="s">
        <v>42</v>
      </c>
      <c r="D134" s="115" t="str">
        <f t="shared" si="5"/>
        <v>2016 September</v>
      </c>
      <c r="E134" s="115">
        <v>130.80000000000001</v>
      </c>
      <c r="F134" s="115">
        <v>138.19999999999999</v>
      </c>
      <c r="G134" s="115">
        <v>130.5</v>
      </c>
      <c r="H134" s="115">
        <v>135.5</v>
      </c>
      <c r="I134" s="115">
        <v>120.2</v>
      </c>
      <c r="J134" s="115">
        <v>139.19999999999999</v>
      </c>
      <c r="K134" s="115">
        <v>149.5</v>
      </c>
      <c r="L134" s="115">
        <v>170.4</v>
      </c>
      <c r="M134" s="115">
        <v>113.1</v>
      </c>
      <c r="N134" s="115">
        <v>135.80000000000001</v>
      </c>
      <c r="O134" s="115">
        <v>128.80000000000001</v>
      </c>
      <c r="P134" s="115">
        <v>141.5</v>
      </c>
      <c r="Q134" s="115">
        <v>137.19999999999999</v>
      </c>
      <c r="R134" s="115">
        <v>139.9</v>
      </c>
      <c r="S134" s="115">
        <v>138.5</v>
      </c>
      <c r="T134" s="115">
        <v>133.5</v>
      </c>
      <c r="U134" s="115">
        <v>137.80000000000001</v>
      </c>
      <c r="V134" s="115" t="s">
        <v>32</v>
      </c>
      <c r="W134" s="115">
        <v>129.69999999999999</v>
      </c>
      <c r="X134" s="115">
        <v>131.1</v>
      </c>
      <c r="Y134" s="115">
        <v>127.8</v>
      </c>
      <c r="Z134" s="115">
        <v>117</v>
      </c>
      <c r="AA134" s="115">
        <v>125.7</v>
      </c>
      <c r="AB134" s="115">
        <v>132.19999999999999</v>
      </c>
      <c r="AC134" s="115">
        <v>122.8</v>
      </c>
      <c r="AD134" s="115">
        <v>124.9</v>
      </c>
      <c r="AE134" s="115">
        <v>133.4</v>
      </c>
      <c r="AF134" s="18" t="str">
        <f t="shared" si="6"/>
        <v>No</v>
      </c>
    </row>
    <row r="135" spans="1:32" x14ac:dyDescent="0.3">
      <c r="A135" s="115" t="s">
        <v>33</v>
      </c>
      <c r="B135" s="115">
        <v>2016</v>
      </c>
      <c r="C135" s="115" t="s">
        <v>42</v>
      </c>
      <c r="D135" s="115" t="str">
        <f t="shared" si="5"/>
        <v>2016 September</v>
      </c>
      <c r="E135" s="115">
        <v>128.1</v>
      </c>
      <c r="F135" s="115">
        <v>137.69999999999999</v>
      </c>
      <c r="G135" s="115">
        <v>130.6</v>
      </c>
      <c r="H135" s="115">
        <v>132.6</v>
      </c>
      <c r="I135" s="115">
        <v>111.9</v>
      </c>
      <c r="J135" s="115">
        <v>132.5</v>
      </c>
      <c r="K135" s="115">
        <v>152.9</v>
      </c>
      <c r="L135" s="115">
        <v>173.6</v>
      </c>
      <c r="M135" s="115">
        <v>115.1</v>
      </c>
      <c r="N135" s="115">
        <v>144.80000000000001</v>
      </c>
      <c r="O135" s="115">
        <v>122.1</v>
      </c>
      <c r="P135" s="115">
        <v>138.80000000000001</v>
      </c>
      <c r="Q135" s="115">
        <v>135.69999999999999</v>
      </c>
      <c r="R135" s="115">
        <v>143.9</v>
      </c>
      <c r="S135" s="115">
        <v>128.69999999999999</v>
      </c>
      <c r="T135" s="115">
        <v>121.6</v>
      </c>
      <c r="U135" s="115">
        <v>127.7</v>
      </c>
      <c r="V135" s="115">
        <v>127.9</v>
      </c>
      <c r="W135" s="115">
        <v>114.8</v>
      </c>
      <c r="X135" s="115">
        <v>124.3</v>
      </c>
      <c r="Y135" s="115">
        <v>121.4</v>
      </c>
      <c r="Z135" s="115">
        <v>111.8</v>
      </c>
      <c r="AA135" s="115">
        <v>120.8</v>
      </c>
      <c r="AB135" s="115">
        <v>131.6</v>
      </c>
      <c r="AC135" s="115">
        <v>121.2</v>
      </c>
      <c r="AD135" s="115">
        <v>120.5</v>
      </c>
      <c r="AE135" s="115">
        <v>128</v>
      </c>
      <c r="AF135" s="18" t="str">
        <f t="shared" si="6"/>
        <v>No</v>
      </c>
    </row>
    <row r="136" spans="1:32" x14ac:dyDescent="0.3">
      <c r="A136" s="115" t="s">
        <v>34</v>
      </c>
      <c r="B136" s="115">
        <v>2016</v>
      </c>
      <c r="C136" s="115" t="s">
        <v>42</v>
      </c>
      <c r="D136" s="115" t="str">
        <f t="shared" si="5"/>
        <v>2016 September</v>
      </c>
      <c r="E136" s="115">
        <v>129.9</v>
      </c>
      <c r="F136" s="115">
        <v>138</v>
      </c>
      <c r="G136" s="115">
        <v>130.5</v>
      </c>
      <c r="H136" s="115">
        <v>134.4</v>
      </c>
      <c r="I136" s="115">
        <v>117.2</v>
      </c>
      <c r="J136" s="115">
        <v>136.1</v>
      </c>
      <c r="K136" s="115">
        <v>150.69999999999999</v>
      </c>
      <c r="L136" s="115">
        <v>171.5</v>
      </c>
      <c r="M136" s="115">
        <v>113.8</v>
      </c>
      <c r="N136" s="115">
        <v>138.80000000000001</v>
      </c>
      <c r="O136" s="115">
        <v>126</v>
      </c>
      <c r="P136" s="115">
        <v>140.19999999999999</v>
      </c>
      <c r="Q136" s="115">
        <v>136.6</v>
      </c>
      <c r="R136" s="115">
        <v>141</v>
      </c>
      <c r="S136" s="115">
        <v>134.6</v>
      </c>
      <c r="T136" s="115">
        <v>128.6</v>
      </c>
      <c r="U136" s="115">
        <v>133.80000000000001</v>
      </c>
      <c r="V136" s="115">
        <v>127.9</v>
      </c>
      <c r="W136" s="115">
        <v>124.1</v>
      </c>
      <c r="X136" s="115">
        <v>127.9</v>
      </c>
      <c r="Y136" s="115">
        <v>125.4</v>
      </c>
      <c r="Z136" s="115">
        <v>114.3</v>
      </c>
      <c r="AA136" s="115">
        <v>122.9</v>
      </c>
      <c r="AB136" s="115">
        <v>131.80000000000001</v>
      </c>
      <c r="AC136" s="115">
        <v>122.1</v>
      </c>
      <c r="AD136" s="115">
        <v>122.8</v>
      </c>
      <c r="AE136" s="115">
        <v>130.9</v>
      </c>
      <c r="AF136" s="18" t="str">
        <f t="shared" si="6"/>
        <v>No</v>
      </c>
    </row>
    <row r="137" spans="1:32" x14ac:dyDescent="0.3">
      <c r="A137" s="115" t="s">
        <v>30</v>
      </c>
      <c r="B137" s="115">
        <v>2016</v>
      </c>
      <c r="C137" s="115" t="s">
        <v>43</v>
      </c>
      <c r="D137" s="115" t="str">
        <f t="shared" si="5"/>
        <v>2016 October</v>
      </c>
      <c r="E137" s="115">
        <v>131.30000000000001</v>
      </c>
      <c r="F137" s="115">
        <v>137.6</v>
      </c>
      <c r="G137" s="115">
        <v>130.1</v>
      </c>
      <c r="H137" s="115">
        <v>136</v>
      </c>
      <c r="I137" s="115">
        <v>120.8</v>
      </c>
      <c r="J137" s="115">
        <v>138.4</v>
      </c>
      <c r="K137" s="115">
        <v>149.19999999999999</v>
      </c>
      <c r="L137" s="115">
        <v>170.2</v>
      </c>
      <c r="M137" s="115">
        <v>113.4</v>
      </c>
      <c r="N137" s="115">
        <v>136.30000000000001</v>
      </c>
      <c r="O137" s="115">
        <v>128.69999999999999</v>
      </c>
      <c r="P137" s="115">
        <v>142.4</v>
      </c>
      <c r="Q137" s="115">
        <v>137.4</v>
      </c>
      <c r="R137" s="115">
        <v>140.9</v>
      </c>
      <c r="S137" s="115">
        <v>139.6</v>
      </c>
      <c r="T137" s="115">
        <v>134.30000000000001</v>
      </c>
      <c r="U137" s="115">
        <v>138.80000000000001</v>
      </c>
      <c r="V137" s="115" t="s">
        <v>32</v>
      </c>
      <c r="W137" s="115">
        <v>129.80000000000001</v>
      </c>
      <c r="X137" s="115">
        <v>131.80000000000001</v>
      </c>
      <c r="Y137" s="115">
        <v>128.69999999999999</v>
      </c>
      <c r="Z137" s="115">
        <v>117.8</v>
      </c>
      <c r="AA137" s="115">
        <v>126.5</v>
      </c>
      <c r="AB137" s="115">
        <v>133</v>
      </c>
      <c r="AC137" s="115">
        <v>123</v>
      </c>
      <c r="AD137" s="115">
        <v>125.7</v>
      </c>
      <c r="AE137" s="115">
        <v>133.80000000000001</v>
      </c>
      <c r="AF137" s="18" t="str">
        <f t="shared" si="6"/>
        <v>No</v>
      </c>
    </row>
    <row r="138" spans="1:32" x14ac:dyDescent="0.3">
      <c r="A138" s="115" t="s">
        <v>33</v>
      </c>
      <c r="B138" s="115">
        <v>2016</v>
      </c>
      <c r="C138" s="115" t="s">
        <v>43</v>
      </c>
      <c r="D138" s="115" t="str">
        <f t="shared" si="5"/>
        <v>2016 October</v>
      </c>
      <c r="E138" s="115">
        <v>128.69999999999999</v>
      </c>
      <c r="F138" s="115">
        <v>138.4</v>
      </c>
      <c r="G138" s="115">
        <v>130.30000000000001</v>
      </c>
      <c r="H138" s="115">
        <v>132.69999999999999</v>
      </c>
      <c r="I138" s="115">
        <v>112.5</v>
      </c>
      <c r="J138" s="115">
        <v>130.4</v>
      </c>
      <c r="K138" s="115">
        <v>155.1</v>
      </c>
      <c r="L138" s="115">
        <v>175.7</v>
      </c>
      <c r="M138" s="115">
        <v>115.4</v>
      </c>
      <c r="N138" s="115">
        <v>145.30000000000001</v>
      </c>
      <c r="O138" s="115">
        <v>122.5</v>
      </c>
      <c r="P138" s="115">
        <v>139.6</v>
      </c>
      <c r="Q138" s="115">
        <v>136.30000000000001</v>
      </c>
      <c r="R138" s="115">
        <v>144.30000000000001</v>
      </c>
      <c r="S138" s="115">
        <v>129.1</v>
      </c>
      <c r="T138" s="115">
        <v>121.9</v>
      </c>
      <c r="U138" s="115">
        <v>128</v>
      </c>
      <c r="V138" s="115">
        <v>128.69999999999999</v>
      </c>
      <c r="W138" s="115">
        <v>115.2</v>
      </c>
      <c r="X138" s="115">
        <v>124.5</v>
      </c>
      <c r="Y138" s="115">
        <v>121.8</v>
      </c>
      <c r="Z138" s="115">
        <v>112.8</v>
      </c>
      <c r="AA138" s="115">
        <v>121.2</v>
      </c>
      <c r="AB138" s="115">
        <v>131.9</v>
      </c>
      <c r="AC138" s="115">
        <v>120.8</v>
      </c>
      <c r="AD138" s="115">
        <v>120.9</v>
      </c>
      <c r="AE138" s="115">
        <v>128.6</v>
      </c>
      <c r="AF138" s="18" t="str">
        <f t="shared" si="6"/>
        <v>No</v>
      </c>
    </row>
    <row r="139" spans="1:32" x14ac:dyDescent="0.3">
      <c r="A139" s="115" t="s">
        <v>34</v>
      </c>
      <c r="B139" s="115">
        <v>2016</v>
      </c>
      <c r="C139" s="115" t="s">
        <v>43</v>
      </c>
      <c r="D139" s="115" t="str">
        <f t="shared" si="5"/>
        <v>2016 October</v>
      </c>
      <c r="E139" s="115">
        <v>130.5</v>
      </c>
      <c r="F139" s="115">
        <v>137.9</v>
      </c>
      <c r="G139" s="115">
        <v>130.19999999999999</v>
      </c>
      <c r="H139" s="115">
        <v>134.80000000000001</v>
      </c>
      <c r="I139" s="115">
        <v>117.8</v>
      </c>
      <c r="J139" s="115">
        <v>134.69999999999999</v>
      </c>
      <c r="K139" s="115">
        <v>151.19999999999999</v>
      </c>
      <c r="L139" s="115">
        <v>172.1</v>
      </c>
      <c r="M139" s="115">
        <v>114.1</v>
      </c>
      <c r="N139" s="115">
        <v>139.30000000000001</v>
      </c>
      <c r="O139" s="115">
        <v>126.1</v>
      </c>
      <c r="P139" s="115">
        <v>141.1</v>
      </c>
      <c r="Q139" s="115">
        <v>137</v>
      </c>
      <c r="R139" s="115">
        <v>141.80000000000001</v>
      </c>
      <c r="S139" s="115">
        <v>135.5</v>
      </c>
      <c r="T139" s="115">
        <v>129.1</v>
      </c>
      <c r="U139" s="115">
        <v>134.5</v>
      </c>
      <c r="V139" s="115">
        <v>128.69999999999999</v>
      </c>
      <c r="W139" s="115">
        <v>124.3</v>
      </c>
      <c r="X139" s="115">
        <v>128.4</v>
      </c>
      <c r="Y139" s="115">
        <v>126.1</v>
      </c>
      <c r="Z139" s="115">
        <v>115.2</v>
      </c>
      <c r="AA139" s="115">
        <v>123.5</v>
      </c>
      <c r="AB139" s="115">
        <v>132.4</v>
      </c>
      <c r="AC139" s="115">
        <v>122.1</v>
      </c>
      <c r="AD139" s="115">
        <v>123.4</v>
      </c>
      <c r="AE139" s="115">
        <v>131.4</v>
      </c>
      <c r="AF139" s="18" t="str">
        <f t="shared" si="6"/>
        <v>No</v>
      </c>
    </row>
    <row r="140" spans="1:32" x14ac:dyDescent="0.3">
      <c r="A140" s="115" t="s">
        <v>30</v>
      </c>
      <c r="B140" s="115">
        <v>2016</v>
      </c>
      <c r="C140" s="115" t="s">
        <v>45</v>
      </c>
      <c r="D140" s="115" t="str">
        <f t="shared" si="5"/>
        <v>2016 November</v>
      </c>
      <c r="E140" s="115">
        <v>132</v>
      </c>
      <c r="F140" s="115">
        <v>137.4</v>
      </c>
      <c r="G140" s="115">
        <v>130.6</v>
      </c>
      <c r="H140" s="115">
        <v>136.19999999999999</v>
      </c>
      <c r="I140" s="115">
        <v>121.1</v>
      </c>
      <c r="J140" s="115">
        <v>136.9</v>
      </c>
      <c r="K140" s="115">
        <v>141.80000000000001</v>
      </c>
      <c r="L140" s="115">
        <v>170</v>
      </c>
      <c r="M140" s="115">
        <v>113.4</v>
      </c>
      <c r="N140" s="115">
        <v>136.80000000000001</v>
      </c>
      <c r="O140" s="115">
        <v>128.69999999999999</v>
      </c>
      <c r="P140" s="115">
        <v>143.1</v>
      </c>
      <c r="Q140" s="115">
        <v>136.6</v>
      </c>
      <c r="R140" s="115">
        <v>141.19999999999999</v>
      </c>
      <c r="S140" s="115">
        <v>139.9</v>
      </c>
      <c r="T140" s="115">
        <v>134.5</v>
      </c>
      <c r="U140" s="115">
        <v>139.19999999999999</v>
      </c>
      <c r="V140" s="115" t="s">
        <v>32</v>
      </c>
      <c r="W140" s="115">
        <v>130.30000000000001</v>
      </c>
      <c r="X140" s="115">
        <v>132.1</v>
      </c>
      <c r="Y140" s="115">
        <v>129.1</v>
      </c>
      <c r="Z140" s="115">
        <v>118.2</v>
      </c>
      <c r="AA140" s="115">
        <v>126.9</v>
      </c>
      <c r="AB140" s="115">
        <v>133.69999999999999</v>
      </c>
      <c r="AC140" s="115">
        <v>123.5</v>
      </c>
      <c r="AD140" s="115">
        <v>126.1</v>
      </c>
      <c r="AE140" s="115">
        <v>133.6</v>
      </c>
      <c r="AF140" s="18" t="str">
        <f t="shared" si="6"/>
        <v>No</v>
      </c>
    </row>
    <row r="141" spans="1:32" x14ac:dyDescent="0.3">
      <c r="A141" s="115" t="s">
        <v>33</v>
      </c>
      <c r="B141" s="115">
        <v>2016</v>
      </c>
      <c r="C141" s="115" t="s">
        <v>45</v>
      </c>
      <c r="D141" s="115" t="str">
        <f t="shared" si="5"/>
        <v>2016 November</v>
      </c>
      <c r="E141" s="115">
        <v>130.19999999999999</v>
      </c>
      <c r="F141" s="115">
        <v>138.5</v>
      </c>
      <c r="G141" s="115">
        <v>134.1</v>
      </c>
      <c r="H141" s="115">
        <v>132.9</v>
      </c>
      <c r="I141" s="115">
        <v>112.6</v>
      </c>
      <c r="J141" s="115">
        <v>130.80000000000001</v>
      </c>
      <c r="K141" s="115">
        <v>142</v>
      </c>
      <c r="L141" s="115">
        <v>174.9</v>
      </c>
      <c r="M141" s="115">
        <v>115.6</v>
      </c>
      <c r="N141" s="115">
        <v>145.4</v>
      </c>
      <c r="O141" s="115">
        <v>122.7</v>
      </c>
      <c r="P141" s="115">
        <v>140.30000000000001</v>
      </c>
      <c r="Q141" s="115">
        <v>135.19999999999999</v>
      </c>
      <c r="R141" s="115">
        <v>144.30000000000001</v>
      </c>
      <c r="S141" s="115">
        <v>129.6</v>
      </c>
      <c r="T141" s="115">
        <v>122.1</v>
      </c>
      <c r="U141" s="115">
        <v>128.5</v>
      </c>
      <c r="V141" s="115">
        <v>129.1</v>
      </c>
      <c r="W141" s="115">
        <v>116.2</v>
      </c>
      <c r="X141" s="115">
        <v>124.7</v>
      </c>
      <c r="Y141" s="115">
        <v>122.1</v>
      </c>
      <c r="Z141" s="115">
        <v>113.4</v>
      </c>
      <c r="AA141" s="115">
        <v>121.7</v>
      </c>
      <c r="AB141" s="115">
        <v>132.1</v>
      </c>
      <c r="AC141" s="115">
        <v>121.3</v>
      </c>
      <c r="AD141" s="115">
        <v>121.3</v>
      </c>
      <c r="AE141" s="115">
        <v>128.5</v>
      </c>
      <c r="AF141" s="18" t="str">
        <f t="shared" si="6"/>
        <v>No</v>
      </c>
    </row>
    <row r="142" spans="1:32" x14ac:dyDescent="0.3">
      <c r="A142" s="115" t="s">
        <v>34</v>
      </c>
      <c r="B142" s="115">
        <v>2016</v>
      </c>
      <c r="C142" s="115" t="s">
        <v>45</v>
      </c>
      <c r="D142" s="115" t="str">
        <f t="shared" si="5"/>
        <v>2016 November</v>
      </c>
      <c r="E142" s="115">
        <v>131.4</v>
      </c>
      <c r="F142" s="115">
        <v>137.80000000000001</v>
      </c>
      <c r="G142" s="115">
        <v>132</v>
      </c>
      <c r="H142" s="115">
        <v>135</v>
      </c>
      <c r="I142" s="115">
        <v>118</v>
      </c>
      <c r="J142" s="115">
        <v>134.1</v>
      </c>
      <c r="K142" s="115">
        <v>141.9</v>
      </c>
      <c r="L142" s="115">
        <v>171.7</v>
      </c>
      <c r="M142" s="115">
        <v>114.1</v>
      </c>
      <c r="N142" s="115">
        <v>139.69999999999999</v>
      </c>
      <c r="O142" s="115">
        <v>126.2</v>
      </c>
      <c r="P142" s="115">
        <v>141.80000000000001</v>
      </c>
      <c r="Q142" s="115">
        <v>136.1</v>
      </c>
      <c r="R142" s="115">
        <v>142</v>
      </c>
      <c r="S142" s="115">
        <v>135.80000000000001</v>
      </c>
      <c r="T142" s="115">
        <v>129.30000000000001</v>
      </c>
      <c r="U142" s="115">
        <v>135</v>
      </c>
      <c r="V142" s="115">
        <v>129.1</v>
      </c>
      <c r="W142" s="115">
        <v>125</v>
      </c>
      <c r="X142" s="115">
        <v>128.6</v>
      </c>
      <c r="Y142" s="115">
        <v>126.4</v>
      </c>
      <c r="Z142" s="115">
        <v>115.7</v>
      </c>
      <c r="AA142" s="115">
        <v>124</v>
      </c>
      <c r="AB142" s="115">
        <v>132.80000000000001</v>
      </c>
      <c r="AC142" s="115">
        <v>122.6</v>
      </c>
      <c r="AD142" s="115">
        <v>123.8</v>
      </c>
      <c r="AE142" s="115">
        <v>131.19999999999999</v>
      </c>
      <c r="AF142" s="18" t="str">
        <f t="shared" si="6"/>
        <v>No</v>
      </c>
    </row>
    <row r="143" spans="1:32" x14ac:dyDescent="0.3">
      <c r="A143" s="115" t="s">
        <v>30</v>
      </c>
      <c r="B143" s="115">
        <v>2016</v>
      </c>
      <c r="C143" s="115" t="s">
        <v>46</v>
      </c>
      <c r="D143" s="115" t="str">
        <f t="shared" si="5"/>
        <v>2016 December</v>
      </c>
      <c r="E143" s="115">
        <v>132.6</v>
      </c>
      <c r="F143" s="115">
        <v>137.30000000000001</v>
      </c>
      <c r="G143" s="115">
        <v>131.6</v>
      </c>
      <c r="H143" s="115">
        <v>136.30000000000001</v>
      </c>
      <c r="I143" s="115">
        <v>121.6</v>
      </c>
      <c r="J143" s="115">
        <v>135.6</v>
      </c>
      <c r="K143" s="115">
        <v>127.5</v>
      </c>
      <c r="L143" s="115">
        <v>167.9</v>
      </c>
      <c r="M143" s="115">
        <v>113.8</v>
      </c>
      <c r="N143" s="115">
        <v>137.5</v>
      </c>
      <c r="O143" s="115">
        <v>129.1</v>
      </c>
      <c r="P143" s="115">
        <v>143.6</v>
      </c>
      <c r="Q143" s="115">
        <v>134.69999999999999</v>
      </c>
      <c r="R143" s="115">
        <v>142.4</v>
      </c>
      <c r="S143" s="115">
        <v>140.4</v>
      </c>
      <c r="T143" s="115">
        <v>135.19999999999999</v>
      </c>
      <c r="U143" s="115">
        <v>139.69999999999999</v>
      </c>
      <c r="V143" s="115" t="s">
        <v>32</v>
      </c>
      <c r="W143" s="115">
        <v>132</v>
      </c>
      <c r="X143" s="115">
        <v>132.9</v>
      </c>
      <c r="Y143" s="115">
        <v>129.69999999999999</v>
      </c>
      <c r="Z143" s="115">
        <v>118.6</v>
      </c>
      <c r="AA143" s="115">
        <v>127.3</v>
      </c>
      <c r="AB143" s="115">
        <v>134.19999999999999</v>
      </c>
      <c r="AC143" s="115">
        <v>121.9</v>
      </c>
      <c r="AD143" s="115">
        <v>126.3</v>
      </c>
      <c r="AE143" s="115">
        <v>132.80000000000001</v>
      </c>
      <c r="AF143" s="18" t="str">
        <f t="shared" si="6"/>
        <v>No</v>
      </c>
    </row>
    <row r="144" spans="1:32" x14ac:dyDescent="0.3">
      <c r="A144" s="115" t="s">
        <v>33</v>
      </c>
      <c r="B144" s="115">
        <v>2016</v>
      </c>
      <c r="C144" s="115" t="s">
        <v>46</v>
      </c>
      <c r="D144" s="115" t="str">
        <f t="shared" si="5"/>
        <v>2016 December</v>
      </c>
      <c r="E144" s="115">
        <v>131.6</v>
      </c>
      <c r="F144" s="115">
        <v>138.19999999999999</v>
      </c>
      <c r="G144" s="115">
        <v>134.9</v>
      </c>
      <c r="H144" s="115">
        <v>133.1</v>
      </c>
      <c r="I144" s="115">
        <v>113.5</v>
      </c>
      <c r="J144" s="115">
        <v>129.30000000000001</v>
      </c>
      <c r="K144" s="115">
        <v>121.1</v>
      </c>
      <c r="L144" s="115">
        <v>170.3</v>
      </c>
      <c r="M144" s="115">
        <v>115.5</v>
      </c>
      <c r="N144" s="115">
        <v>145.5</v>
      </c>
      <c r="O144" s="115">
        <v>123.1</v>
      </c>
      <c r="P144" s="115">
        <v>140.9</v>
      </c>
      <c r="Q144" s="115">
        <v>132.80000000000001</v>
      </c>
      <c r="R144" s="115">
        <v>145</v>
      </c>
      <c r="S144" s="115">
        <v>130</v>
      </c>
      <c r="T144" s="115">
        <v>122.2</v>
      </c>
      <c r="U144" s="115">
        <v>128.80000000000001</v>
      </c>
      <c r="V144" s="115">
        <v>128.5</v>
      </c>
      <c r="W144" s="115">
        <v>117.8</v>
      </c>
      <c r="X144" s="115">
        <v>125</v>
      </c>
      <c r="Y144" s="115">
        <v>122.3</v>
      </c>
      <c r="Z144" s="115">
        <v>113.7</v>
      </c>
      <c r="AA144" s="115">
        <v>121.8</v>
      </c>
      <c r="AB144" s="115">
        <v>132.30000000000001</v>
      </c>
      <c r="AC144" s="115">
        <v>119.9</v>
      </c>
      <c r="AD144" s="115">
        <v>121.4</v>
      </c>
      <c r="AE144" s="115">
        <v>127.6</v>
      </c>
      <c r="AF144" s="18" t="str">
        <f t="shared" si="6"/>
        <v>No</v>
      </c>
    </row>
    <row r="145" spans="1:32" x14ac:dyDescent="0.3">
      <c r="A145" s="115" t="s">
        <v>34</v>
      </c>
      <c r="B145" s="115">
        <v>2016</v>
      </c>
      <c r="C145" s="115" t="s">
        <v>46</v>
      </c>
      <c r="D145" s="115" t="str">
        <f t="shared" si="5"/>
        <v>2016 December</v>
      </c>
      <c r="E145" s="115">
        <v>132.30000000000001</v>
      </c>
      <c r="F145" s="115">
        <v>137.6</v>
      </c>
      <c r="G145" s="115">
        <v>132.9</v>
      </c>
      <c r="H145" s="115">
        <v>135.1</v>
      </c>
      <c r="I145" s="115">
        <v>118.6</v>
      </c>
      <c r="J145" s="115">
        <v>132.69999999999999</v>
      </c>
      <c r="K145" s="115">
        <v>125.3</v>
      </c>
      <c r="L145" s="115">
        <v>168.7</v>
      </c>
      <c r="M145" s="115">
        <v>114.4</v>
      </c>
      <c r="N145" s="115">
        <v>140.19999999999999</v>
      </c>
      <c r="O145" s="115">
        <v>126.6</v>
      </c>
      <c r="P145" s="115">
        <v>142.30000000000001</v>
      </c>
      <c r="Q145" s="115">
        <v>134</v>
      </c>
      <c r="R145" s="115">
        <v>143.1</v>
      </c>
      <c r="S145" s="115">
        <v>136.30000000000001</v>
      </c>
      <c r="T145" s="115">
        <v>129.80000000000001</v>
      </c>
      <c r="U145" s="115">
        <v>135.4</v>
      </c>
      <c r="V145" s="115">
        <v>128.5</v>
      </c>
      <c r="W145" s="115">
        <v>126.6</v>
      </c>
      <c r="X145" s="115">
        <v>129.19999999999999</v>
      </c>
      <c r="Y145" s="115">
        <v>126.9</v>
      </c>
      <c r="Z145" s="115">
        <v>116</v>
      </c>
      <c r="AA145" s="115">
        <v>124.2</v>
      </c>
      <c r="AB145" s="115">
        <v>133.1</v>
      </c>
      <c r="AC145" s="115">
        <v>121.1</v>
      </c>
      <c r="AD145" s="115">
        <v>123.9</v>
      </c>
      <c r="AE145" s="115">
        <v>130.4</v>
      </c>
      <c r="AF145" s="18" t="str">
        <f t="shared" si="6"/>
        <v>No</v>
      </c>
    </row>
    <row r="146" spans="1:32" x14ac:dyDescent="0.3">
      <c r="A146" s="115" t="s">
        <v>30</v>
      </c>
      <c r="B146" s="115">
        <v>2017</v>
      </c>
      <c r="C146" s="115" t="s">
        <v>31</v>
      </c>
      <c r="D146" s="115" t="str">
        <f t="shared" si="5"/>
        <v>2017 January</v>
      </c>
      <c r="E146" s="115">
        <v>133.1</v>
      </c>
      <c r="F146" s="115">
        <v>137.80000000000001</v>
      </c>
      <c r="G146" s="115">
        <v>131.9</v>
      </c>
      <c r="H146" s="115">
        <v>136.69999999999999</v>
      </c>
      <c r="I146" s="115">
        <v>122</v>
      </c>
      <c r="J146" s="115">
        <v>136</v>
      </c>
      <c r="K146" s="115">
        <v>119.8</v>
      </c>
      <c r="L146" s="115">
        <v>161.69999999999999</v>
      </c>
      <c r="M146" s="115">
        <v>114.8</v>
      </c>
      <c r="N146" s="115">
        <v>136.9</v>
      </c>
      <c r="O146" s="115">
        <v>129</v>
      </c>
      <c r="P146" s="115">
        <v>143.9</v>
      </c>
      <c r="Q146" s="115">
        <v>133.69999999999999</v>
      </c>
      <c r="R146" s="115">
        <v>143.1</v>
      </c>
      <c r="S146" s="115">
        <v>140.69999999999999</v>
      </c>
      <c r="T146" s="115">
        <v>135.80000000000001</v>
      </c>
      <c r="U146" s="115">
        <v>140</v>
      </c>
      <c r="V146" s="115" t="s">
        <v>32</v>
      </c>
      <c r="W146" s="115">
        <v>132.1</v>
      </c>
      <c r="X146" s="115">
        <v>133.19999999999999</v>
      </c>
      <c r="Y146" s="115">
        <v>129.9</v>
      </c>
      <c r="Z146" s="115">
        <v>119.1</v>
      </c>
      <c r="AA146" s="115">
        <v>127</v>
      </c>
      <c r="AB146" s="115">
        <v>134.6</v>
      </c>
      <c r="AC146" s="115">
        <v>122.3</v>
      </c>
      <c r="AD146" s="115">
        <v>126.6</v>
      </c>
      <c r="AE146" s="115">
        <v>132.4</v>
      </c>
      <c r="AF146" s="18" t="str">
        <f t="shared" si="6"/>
        <v>No</v>
      </c>
    </row>
    <row r="147" spans="1:32" x14ac:dyDescent="0.3">
      <c r="A147" s="115" t="s">
        <v>33</v>
      </c>
      <c r="B147" s="115">
        <v>2017</v>
      </c>
      <c r="C147" s="115" t="s">
        <v>31</v>
      </c>
      <c r="D147" s="115" t="str">
        <f t="shared" si="5"/>
        <v>2017 January</v>
      </c>
      <c r="E147" s="115">
        <v>132.19999999999999</v>
      </c>
      <c r="F147" s="115">
        <v>138.9</v>
      </c>
      <c r="G147" s="115">
        <v>132.6</v>
      </c>
      <c r="H147" s="115">
        <v>133.1</v>
      </c>
      <c r="I147" s="115">
        <v>114</v>
      </c>
      <c r="J147" s="115">
        <v>129.6</v>
      </c>
      <c r="K147" s="115">
        <v>118.7</v>
      </c>
      <c r="L147" s="115">
        <v>155.1</v>
      </c>
      <c r="M147" s="115">
        <v>117.3</v>
      </c>
      <c r="N147" s="115">
        <v>144.9</v>
      </c>
      <c r="O147" s="115">
        <v>123.2</v>
      </c>
      <c r="P147" s="115">
        <v>141.6</v>
      </c>
      <c r="Q147" s="115">
        <v>132</v>
      </c>
      <c r="R147" s="115">
        <v>145.6</v>
      </c>
      <c r="S147" s="115">
        <v>130.19999999999999</v>
      </c>
      <c r="T147" s="115">
        <v>122.3</v>
      </c>
      <c r="U147" s="115">
        <v>129</v>
      </c>
      <c r="V147" s="115">
        <v>129.6</v>
      </c>
      <c r="W147" s="115">
        <v>118</v>
      </c>
      <c r="X147" s="115">
        <v>125.1</v>
      </c>
      <c r="Y147" s="115">
        <v>122.6</v>
      </c>
      <c r="Z147" s="115">
        <v>115.2</v>
      </c>
      <c r="AA147" s="115">
        <v>122</v>
      </c>
      <c r="AB147" s="115">
        <v>132.4</v>
      </c>
      <c r="AC147" s="115">
        <v>120.9</v>
      </c>
      <c r="AD147" s="115">
        <v>122.1</v>
      </c>
      <c r="AE147" s="115">
        <v>127.8</v>
      </c>
      <c r="AF147" s="18" t="str">
        <f t="shared" si="6"/>
        <v>No</v>
      </c>
    </row>
    <row r="148" spans="1:32" x14ac:dyDescent="0.3">
      <c r="A148" s="115" t="s">
        <v>34</v>
      </c>
      <c r="B148" s="115">
        <v>2017</v>
      </c>
      <c r="C148" s="115" t="s">
        <v>31</v>
      </c>
      <c r="D148" s="115" t="str">
        <f t="shared" si="5"/>
        <v>2017 January</v>
      </c>
      <c r="E148" s="115">
        <v>132.80000000000001</v>
      </c>
      <c r="F148" s="115">
        <v>138.19999999999999</v>
      </c>
      <c r="G148" s="115">
        <v>132.19999999999999</v>
      </c>
      <c r="H148" s="115">
        <v>135.4</v>
      </c>
      <c r="I148" s="115">
        <v>119.1</v>
      </c>
      <c r="J148" s="115">
        <v>133</v>
      </c>
      <c r="K148" s="115">
        <v>119.4</v>
      </c>
      <c r="L148" s="115">
        <v>159.5</v>
      </c>
      <c r="M148" s="115">
        <v>115.6</v>
      </c>
      <c r="N148" s="115">
        <v>139.6</v>
      </c>
      <c r="O148" s="115">
        <v>126.6</v>
      </c>
      <c r="P148" s="115">
        <v>142.80000000000001</v>
      </c>
      <c r="Q148" s="115">
        <v>133.1</v>
      </c>
      <c r="R148" s="115">
        <v>143.80000000000001</v>
      </c>
      <c r="S148" s="115">
        <v>136.6</v>
      </c>
      <c r="T148" s="115">
        <v>130.19999999999999</v>
      </c>
      <c r="U148" s="115">
        <v>135.6</v>
      </c>
      <c r="V148" s="115">
        <v>129.6</v>
      </c>
      <c r="W148" s="115">
        <v>126.8</v>
      </c>
      <c r="X148" s="115">
        <v>129.4</v>
      </c>
      <c r="Y148" s="115">
        <v>127.1</v>
      </c>
      <c r="Z148" s="115">
        <v>117</v>
      </c>
      <c r="AA148" s="115">
        <v>124.2</v>
      </c>
      <c r="AB148" s="115">
        <v>133.30000000000001</v>
      </c>
      <c r="AC148" s="115">
        <v>121.7</v>
      </c>
      <c r="AD148" s="115">
        <v>124.4</v>
      </c>
      <c r="AE148" s="115">
        <v>130.30000000000001</v>
      </c>
      <c r="AF148" s="18" t="str">
        <f t="shared" si="6"/>
        <v>No</v>
      </c>
    </row>
    <row r="149" spans="1:32" x14ac:dyDescent="0.3">
      <c r="A149" s="115" t="s">
        <v>30</v>
      </c>
      <c r="B149" s="115">
        <v>2017</v>
      </c>
      <c r="C149" s="115" t="s">
        <v>35</v>
      </c>
      <c r="D149" s="115" t="str">
        <f t="shared" si="5"/>
        <v>2017 February</v>
      </c>
      <c r="E149" s="115">
        <v>133.30000000000001</v>
      </c>
      <c r="F149" s="115">
        <v>138.30000000000001</v>
      </c>
      <c r="G149" s="115">
        <v>129.30000000000001</v>
      </c>
      <c r="H149" s="115">
        <v>137.19999999999999</v>
      </c>
      <c r="I149" s="115">
        <v>122.1</v>
      </c>
      <c r="J149" s="115">
        <v>138.69999999999999</v>
      </c>
      <c r="K149" s="115">
        <v>119.1</v>
      </c>
      <c r="L149" s="115">
        <v>156.9</v>
      </c>
      <c r="M149" s="115">
        <v>116.2</v>
      </c>
      <c r="N149" s="115">
        <v>136</v>
      </c>
      <c r="O149" s="115">
        <v>129.4</v>
      </c>
      <c r="P149" s="115">
        <v>144.4</v>
      </c>
      <c r="Q149" s="115">
        <v>133.6</v>
      </c>
      <c r="R149" s="115">
        <v>143.69999999999999</v>
      </c>
      <c r="S149" s="115">
        <v>140.9</v>
      </c>
      <c r="T149" s="115">
        <v>135.80000000000001</v>
      </c>
      <c r="U149" s="115">
        <v>140.19999999999999</v>
      </c>
      <c r="V149" s="115" t="s">
        <v>32</v>
      </c>
      <c r="W149" s="115">
        <v>133.19999999999999</v>
      </c>
      <c r="X149" s="115">
        <v>133.6</v>
      </c>
      <c r="Y149" s="115">
        <v>130.1</v>
      </c>
      <c r="Z149" s="115">
        <v>119.5</v>
      </c>
      <c r="AA149" s="115">
        <v>127.7</v>
      </c>
      <c r="AB149" s="115">
        <v>134.9</v>
      </c>
      <c r="AC149" s="115">
        <v>123.2</v>
      </c>
      <c r="AD149" s="115">
        <v>127</v>
      </c>
      <c r="AE149" s="115">
        <v>132.6</v>
      </c>
      <c r="AF149" s="18" t="str">
        <f t="shared" si="6"/>
        <v>No</v>
      </c>
    </row>
    <row r="150" spans="1:32" x14ac:dyDescent="0.3">
      <c r="A150" s="115" t="s">
        <v>33</v>
      </c>
      <c r="B150" s="115">
        <v>2017</v>
      </c>
      <c r="C150" s="115" t="s">
        <v>35</v>
      </c>
      <c r="D150" s="115" t="str">
        <f t="shared" si="5"/>
        <v>2017 February</v>
      </c>
      <c r="E150" s="115">
        <v>132.80000000000001</v>
      </c>
      <c r="F150" s="115">
        <v>139.80000000000001</v>
      </c>
      <c r="G150" s="115">
        <v>129.30000000000001</v>
      </c>
      <c r="H150" s="115">
        <v>133.5</v>
      </c>
      <c r="I150" s="115">
        <v>114.3</v>
      </c>
      <c r="J150" s="115">
        <v>131.4</v>
      </c>
      <c r="K150" s="115">
        <v>120.2</v>
      </c>
      <c r="L150" s="115">
        <v>143.1</v>
      </c>
      <c r="M150" s="115">
        <v>119.5</v>
      </c>
      <c r="N150" s="115">
        <v>144</v>
      </c>
      <c r="O150" s="115">
        <v>123.4</v>
      </c>
      <c r="P150" s="115">
        <v>141.9</v>
      </c>
      <c r="Q150" s="115">
        <v>132.1</v>
      </c>
      <c r="R150" s="115">
        <v>146.30000000000001</v>
      </c>
      <c r="S150" s="115">
        <v>130.5</v>
      </c>
      <c r="T150" s="115">
        <v>122.5</v>
      </c>
      <c r="U150" s="115">
        <v>129.30000000000001</v>
      </c>
      <c r="V150" s="115">
        <v>130.5</v>
      </c>
      <c r="W150" s="115">
        <v>119.2</v>
      </c>
      <c r="X150" s="115">
        <v>125.3</v>
      </c>
      <c r="Y150" s="115">
        <v>122.9</v>
      </c>
      <c r="Z150" s="115">
        <v>115.5</v>
      </c>
      <c r="AA150" s="115">
        <v>122.2</v>
      </c>
      <c r="AB150" s="115">
        <v>132.4</v>
      </c>
      <c r="AC150" s="115">
        <v>121.7</v>
      </c>
      <c r="AD150" s="115">
        <v>122.4</v>
      </c>
      <c r="AE150" s="115">
        <v>128.19999999999999</v>
      </c>
      <c r="AF150" s="18" t="str">
        <f t="shared" si="6"/>
        <v>No</v>
      </c>
    </row>
    <row r="151" spans="1:32" x14ac:dyDescent="0.3">
      <c r="A151" s="115" t="s">
        <v>34</v>
      </c>
      <c r="B151" s="115">
        <v>2017</v>
      </c>
      <c r="C151" s="115" t="s">
        <v>35</v>
      </c>
      <c r="D151" s="115" t="str">
        <f t="shared" si="5"/>
        <v>2017 February</v>
      </c>
      <c r="E151" s="115">
        <v>133.1</v>
      </c>
      <c r="F151" s="115">
        <v>138.80000000000001</v>
      </c>
      <c r="G151" s="115">
        <v>129.30000000000001</v>
      </c>
      <c r="H151" s="115">
        <v>135.80000000000001</v>
      </c>
      <c r="I151" s="115">
        <v>119.2</v>
      </c>
      <c r="J151" s="115">
        <v>135.30000000000001</v>
      </c>
      <c r="K151" s="115">
        <v>119.5</v>
      </c>
      <c r="L151" s="115">
        <v>152.19999999999999</v>
      </c>
      <c r="M151" s="115">
        <v>117.3</v>
      </c>
      <c r="N151" s="115">
        <v>138.69999999999999</v>
      </c>
      <c r="O151" s="115">
        <v>126.9</v>
      </c>
      <c r="P151" s="115">
        <v>143.19999999999999</v>
      </c>
      <c r="Q151" s="115">
        <v>133</v>
      </c>
      <c r="R151" s="115">
        <v>144.4</v>
      </c>
      <c r="S151" s="115">
        <v>136.80000000000001</v>
      </c>
      <c r="T151" s="115">
        <v>130.30000000000001</v>
      </c>
      <c r="U151" s="115">
        <v>135.9</v>
      </c>
      <c r="V151" s="115">
        <v>130.5</v>
      </c>
      <c r="W151" s="115">
        <v>127.9</v>
      </c>
      <c r="X151" s="115">
        <v>129.69999999999999</v>
      </c>
      <c r="Y151" s="115">
        <v>127.4</v>
      </c>
      <c r="Z151" s="115">
        <v>117.4</v>
      </c>
      <c r="AA151" s="115">
        <v>124.6</v>
      </c>
      <c r="AB151" s="115">
        <v>133.4</v>
      </c>
      <c r="AC151" s="115">
        <v>122.6</v>
      </c>
      <c r="AD151" s="115">
        <v>124.8</v>
      </c>
      <c r="AE151" s="115">
        <v>130.6</v>
      </c>
      <c r="AF151" s="18" t="str">
        <f t="shared" si="6"/>
        <v>No</v>
      </c>
    </row>
    <row r="152" spans="1:32" x14ac:dyDescent="0.3">
      <c r="A152" s="115" t="s">
        <v>30</v>
      </c>
      <c r="B152" s="115">
        <v>2017</v>
      </c>
      <c r="C152" s="115" t="s">
        <v>36</v>
      </c>
      <c r="D152" s="115" t="str">
        <f t="shared" si="5"/>
        <v>2017 March</v>
      </c>
      <c r="E152" s="115">
        <v>133.6</v>
      </c>
      <c r="F152" s="115">
        <v>138.80000000000001</v>
      </c>
      <c r="G152" s="115">
        <v>128.80000000000001</v>
      </c>
      <c r="H152" s="115">
        <v>137.19999999999999</v>
      </c>
      <c r="I152" s="115">
        <v>121.6</v>
      </c>
      <c r="J152" s="115">
        <v>139.69999999999999</v>
      </c>
      <c r="K152" s="115">
        <v>119.7</v>
      </c>
      <c r="L152" s="115">
        <v>148</v>
      </c>
      <c r="M152" s="115">
        <v>116.9</v>
      </c>
      <c r="N152" s="115">
        <v>135.6</v>
      </c>
      <c r="O152" s="115">
        <v>129.80000000000001</v>
      </c>
      <c r="P152" s="115">
        <v>145.4</v>
      </c>
      <c r="Q152" s="115">
        <v>133.4</v>
      </c>
      <c r="R152" s="115">
        <v>144.19999999999999</v>
      </c>
      <c r="S152" s="115">
        <v>141.6</v>
      </c>
      <c r="T152" s="115">
        <v>136.19999999999999</v>
      </c>
      <c r="U152" s="115">
        <v>140.80000000000001</v>
      </c>
      <c r="V152" s="115" t="s">
        <v>32</v>
      </c>
      <c r="W152" s="115">
        <v>134.19999999999999</v>
      </c>
      <c r="X152" s="115">
        <v>134.1</v>
      </c>
      <c r="Y152" s="115">
        <v>130.6</v>
      </c>
      <c r="Z152" s="115">
        <v>119.8</v>
      </c>
      <c r="AA152" s="115">
        <v>128.30000000000001</v>
      </c>
      <c r="AB152" s="115">
        <v>135.19999999999999</v>
      </c>
      <c r="AC152" s="115">
        <v>123.3</v>
      </c>
      <c r="AD152" s="115">
        <v>127.4</v>
      </c>
      <c r="AE152" s="115">
        <v>132.80000000000001</v>
      </c>
      <c r="AF152" s="18" t="str">
        <f t="shared" si="6"/>
        <v>No</v>
      </c>
    </row>
    <row r="153" spans="1:32" x14ac:dyDescent="0.3">
      <c r="A153" s="115" t="s">
        <v>33</v>
      </c>
      <c r="B153" s="115">
        <v>2017</v>
      </c>
      <c r="C153" s="115" t="s">
        <v>36</v>
      </c>
      <c r="D153" s="115" t="str">
        <f t="shared" si="5"/>
        <v>2017 March</v>
      </c>
      <c r="E153" s="115">
        <v>132.69999999999999</v>
      </c>
      <c r="F153" s="115">
        <v>139.4</v>
      </c>
      <c r="G153" s="115">
        <v>128.4</v>
      </c>
      <c r="H153" s="115">
        <v>134.9</v>
      </c>
      <c r="I153" s="115">
        <v>114</v>
      </c>
      <c r="J153" s="115">
        <v>136.80000000000001</v>
      </c>
      <c r="K153" s="115">
        <v>122.2</v>
      </c>
      <c r="L153" s="115">
        <v>135.80000000000001</v>
      </c>
      <c r="M153" s="115">
        <v>120.3</v>
      </c>
      <c r="N153" s="115">
        <v>142.6</v>
      </c>
      <c r="O153" s="115">
        <v>123.6</v>
      </c>
      <c r="P153" s="115">
        <v>142.4</v>
      </c>
      <c r="Q153" s="115">
        <v>132.6</v>
      </c>
      <c r="R153" s="115">
        <v>147.5</v>
      </c>
      <c r="S153" s="115">
        <v>130.80000000000001</v>
      </c>
      <c r="T153" s="115">
        <v>122.8</v>
      </c>
      <c r="U153" s="115">
        <v>129.6</v>
      </c>
      <c r="V153" s="115">
        <v>131.1</v>
      </c>
      <c r="W153" s="115">
        <v>120.8</v>
      </c>
      <c r="X153" s="115">
        <v>125.6</v>
      </c>
      <c r="Y153" s="115">
        <v>123.1</v>
      </c>
      <c r="Z153" s="115">
        <v>115.6</v>
      </c>
      <c r="AA153" s="115">
        <v>122.4</v>
      </c>
      <c r="AB153" s="115">
        <v>132.80000000000001</v>
      </c>
      <c r="AC153" s="115">
        <v>121.7</v>
      </c>
      <c r="AD153" s="115">
        <v>122.6</v>
      </c>
      <c r="AE153" s="115">
        <v>128.69999999999999</v>
      </c>
      <c r="AF153" s="18" t="str">
        <f t="shared" si="6"/>
        <v>No</v>
      </c>
    </row>
    <row r="154" spans="1:32" x14ac:dyDescent="0.3">
      <c r="A154" s="115" t="s">
        <v>34</v>
      </c>
      <c r="B154" s="115">
        <v>2017</v>
      </c>
      <c r="C154" s="115" t="s">
        <v>36</v>
      </c>
      <c r="D154" s="115" t="str">
        <f t="shared" si="5"/>
        <v>2017 March</v>
      </c>
      <c r="E154" s="115">
        <v>133.30000000000001</v>
      </c>
      <c r="F154" s="115">
        <v>139</v>
      </c>
      <c r="G154" s="115">
        <v>128.6</v>
      </c>
      <c r="H154" s="115">
        <v>136.30000000000001</v>
      </c>
      <c r="I154" s="115">
        <v>118.8</v>
      </c>
      <c r="J154" s="115">
        <v>138.30000000000001</v>
      </c>
      <c r="K154" s="115">
        <v>120.5</v>
      </c>
      <c r="L154" s="115">
        <v>143.9</v>
      </c>
      <c r="M154" s="115">
        <v>118</v>
      </c>
      <c r="N154" s="115">
        <v>137.9</v>
      </c>
      <c r="O154" s="115">
        <v>127.2</v>
      </c>
      <c r="P154" s="115">
        <v>144</v>
      </c>
      <c r="Q154" s="115">
        <v>133.1</v>
      </c>
      <c r="R154" s="115">
        <v>145.1</v>
      </c>
      <c r="S154" s="115">
        <v>137.30000000000001</v>
      </c>
      <c r="T154" s="115">
        <v>130.6</v>
      </c>
      <c r="U154" s="115">
        <v>136.4</v>
      </c>
      <c r="V154" s="115">
        <v>131.1</v>
      </c>
      <c r="W154" s="115">
        <v>129.1</v>
      </c>
      <c r="X154" s="115">
        <v>130.1</v>
      </c>
      <c r="Y154" s="115">
        <v>127.8</v>
      </c>
      <c r="Z154" s="115">
        <v>117.6</v>
      </c>
      <c r="AA154" s="115">
        <v>125</v>
      </c>
      <c r="AB154" s="115">
        <v>133.80000000000001</v>
      </c>
      <c r="AC154" s="115">
        <v>122.6</v>
      </c>
      <c r="AD154" s="115">
        <v>125.1</v>
      </c>
      <c r="AE154" s="115">
        <v>130.9</v>
      </c>
      <c r="AF154" s="18" t="str">
        <f t="shared" si="6"/>
        <v>No</v>
      </c>
    </row>
    <row r="155" spans="1:32" x14ac:dyDescent="0.3">
      <c r="A155" s="115" t="s">
        <v>30</v>
      </c>
      <c r="B155" s="115">
        <v>2017</v>
      </c>
      <c r="C155" s="115" t="s">
        <v>37</v>
      </c>
      <c r="D155" s="115" t="str">
        <f t="shared" si="5"/>
        <v>2017 April</v>
      </c>
      <c r="E155" s="115">
        <v>133.19999999999999</v>
      </c>
      <c r="F155" s="115">
        <v>138.69999999999999</v>
      </c>
      <c r="G155" s="115">
        <v>127.1</v>
      </c>
      <c r="H155" s="115">
        <v>137.69999999999999</v>
      </c>
      <c r="I155" s="115">
        <v>121.3</v>
      </c>
      <c r="J155" s="115">
        <v>141.80000000000001</v>
      </c>
      <c r="K155" s="115">
        <v>121.5</v>
      </c>
      <c r="L155" s="115">
        <v>144.5</v>
      </c>
      <c r="M155" s="115">
        <v>117.4</v>
      </c>
      <c r="N155" s="115">
        <v>134.1</v>
      </c>
      <c r="O155" s="115">
        <v>130</v>
      </c>
      <c r="P155" s="115">
        <v>145.5</v>
      </c>
      <c r="Q155" s="115">
        <v>133.5</v>
      </c>
      <c r="R155" s="115">
        <v>144.4</v>
      </c>
      <c r="S155" s="115">
        <v>142.4</v>
      </c>
      <c r="T155" s="115">
        <v>136.80000000000001</v>
      </c>
      <c r="U155" s="115">
        <v>141.6</v>
      </c>
      <c r="V155" s="115" t="s">
        <v>32</v>
      </c>
      <c r="W155" s="115">
        <v>135</v>
      </c>
      <c r="X155" s="115">
        <v>134.30000000000001</v>
      </c>
      <c r="Y155" s="115">
        <v>131</v>
      </c>
      <c r="Z155" s="115">
        <v>119.2</v>
      </c>
      <c r="AA155" s="115">
        <v>128.30000000000001</v>
      </c>
      <c r="AB155" s="115">
        <v>135.69999999999999</v>
      </c>
      <c r="AC155" s="115">
        <v>123.7</v>
      </c>
      <c r="AD155" s="115">
        <v>127.5</v>
      </c>
      <c r="AE155" s="115">
        <v>132.9</v>
      </c>
      <c r="AF155" s="18" t="str">
        <f t="shared" si="6"/>
        <v>No</v>
      </c>
    </row>
    <row r="156" spans="1:32" x14ac:dyDescent="0.3">
      <c r="A156" s="115" t="s">
        <v>33</v>
      </c>
      <c r="B156" s="115">
        <v>2017</v>
      </c>
      <c r="C156" s="115" t="s">
        <v>37</v>
      </c>
      <c r="D156" s="115" t="str">
        <f t="shared" si="5"/>
        <v>2017 April</v>
      </c>
      <c r="E156" s="115">
        <v>132.69999999999999</v>
      </c>
      <c r="F156" s="115">
        <v>140.6</v>
      </c>
      <c r="G156" s="115">
        <v>124.5</v>
      </c>
      <c r="H156" s="115">
        <v>136.30000000000001</v>
      </c>
      <c r="I156" s="115">
        <v>113.5</v>
      </c>
      <c r="J156" s="115">
        <v>137.69999999999999</v>
      </c>
      <c r="K156" s="115">
        <v>127.1</v>
      </c>
      <c r="L156" s="115">
        <v>133.80000000000001</v>
      </c>
      <c r="M156" s="115">
        <v>120.8</v>
      </c>
      <c r="N156" s="115">
        <v>141.30000000000001</v>
      </c>
      <c r="O156" s="115">
        <v>123.8</v>
      </c>
      <c r="P156" s="115">
        <v>142.6</v>
      </c>
      <c r="Q156" s="115">
        <v>133.4</v>
      </c>
      <c r="R156" s="115">
        <v>148</v>
      </c>
      <c r="S156" s="115">
        <v>131.19999999999999</v>
      </c>
      <c r="T156" s="115">
        <v>123</v>
      </c>
      <c r="U156" s="115">
        <v>130</v>
      </c>
      <c r="V156" s="115">
        <v>131.69999999999999</v>
      </c>
      <c r="W156" s="115">
        <v>121.4</v>
      </c>
      <c r="X156" s="115">
        <v>126</v>
      </c>
      <c r="Y156" s="115">
        <v>123.4</v>
      </c>
      <c r="Z156" s="115">
        <v>114.3</v>
      </c>
      <c r="AA156" s="115">
        <v>122.6</v>
      </c>
      <c r="AB156" s="115">
        <v>133.6</v>
      </c>
      <c r="AC156" s="115">
        <v>122.2</v>
      </c>
      <c r="AD156" s="115">
        <v>122.5</v>
      </c>
      <c r="AE156" s="115">
        <v>129.1</v>
      </c>
      <c r="AF156" s="18" t="str">
        <f t="shared" si="6"/>
        <v>No</v>
      </c>
    </row>
    <row r="157" spans="1:32" x14ac:dyDescent="0.3">
      <c r="A157" s="115" t="s">
        <v>34</v>
      </c>
      <c r="B157" s="115">
        <v>2017</v>
      </c>
      <c r="C157" s="115" t="s">
        <v>37</v>
      </c>
      <c r="D157" s="115" t="str">
        <f t="shared" si="5"/>
        <v>2017 April</v>
      </c>
      <c r="E157" s="115">
        <v>133</v>
      </c>
      <c r="F157" s="115">
        <v>139.4</v>
      </c>
      <c r="G157" s="115">
        <v>126.1</v>
      </c>
      <c r="H157" s="115">
        <v>137.19999999999999</v>
      </c>
      <c r="I157" s="115">
        <v>118.4</v>
      </c>
      <c r="J157" s="115">
        <v>139.9</v>
      </c>
      <c r="K157" s="115">
        <v>123.4</v>
      </c>
      <c r="L157" s="115">
        <v>140.9</v>
      </c>
      <c r="M157" s="115">
        <v>118.5</v>
      </c>
      <c r="N157" s="115">
        <v>136.5</v>
      </c>
      <c r="O157" s="115">
        <v>127.4</v>
      </c>
      <c r="P157" s="115">
        <v>144.19999999999999</v>
      </c>
      <c r="Q157" s="115">
        <v>133.5</v>
      </c>
      <c r="R157" s="115">
        <v>145.4</v>
      </c>
      <c r="S157" s="115">
        <v>138</v>
      </c>
      <c r="T157" s="115">
        <v>131.1</v>
      </c>
      <c r="U157" s="115">
        <v>137</v>
      </c>
      <c r="V157" s="115">
        <v>131.69999999999999</v>
      </c>
      <c r="W157" s="115">
        <v>129.80000000000001</v>
      </c>
      <c r="X157" s="115">
        <v>130.4</v>
      </c>
      <c r="Y157" s="115">
        <v>128.1</v>
      </c>
      <c r="Z157" s="115">
        <v>116.6</v>
      </c>
      <c r="AA157" s="115">
        <v>125.1</v>
      </c>
      <c r="AB157" s="115">
        <v>134.5</v>
      </c>
      <c r="AC157" s="115">
        <v>123.1</v>
      </c>
      <c r="AD157" s="115">
        <v>125.1</v>
      </c>
      <c r="AE157" s="115">
        <v>131.1</v>
      </c>
      <c r="AF157" s="18" t="str">
        <f t="shared" si="6"/>
        <v>No</v>
      </c>
    </row>
    <row r="158" spans="1:32" x14ac:dyDescent="0.3">
      <c r="A158" s="115" t="s">
        <v>30</v>
      </c>
      <c r="B158" s="115">
        <v>2017</v>
      </c>
      <c r="C158" s="115" t="s">
        <v>38</v>
      </c>
      <c r="D158" s="115" t="str">
        <f t="shared" si="5"/>
        <v>2017 May</v>
      </c>
      <c r="E158" s="115">
        <v>133.1</v>
      </c>
      <c r="F158" s="115">
        <v>140.30000000000001</v>
      </c>
      <c r="G158" s="115">
        <v>126.8</v>
      </c>
      <c r="H158" s="115">
        <v>138.19999999999999</v>
      </c>
      <c r="I158" s="115">
        <v>120.8</v>
      </c>
      <c r="J158" s="115">
        <v>140.19999999999999</v>
      </c>
      <c r="K158" s="115">
        <v>123.8</v>
      </c>
      <c r="L158" s="115">
        <v>141.80000000000001</v>
      </c>
      <c r="M158" s="115">
        <v>118.6</v>
      </c>
      <c r="N158" s="115">
        <v>134</v>
      </c>
      <c r="O158" s="115">
        <v>130.30000000000001</v>
      </c>
      <c r="P158" s="115">
        <v>145.80000000000001</v>
      </c>
      <c r="Q158" s="115">
        <v>133.80000000000001</v>
      </c>
      <c r="R158" s="115">
        <v>145.5</v>
      </c>
      <c r="S158" s="115">
        <v>142.5</v>
      </c>
      <c r="T158" s="115">
        <v>137.30000000000001</v>
      </c>
      <c r="U158" s="115">
        <v>141.80000000000001</v>
      </c>
      <c r="V158" s="115" t="s">
        <v>32</v>
      </c>
      <c r="W158" s="115">
        <v>135</v>
      </c>
      <c r="X158" s="115">
        <v>134.9</v>
      </c>
      <c r="Y158" s="115">
        <v>131.4</v>
      </c>
      <c r="Z158" s="115">
        <v>119.4</v>
      </c>
      <c r="AA158" s="115">
        <v>129.4</v>
      </c>
      <c r="AB158" s="115">
        <v>136.30000000000001</v>
      </c>
      <c r="AC158" s="115">
        <v>123.7</v>
      </c>
      <c r="AD158" s="115">
        <v>127.9</v>
      </c>
      <c r="AE158" s="115">
        <v>133.30000000000001</v>
      </c>
      <c r="AF158" s="18" t="str">
        <f t="shared" si="6"/>
        <v>No</v>
      </c>
    </row>
    <row r="159" spans="1:32" x14ac:dyDescent="0.3">
      <c r="A159" s="115" t="s">
        <v>33</v>
      </c>
      <c r="B159" s="115">
        <v>2017</v>
      </c>
      <c r="C159" s="115" t="s">
        <v>38</v>
      </c>
      <c r="D159" s="115" t="str">
        <f t="shared" si="5"/>
        <v>2017 May</v>
      </c>
      <c r="E159" s="115">
        <v>132.6</v>
      </c>
      <c r="F159" s="115">
        <v>144.1</v>
      </c>
      <c r="G159" s="115">
        <v>125.6</v>
      </c>
      <c r="H159" s="115">
        <v>136.80000000000001</v>
      </c>
      <c r="I159" s="115">
        <v>113.4</v>
      </c>
      <c r="J159" s="115">
        <v>135.19999999999999</v>
      </c>
      <c r="K159" s="115">
        <v>129.19999999999999</v>
      </c>
      <c r="L159" s="115">
        <v>131.5</v>
      </c>
      <c r="M159" s="115">
        <v>121</v>
      </c>
      <c r="N159" s="115">
        <v>139.9</v>
      </c>
      <c r="O159" s="115">
        <v>123.8</v>
      </c>
      <c r="P159" s="115">
        <v>142.9</v>
      </c>
      <c r="Q159" s="115">
        <v>133.6</v>
      </c>
      <c r="R159" s="115">
        <v>148.30000000000001</v>
      </c>
      <c r="S159" s="115">
        <v>131.5</v>
      </c>
      <c r="T159" s="115">
        <v>123.2</v>
      </c>
      <c r="U159" s="115">
        <v>130.19999999999999</v>
      </c>
      <c r="V159" s="115">
        <v>132.1</v>
      </c>
      <c r="W159" s="115">
        <v>120.1</v>
      </c>
      <c r="X159" s="115">
        <v>126.5</v>
      </c>
      <c r="Y159" s="115">
        <v>123.6</v>
      </c>
      <c r="Z159" s="115">
        <v>114.3</v>
      </c>
      <c r="AA159" s="115">
        <v>122.8</v>
      </c>
      <c r="AB159" s="115">
        <v>133.80000000000001</v>
      </c>
      <c r="AC159" s="115">
        <v>122</v>
      </c>
      <c r="AD159" s="115">
        <v>122.6</v>
      </c>
      <c r="AE159" s="115">
        <v>129.30000000000001</v>
      </c>
      <c r="AF159" s="18" t="str">
        <f t="shared" si="6"/>
        <v>No</v>
      </c>
    </row>
    <row r="160" spans="1:32" x14ac:dyDescent="0.3">
      <c r="A160" s="115" t="s">
        <v>34</v>
      </c>
      <c r="B160" s="115">
        <v>2017</v>
      </c>
      <c r="C160" s="115" t="s">
        <v>38</v>
      </c>
      <c r="D160" s="115" t="str">
        <f t="shared" si="5"/>
        <v>2017 May</v>
      </c>
      <c r="E160" s="115">
        <v>132.9</v>
      </c>
      <c r="F160" s="115">
        <v>141.6</v>
      </c>
      <c r="G160" s="115">
        <v>126.3</v>
      </c>
      <c r="H160" s="115">
        <v>137.69999999999999</v>
      </c>
      <c r="I160" s="115">
        <v>118.1</v>
      </c>
      <c r="J160" s="115">
        <v>137.9</v>
      </c>
      <c r="K160" s="115">
        <v>125.6</v>
      </c>
      <c r="L160" s="115">
        <v>138.30000000000001</v>
      </c>
      <c r="M160" s="115">
        <v>119.4</v>
      </c>
      <c r="N160" s="115">
        <v>136</v>
      </c>
      <c r="O160" s="115">
        <v>127.6</v>
      </c>
      <c r="P160" s="115">
        <v>144.5</v>
      </c>
      <c r="Q160" s="115">
        <v>133.69999999999999</v>
      </c>
      <c r="R160" s="115">
        <v>146.19999999999999</v>
      </c>
      <c r="S160" s="115">
        <v>138.19999999999999</v>
      </c>
      <c r="T160" s="115">
        <v>131.4</v>
      </c>
      <c r="U160" s="115">
        <v>137.19999999999999</v>
      </c>
      <c r="V160" s="115">
        <v>132.1</v>
      </c>
      <c r="W160" s="115">
        <v>129.4</v>
      </c>
      <c r="X160" s="115">
        <v>130.9</v>
      </c>
      <c r="Y160" s="115">
        <v>128.4</v>
      </c>
      <c r="Z160" s="115">
        <v>116.7</v>
      </c>
      <c r="AA160" s="115">
        <v>125.7</v>
      </c>
      <c r="AB160" s="115">
        <v>134.80000000000001</v>
      </c>
      <c r="AC160" s="115">
        <v>123</v>
      </c>
      <c r="AD160" s="115">
        <v>125.3</v>
      </c>
      <c r="AE160" s="115">
        <v>131.4</v>
      </c>
      <c r="AF160" s="18" t="str">
        <f t="shared" si="6"/>
        <v>No</v>
      </c>
    </row>
    <row r="161" spans="1:32" x14ac:dyDescent="0.3">
      <c r="A161" s="115" t="s">
        <v>30</v>
      </c>
      <c r="B161" s="115">
        <v>2017</v>
      </c>
      <c r="C161" s="115" t="s">
        <v>39</v>
      </c>
      <c r="D161" s="115" t="str">
        <f t="shared" si="5"/>
        <v>2017 June</v>
      </c>
      <c r="E161" s="115">
        <v>133.5</v>
      </c>
      <c r="F161" s="115">
        <v>143.69999999999999</v>
      </c>
      <c r="G161" s="115">
        <v>128</v>
      </c>
      <c r="H161" s="115">
        <v>138.6</v>
      </c>
      <c r="I161" s="115">
        <v>120.9</v>
      </c>
      <c r="J161" s="115">
        <v>140.9</v>
      </c>
      <c r="K161" s="115">
        <v>128.80000000000001</v>
      </c>
      <c r="L161" s="115">
        <v>140.19999999999999</v>
      </c>
      <c r="M161" s="115">
        <v>118.9</v>
      </c>
      <c r="N161" s="115">
        <v>133.5</v>
      </c>
      <c r="O161" s="115">
        <v>130.4</v>
      </c>
      <c r="P161" s="115">
        <v>146.5</v>
      </c>
      <c r="Q161" s="115">
        <v>134.9</v>
      </c>
      <c r="R161" s="115">
        <v>145.80000000000001</v>
      </c>
      <c r="S161" s="115">
        <v>143.1</v>
      </c>
      <c r="T161" s="115">
        <v>137.69999999999999</v>
      </c>
      <c r="U161" s="115">
        <v>142.30000000000001</v>
      </c>
      <c r="V161" s="115" t="s">
        <v>32</v>
      </c>
      <c r="W161" s="115">
        <v>134.80000000000001</v>
      </c>
      <c r="X161" s="115">
        <v>135.19999999999999</v>
      </c>
      <c r="Y161" s="115">
        <v>131.30000000000001</v>
      </c>
      <c r="Z161" s="115">
        <v>119.4</v>
      </c>
      <c r="AA161" s="115">
        <v>129.80000000000001</v>
      </c>
      <c r="AB161" s="115">
        <v>136.9</v>
      </c>
      <c r="AC161" s="115">
        <v>124.1</v>
      </c>
      <c r="AD161" s="115">
        <v>128.1</v>
      </c>
      <c r="AE161" s="115">
        <v>133.9</v>
      </c>
      <c r="AF161" s="18" t="str">
        <f t="shared" si="6"/>
        <v>No</v>
      </c>
    </row>
    <row r="162" spans="1:32" x14ac:dyDescent="0.3">
      <c r="A162" s="115" t="s">
        <v>33</v>
      </c>
      <c r="B162" s="115">
        <v>2017</v>
      </c>
      <c r="C162" s="115" t="s">
        <v>39</v>
      </c>
      <c r="D162" s="115" t="str">
        <f t="shared" si="5"/>
        <v>2017 June</v>
      </c>
      <c r="E162" s="115">
        <v>132.9</v>
      </c>
      <c r="F162" s="115">
        <v>148.69999999999999</v>
      </c>
      <c r="G162" s="115">
        <v>128.30000000000001</v>
      </c>
      <c r="H162" s="115">
        <v>137.30000000000001</v>
      </c>
      <c r="I162" s="115">
        <v>113.5</v>
      </c>
      <c r="J162" s="115">
        <v>137.19999999999999</v>
      </c>
      <c r="K162" s="115">
        <v>142.19999999999999</v>
      </c>
      <c r="L162" s="115">
        <v>128.19999999999999</v>
      </c>
      <c r="M162" s="115">
        <v>120.9</v>
      </c>
      <c r="N162" s="115">
        <v>138.80000000000001</v>
      </c>
      <c r="O162" s="115">
        <v>124.2</v>
      </c>
      <c r="P162" s="115">
        <v>143.1</v>
      </c>
      <c r="Q162" s="115">
        <v>135.69999999999999</v>
      </c>
      <c r="R162" s="115">
        <v>148.6</v>
      </c>
      <c r="S162" s="115">
        <v>131.5</v>
      </c>
      <c r="T162" s="115">
        <v>123.2</v>
      </c>
      <c r="U162" s="115">
        <v>130.19999999999999</v>
      </c>
      <c r="V162" s="115">
        <v>131.4</v>
      </c>
      <c r="W162" s="115">
        <v>119</v>
      </c>
      <c r="X162" s="115">
        <v>126.8</v>
      </c>
      <c r="Y162" s="115">
        <v>123.8</v>
      </c>
      <c r="Z162" s="115">
        <v>113.9</v>
      </c>
      <c r="AA162" s="115">
        <v>122.9</v>
      </c>
      <c r="AB162" s="115">
        <v>134.30000000000001</v>
      </c>
      <c r="AC162" s="115">
        <v>122.5</v>
      </c>
      <c r="AD162" s="115">
        <v>122.7</v>
      </c>
      <c r="AE162" s="115">
        <v>129.9</v>
      </c>
      <c r="AF162" s="18" t="str">
        <f t="shared" si="6"/>
        <v>No</v>
      </c>
    </row>
    <row r="163" spans="1:32" x14ac:dyDescent="0.3">
      <c r="A163" s="115" t="s">
        <v>34</v>
      </c>
      <c r="B163" s="115">
        <v>2017</v>
      </c>
      <c r="C163" s="115" t="s">
        <v>39</v>
      </c>
      <c r="D163" s="115" t="str">
        <f t="shared" si="5"/>
        <v>2017 June</v>
      </c>
      <c r="E163" s="115">
        <v>133.30000000000001</v>
      </c>
      <c r="F163" s="115">
        <v>145.5</v>
      </c>
      <c r="G163" s="115">
        <v>128.1</v>
      </c>
      <c r="H163" s="115">
        <v>138.1</v>
      </c>
      <c r="I163" s="115">
        <v>118.2</v>
      </c>
      <c r="J163" s="115">
        <v>139.19999999999999</v>
      </c>
      <c r="K163" s="115">
        <v>133.30000000000001</v>
      </c>
      <c r="L163" s="115">
        <v>136.19999999999999</v>
      </c>
      <c r="M163" s="115">
        <v>119.6</v>
      </c>
      <c r="N163" s="115">
        <v>135.30000000000001</v>
      </c>
      <c r="O163" s="115">
        <v>127.8</v>
      </c>
      <c r="P163" s="115">
        <v>144.9</v>
      </c>
      <c r="Q163" s="115">
        <v>135.19999999999999</v>
      </c>
      <c r="R163" s="115">
        <v>146.5</v>
      </c>
      <c r="S163" s="115">
        <v>138.5</v>
      </c>
      <c r="T163" s="115">
        <v>131.69999999999999</v>
      </c>
      <c r="U163" s="115">
        <v>137.5</v>
      </c>
      <c r="V163" s="115">
        <v>131.4</v>
      </c>
      <c r="W163" s="115">
        <v>128.80000000000001</v>
      </c>
      <c r="X163" s="115">
        <v>131.19999999999999</v>
      </c>
      <c r="Y163" s="115">
        <v>128.5</v>
      </c>
      <c r="Z163" s="115">
        <v>116.5</v>
      </c>
      <c r="AA163" s="115">
        <v>125.9</v>
      </c>
      <c r="AB163" s="115">
        <v>135.4</v>
      </c>
      <c r="AC163" s="115">
        <v>123.4</v>
      </c>
      <c r="AD163" s="115">
        <v>125.5</v>
      </c>
      <c r="AE163" s="115">
        <v>132</v>
      </c>
      <c r="AF163" s="18" t="str">
        <f t="shared" si="6"/>
        <v>No</v>
      </c>
    </row>
    <row r="164" spans="1:32" x14ac:dyDescent="0.3">
      <c r="A164" s="115" t="s">
        <v>30</v>
      </c>
      <c r="B164" s="115">
        <v>2017</v>
      </c>
      <c r="C164" s="115" t="s">
        <v>40</v>
      </c>
      <c r="D164" s="115" t="str">
        <f t="shared" si="5"/>
        <v>2017 July</v>
      </c>
      <c r="E164" s="115">
        <v>134</v>
      </c>
      <c r="F164" s="115">
        <v>144.19999999999999</v>
      </c>
      <c r="G164" s="115">
        <v>129.80000000000001</v>
      </c>
      <c r="H164" s="115">
        <v>139</v>
      </c>
      <c r="I164" s="115">
        <v>120.9</v>
      </c>
      <c r="J164" s="115">
        <v>143.9</v>
      </c>
      <c r="K164" s="115">
        <v>151.5</v>
      </c>
      <c r="L164" s="115">
        <v>138.1</v>
      </c>
      <c r="M164" s="115">
        <v>120</v>
      </c>
      <c r="N164" s="115">
        <v>133.9</v>
      </c>
      <c r="O164" s="115">
        <v>131.4</v>
      </c>
      <c r="P164" s="115">
        <v>147.69999999999999</v>
      </c>
      <c r="Q164" s="115">
        <v>138.5</v>
      </c>
      <c r="R164" s="115">
        <v>147.4</v>
      </c>
      <c r="S164" s="115">
        <v>144.30000000000001</v>
      </c>
      <c r="T164" s="115">
        <v>138.1</v>
      </c>
      <c r="U164" s="115">
        <v>143.5</v>
      </c>
      <c r="V164" s="115" t="s">
        <v>32</v>
      </c>
      <c r="W164" s="115">
        <v>135.30000000000001</v>
      </c>
      <c r="X164" s="115">
        <v>136.1</v>
      </c>
      <c r="Y164" s="115">
        <v>132.1</v>
      </c>
      <c r="Z164" s="115">
        <v>119.1</v>
      </c>
      <c r="AA164" s="115">
        <v>130.6</v>
      </c>
      <c r="AB164" s="115">
        <v>138.6</v>
      </c>
      <c r="AC164" s="115">
        <v>124.4</v>
      </c>
      <c r="AD164" s="115">
        <v>128.6</v>
      </c>
      <c r="AE164" s="115">
        <v>136.19999999999999</v>
      </c>
      <c r="AF164" s="18" t="str">
        <f t="shared" si="6"/>
        <v>No</v>
      </c>
    </row>
    <row r="165" spans="1:32" x14ac:dyDescent="0.3">
      <c r="A165" s="115" t="s">
        <v>33</v>
      </c>
      <c r="B165" s="115">
        <v>2017</v>
      </c>
      <c r="C165" s="115" t="s">
        <v>40</v>
      </c>
      <c r="D165" s="115" t="str">
        <f t="shared" si="5"/>
        <v>2017 July</v>
      </c>
      <c r="E165" s="115">
        <v>132.80000000000001</v>
      </c>
      <c r="F165" s="115">
        <v>148.4</v>
      </c>
      <c r="G165" s="115">
        <v>129.4</v>
      </c>
      <c r="H165" s="115">
        <v>137.69999999999999</v>
      </c>
      <c r="I165" s="115">
        <v>113.4</v>
      </c>
      <c r="J165" s="115">
        <v>139.4</v>
      </c>
      <c r="K165" s="115">
        <v>175.1</v>
      </c>
      <c r="L165" s="115">
        <v>124.7</v>
      </c>
      <c r="M165" s="115">
        <v>121.5</v>
      </c>
      <c r="N165" s="115">
        <v>137.80000000000001</v>
      </c>
      <c r="O165" s="115">
        <v>124.4</v>
      </c>
      <c r="P165" s="115">
        <v>143.69999999999999</v>
      </c>
      <c r="Q165" s="115">
        <v>139.80000000000001</v>
      </c>
      <c r="R165" s="115">
        <v>150.5</v>
      </c>
      <c r="S165" s="115">
        <v>131.6</v>
      </c>
      <c r="T165" s="115">
        <v>123.7</v>
      </c>
      <c r="U165" s="115">
        <v>130.4</v>
      </c>
      <c r="V165" s="115">
        <v>132.6</v>
      </c>
      <c r="W165" s="115">
        <v>119.7</v>
      </c>
      <c r="X165" s="115">
        <v>127.2</v>
      </c>
      <c r="Y165" s="115">
        <v>125</v>
      </c>
      <c r="Z165" s="115">
        <v>113.2</v>
      </c>
      <c r="AA165" s="115">
        <v>123.5</v>
      </c>
      <c r="AB165" s="115">
        <v>135.5</v>
      </c>
      <c r="AC165" s="115">
        <v>122.4</v>
      </c>
      <c r="AD165" s="115">
        <v>123</v>
      </c>
      <c r="AE165" s="115">
        <v>131.80000000000001</v>
      </c>
      <c r="AF165" s="18" t="str">
        <f t="shared" si="6"/>
        <v>No</v>
      </c>
    </row>
    <row r="166" spans="1:32" x14ac:dyDescent="0.3">
      <c r="A166" s="115" t="s">
        <v>34</v>
      </c>
      <c r="B166" s="115">
        <v>2017</v>
      </c>
      <c r="C166" s="115" t="s">
        <v>40</v>
      </c>
      <c r="D166" s="115" t="str">
        <f t="shared" si="5"/>
        <v>2017 July</v>
      </c>
      <c r="E166" s="115">
        <v>133.6</v>
      </c>
      <c r="F166" s="115">
        <v>145.69999999999999</v>
      </c>
      <c r="G166" s="115">
        <v>129.6</v>
      </c>
      <c r="H166" s="115">
        <v>138.5</v>
      </c>
      <c r="I166" s="115">
        <v>118.1</v>
      </c>
      <c r="J166" s="115">
        <v>141.80000000000001</v>
      </c>
      <c r="K166" s="115">
        <v>159.5</v>
      </c>
      <c r="L166" s="115">
        <v>133.6</v>
      </c>
      <c r="M166" s="115">
        <v>120.5</v>
      </c>
      <c r="N166" s="115">
        <v>135.19999999999999</v>
      </c>
      <c r="O166" s="115">
        <v>128.5</v>
      </c>
      <c r="P166" s="115">
        <v>145.80000000000001</v>
      </c>
      <c r="Q166" s="115">
        <v>139</v>
      </c>
      <c r="R166" s="115">
        <v>148.19999999999999</v>
      </c>
      <c r="S166" s="115">
        <v>139.30000000000001</v>
      </c>
      <c r="T166" s="115">
        <v>132.1</v>
      </c>
      <c r="U166" s="115">
        <v>138.30000000000001</v>
      </c>
      <c r="V166" s="115">
        <v>132.6</v>
      </c>
      <c r="W166" s="115">
        <v>129.4</v>
      </c>
      <c r="X166" s="115">
        <v>131.9</v>
      </c>
      <c r="Y166" s="115">
        <v>129.4</v>
      </c>
      <c r="Z166" s="115">
        <v>116</v>
      </c>
      <c r="AA166" s="115">
        <v>126.6</v>
      </c>
      <c r="AB166" s="115">
        <v>136.80000000000001</v>
      </c>
      <c r="AC166" s="115">
        <v>123.6</v>
      </c>
      <c r="AD166" s="115">
        <v>125.9</v>
      </c>
      <c r="AE166" s="115">
        <v>134.19999999999999</v>
      </c>
      <c r="AF166" s="18" t="str">
        <f t="shared" si="6"/>
        <v>No</v>
      </c>
    </row>
    <row r="167" spans="1:32" x14ac:dyDescent="0.3">
      <c r="A167" s="115" t="s">
        <v>30</v>
      </c>
      <c r="B167" s="115">
        <v>2017</v>
      </c>
      <c r="C167" s="115" t="s">
        <v>41</v>
      </c>
      <c r="D167" s="115" t="str">
        <f t="shared" si="5"/>
        <v>2017 August</v>
      </c>
      <c r="E167" s="115">
        <v>134.80000000000001</v>
      </c>
      <c r="F167" s="115">
        <v>143.1</v>
      </c>
      <c r="G167" s="115">
        <v>130</v>
      </c>
      <c r="H167" s="115">
        <v>139.4</v>
      </c>
      <c r="I167" s="115">
        <v>120.5</v>
      </c>
      <c r="J167" s="115">
        <v>148</v>
      </c>
      <c r="K167" s="115">
        <v>162.9</v>
      </c>
      <c r="L167" s="115">
        <v>137.4</v>
      </c>
      <c r="M167" s="115">
        <v>120.8</v>
      </c>
      <c r="N167" s="115">
        <v>134.69999999999999</v>
      </c>
      <c r="O167" s="115">
        <v>131.6</v>
      </c>
      <c r="P167" s="115">
        <v>148.69999999999999</v>
      </c>
      <c r="Q167" s="115">
        <v>140.6</v>
      </c>
      <c r="R167" s="115">
        <v>149</v>
      </c>
      <c r="S167" s="115">
        <v>145.30000000000001</v>
      </c>
      <c r="T167" s="115">
        <v>139.19999999999999</v>
      </c>
      <c r="U167" s="115">
        <v>144.5</v>
      </c>
      <c r="V167" s="115" t="s">
        <v>32</v>
      </c>
      <c r="W167" s="115">
        <v>136.4</v>
      </c>
      <c r="X167" s="115">
        <v>137.30000000000001</v>
      </c>
      <c r="Y167" s="115">
        <v>133</v>
      </c>
      <c r="Z167" s="115">
        <v>120.3</v>
      </c>
      <c r="AA167" s="115">
        <v>131.5</v>
      </c>
      <c r="AB167" s="115">
        <v>140.19999999999999</v>
      </c>
      <c r="AC167" s="115">
        <v>125.4</v>
      </c>
      <c r="AD167" s="115">
        <v>129.69999999999999</v>
      </c>
      <c r="AE167" s="115">
        <v>137.80000000000001</v>
      </c>
      <c r="AF167" s="18" t="str">
        <f t="shared" si="6"/>
        <v>No</v>
      </c>
    </row>
    <row r="168" spans="1:32" x14ac:dyDescent="0.3">
      <c r="A168" s="115" t="s">
        <v>33</v>
      </c>
      <c r="B168" s="115">
        <v>2017</v>
      </c>
      <c r="C168" s="115" t="s">
        <v>41</v>
      </c>
      <c r="D168" s="115" t="str">
        <f t="shared" si="5"/>
        <v>2017 August</v>
      </c>
      <c r="E168" s="115">
        <v>133.19999999999999</v>
      </c>
      <c r="F168" s="115">
        <v>143.9</v>
      </c>
      <c r="G168" s="115">
        <v>128.30000000000001</v>
      </c>
      <c r="H168" s="115">
        <v>138.30000000000001</v>
      </c>
      <c r="I168" s="115">
        <v>114.1</v>
      </c>
      <c r="J168" s="115">
        <v>142.69999999999999</v>
      </c>
      <c r="K168" s="115">
        <v>179.8</v>
      </c>
      <c r="L168" s="115">
        <v>123.5</v>
      </c>
      <c r="M168" s="115">
        <v>122.1</v>
      </c>
      <c r="N168" s="115">
        <v>137.5</v>
      </c>
      <c r="O168" s="115">
        <v>124.6</v>
      </c>
      <c r="P168" s="115">
        <v>144.5</v>
      </c>
      <c r="Q168" s="115">
        <v>140.5</v>
      </c>
      <c r="R168" s="115">
        <v>152.1</v>
      </c>
      <c r="S168" s="115">
        <v>132.69999999999999</v>
      </c>
      <c r="T168" s="115">
        <v>124.3</v>
      </c>
      <c r="U168" s="115">
        <v>131.4</v>
      </c>
      <c r="V168" s="115">
        <v>134.4</v>
      </c>
      <c r="W168" s="115">
        <v>118.9</v>
      </c>
      <c r="X168" s="115">
        <v>127.7</v>
      </c>
      <c r="Y168" s="115">
        <v>125.7</v>
      </c>
      <c r="Z168" s="115">
        <v>114.6</v>
      </c>
      <c r="AA168" s="115">
        <v>124.1</v>
      </c>
      <c r="AB168" s="115">
        <v>135.69999999999999</v>
      </c>
      <c r="AC168" s="115">
        <v>123.3</v>
      </c>
      <c r="AD168" s="115">
        <v>123.8</v>
      </c>
      <c r="AE168" s="115">
        <v>132.69999999999999</v>
      </c>
      <c r="AF168" s="18" t="str">
        <f t="shared" si="6"/>
        <v>No</v>
      </c>
    </row>
    <row r="169" spans="1:32" x14ac:dyDescent="0.3">
      <c r="A169" s="115" t="s">
        <v>34</v>
      </c>
      <c r="B169" s="115">
        <v>2017</v>
      </c>
      <c r="C169" s="115" t="s">
        <v>41</v>
      </c>
      <c r="D169" s="115" t="str">
        <f t="shared" si="5"/>
        <v>2017 August</v>
      </c>
      <c r="E169" s="115">
        <v>134.30000000000001</v>
      </c>
      <c r="F169" s="115">
        <v>143.4</v>
      </c>
      <c r="G169" s="115">
        <v>129.30000000000001</v>
      </c>
      <c r="H169" s="115">
        <v>139</v>
      </c>
      <c r="I169" s="115">
        <v>118.1</v>
      </c>
      <c r="J169" s="115">
        <v>145.5</v>
      </c>
      <c r="K169" s="115">
        <v>168.6</v>
      </c>
      <c r="L169" s="115">
        <v>132.69999999999999</v>
      </c>
      <c r="M169" s="115">
        <v>121.2</v>
      </c>
      <c r="N169" s="115">
        <v>135.6</v>
      </c>
      <c r="O169" s="115">
        <v>128.69999999999999</v>
      </c>
      <c r="P169" s="115">
        <v>146.80000000000001</v>
      </c>
      <c r="Q169" s="115">
        <v>140.6</v>
      </c>
      <c r="R169" s="115">
        <v>149.80000000000001</v>
      </c>
      <c r="S169" s="115">
        <v>140.30000000000001</v>
      </c>
      <c r="T169" s="115">
        <v>133</v>
      </c>
      <c r="U169" s="115">
        <v>139.30000000000001</v>
      </c>
      <c r="V169" s="115">
        <v>134.4</v>
      </c>
      <c r="W169" s="115">
        <v>129.80000000000001</v>
      </c>
      <c r="X169" s="115">
        <v>132.80000000000001</v>
      </c>
      <c r="Y169" s="115">
        <v>130.19999999999999</v>
      </c>
      <c r="Z169" s="115">
        <v>117.3</v>
      </c>
      <c r="AA169" s="115">
        <v>127.3</v>
      </c>
      <c r="AB169" s="115">
        <v>137.6</v>
      </c>
      <c r="AC169" s="115">
        <v>124.5</v>
      </c>
      <c r="AD169" s="115">
        <v>126.8</v>
      </c>
      <c r="AE169" s="115">
        <v>135.4</v>
      </c>
      <c r="AF169" s="18" t="str">
        <f t="shared" si="6"/>
        <v>No</v>
      </c>
    </row>
    <row r="170" spans="1:32" x14ac:dyDescent="0.3">
      <c r="A170" s="115" t="s">
        <v>30</v>
      </c>
      <c r="B170" s="115">
        <v>2017</v>
      </c>
      <c r="C170" s="115" t="s">
        <v>42</v>
      </c>
      <c r="D170" s="115" t="str">
        <f t="shared" si="5"/>
        <v>2017 September</v>
      </c>
      <c r="E170" s="115">
        <v>135.19999999999999</v>
      </c>
      <c r="F170" s="115">
        <v>142</v>
      </c>
      <c r="G170" s="115">
        <v>130.5</v>
      </c>
      <c r="H170" s="115">
        <v>140.19999999999999</v>
      </c>
      <c r="I170" s="115">
        <v>120.7</v>
      </c>
      <c r="J170" s="115">
        <v>147.80000000000001</v>
      </c>
      <c r="K170" s="115">
        <v>154.5</v>
      </c>
      <c r="L170" s="115">
        <v>137.1</v>
      </c>
      <c r="M170" s="115">
        <v>121</v>
      </c>
      <c r="N170" s="115">
        <v>134.69999999999999</v>
      </c>
      <c r="O170" s="115">
        <v>131.69999999999999</v>
      </c>
      <c r="P170" s="115">
        <v>149.30000000000001</v>
      </c>
      <c r="Q170" s="115">
        <v>139.6</v>
      </c>
      <c r="R170" s="115">
        <v>149.80000000000001</v>
      </c>
      <c r="S170" s="115">
        <v>146.1</v>
      </c>
      <c r="T170" s="115">
        <v>139.69999999999999</v>
      </c>
      <c r="U170" s="115">
        <v>145.19999999999999</v>
      </c>
      <c r="V170" s="115" t="s">
        <v>32</v>
      </c>
      <c r="W170" s="115">
        <v>137.4</v>
      </c>
      <c r="X170" s="115">
        <v>137.9</v>
      </c>
      <c r="Y170" s="115">
        <v>133.4</v>
      </c>
      <c r="Z170" s="115">
        <v>121.2</v>
      </c>
      <c r="AA170" s="115">
        <v>132.30000000000001</v>
      </c>
      <c r="AB170" s="115">
        <v>139.6</v>
      </c>
      <c r="AC170" s="115">
        <v>126.7</v>
      </c>
      <c r="AD170" s="115">
        <v>130.30000000000001</v>
      </c>
      <c r="AE170" s="115">
        <v>137.6</v>
      </c>
      <c r="AF170" s="18" t="str">
        <f t="shared" si="6"/>
        <v>No</v>
      </c>
    </row>
    <row r="171" spans="1:32" x14ac:dyDescent="0.3">
      <c r="A171" s="115" t="s">
        <v>33</v>
      </c>
      <c r="B171" s="115">
        <v>2017</v>
      </c>
      <c r="C171" s="115" t="s">
        <v>42</v>
      </c>
      <c r="D171" s="115" t="str">
        <f t="shared" si="5"/>
        <v>2017 September</v>
      </c>
      <c r="E171" s="115">
        <v>133.6</v>
      </c>
      <c r="F171" s="115">
        <v>143</v>
      </c>
      <c r="G171" s="115">
        <v>129.69999999999999</v>
      </c>
      <c r="H171" s="115">
        <v>138.69999999999999</v>
      </c>
      <c r="I171" s="115">
        <v>114.5</v>
      </c>
      <c r="J171" s="115">
        <v>137.5</v>
      </c>
      <c r="K171" s="115">
        <v>160.69999999999999</v>
      </c>
      <c r="L171" s="115">
        <v>124.5</v>
      </c>
      <c r="M171" s="115">
        <v>122.4</v>
      </c>
      <c r="N171" s="115">
        <v>137.30000000000001</v>
      </c>
      <c r="O171" s="115">
        <v>124.8</v>
      </c>
      <c r="P171" s="115">
        <v>145</v>
      </c>
      <c r="Q171" s="115">
        <v>138</v>
      </c>
      <c r="R171" s="115">
        <v>153.6</v>
      </c>
      <c r="S171" s="115">
        <v>133.30000000000001</v>
      </c>
      <c r="T171" s="115">
        <v>124.6</v>
      </c>
      <c r="U171" s="115">
        <v>132</v>
      </c>
      <c r="V171" s="115">
        <v>135.69999999999999</v>
      </c>
      <c r="W171" s="115">
        <v>120.6</v>
      </c>
      <c r="X171" s="115">
        <v>128.1</v>
      </c>
      <c r="Y171" s="115">
        <v>126.1</v>
      </c>
      <c r="Z171" s="115">
        <v>115.7</v>
      </c>
      <c r="AA171" s="115">
        <v>124.5</v>
      </c>
      <c r="AB171" s="115">
        <v>135.9</v>
      </c>
      <c r="AC171" s="115">
        <v>124.4</v>
      </c>
      <c r="AD171" s="115">
        <v>124.5</v>
      </c>
      <c r="AE171" s="115">
        <v>132.4</v>
      </c>
      <c r="AF171" s="18" t="str">
        <f t="shared" si="6"/>
        <v>No</v>
      </c>
    </row>
    <row r="172" spans="1:32" x14ac:dyDescent="0.3">
      <c r="A172" s="115" t="s">
        <v>34</v>
      </c>
      <c r="B172" s="115">
        <v>2017</v>
      </c>
      <c r="C172" s="115" t="s">
        <v>42</v>
      </c>
      <c r="D172" s="115" t="str">
        <f t="shared" si="5"/>
        <v>2017 September</v>
      </c>
      <c r="E172" s="115">
        <v>134.69999999999999</v>
      </c>
      <c r="F172" s="115">
        <v>142.4</v>
      </c>
      <c r="G172" s="115">
        <v>130.19999999999999</v>
      </c>
      <c r="H172" s="115">
        <v>139.6</v>
      </c>
      <c r="I172" s="115">
        <v>118.4</v>
      </c>
      <c r="J172" s="115">
        <v>143</v>
      </c>
      <c r="K172" s="115">
        <v>156.6</v>
      </c>
      <c r="L172" s="115">
        <v>132.9</v>
      </c>
      <c r="M172" s="115">
        <v>121.5</v>
      </c>
      <c r="N172" s="115">
        <v>135.6</v>
      </c>
      <c r="O172" s="115">
        <v>128.80000000000001</v>
      </c>
      <c r="P172" s="115">
        <v>147.30000000000001</v>
      </c>
      <c r="Q172" s="115">
        <v>139</v>
      </c>
      <c r="R172" s="115">
        <v>150.80000000000001</v>
      </c>
      <c r="S172" s="115">
        <v>141.1</v>
      </c>
      <c r="T172" s="115">
        <v>133.4</v>
      </c>
      <c r="U172" s="115">
        <v>140</v>
      </c>
      <c r="V172" s="115">
        <v>135.69999999999999</v>
      </c>
      <c r="W172" s="115">
        <v>131</v>
      </c>
      <c r="X172" s="115">
        <v>133.30000000000001</v>
      </c>
      <c r="Y172" s="115">
        <v>130.6</v>
      </c>
      <c r="Z172" s="115">
        <v>118.3</v>
      </c>
      <c r="AA172" s="115">
        <v>127.9</v>
      </c>
      <c r="AB172" s="115">
        <v>137.4</v>
      </c>
      <c r="AC172" s="115">
        <v>125.7</v>
      </c>
      <c r="AD172" s="115">
        <v>127.5</v>
      </c>
      <c r="AE172" s="115">
        <v>135.19999999999999</v>
      </c>
      <c r="AF172" s="18" t="str">
        <f t="shared" si="6"/>
        <v>No</v>
      </c>
    </row>
    <row r="173" spans="1:32" x14ac:dyDescent="0.3">
      <c r="A173" s="115" t="s">
        <v>30</v>
      </c>
      <c r="B173" s="115">
        <v>2017</v>
      </c>
      <c r="C173" s="115" t="s">
        <v>43</v>
      </c>
      <c r="D173" s="115" t="str">
        <f t="shared" si="5"/>
        <v>2017 October</v>
      </c>
      <c r="E173" s="115">
        <v>135.9</v>
      </c>
      <c r="F173" s="115">
        <v>141.9</v>
      </c>
      <c r="G173" s="115">
        <v>131</v>
      </c>
      <c r="H173" s="115">
        <v>141.5</v>
      </c>
      <c r="I173" s="115">
        <v>121.4</v>
      </c>
      <c r="J173" s="115">
        <v>146.69999999999999</v>
      </c>
      <c r="K173" s="115">
        <v>157.1</v>
      </c>
      <c r="L173" s="115">
        <v>136.4</v>
      </c>
      <c r="M173" s="115">
        <v>121.4</v>
      </c>
      <c r="N173" s="115">
        <v>135.6</v>
      </c>
      <c r="O173" s="115">
        <v>131.30000000000001</v>
      </c>
      <c r="P173" s="115">
        <v>150.30000000000001</v>
      </c>
      <c r="Q173" s="115">
        <v>140.4</v>
      </c>
      <c r="R173" s="115">
        <v>150.5</v>
      </c>
      <c r="S173" s="115">
        <v>147.19999999999999</v>
      </c>
      <c r="T173" s="115">
        <v>140.6</v>
      </c>
      <c r="U173" s="115">
        <v>146.19999999999999</v>
      </c>
      <c r="V173" s="115" t="s">
        <v>32</v>
      </c>
      <c r="W173" s="115">
        <v>138.1</v>
      </c>
      <c r="X173" s="115">
        <v>138.4</v>
      </c>
      <c r="Y173" s="115">
        <v>134.19999999999999</v>
      </c>
      <c r="Z173" s="115">
        <v>121</v>
      </c>
      <c r="AA173" s="115">
        <v>133</v>
      </c>
      <c r="AB173" s="115">
        <v>140.1</v>
      </c>
      <c r="AC173" s="115">
        <v>127.4</v>
      </c>
      <c r="AD173" s="115">
        <v>130.69999999999999</v>
      </c>
      <c r="AE173" s="115">
        <v>138.30000000000001</v>
      </c>
      <c r="AF173" s="18" t="str">
        <f t="shared" si="6"/>
        <v>No</v>
      </c>
    </row>
    <row r="174" spans="1:32" x14ac:dyDescent="0.3">
      <c r="A174" s="115" t="s">
        <v>33</v>
      </c>
      <c r="B174" s="115">
        <v>2017</v>
      </c>
      <c r="C174" s="115" t="s">
        <v>43</v>
      </c>
      <c r="D174" s="115" t="str">
        <f t="shared" si="5"/>
        <v>2017 October</v>
      </c>
      <c r="E174" s="115">
        <v>133.9</v>
      </c>
      <c r="F174" s="115">
        <v>142.80000000000001</v>
      </c>
      <c r="G174" s="115">
        <v>131.4</v>
      </c>
      <c r="H174" s="115">
        <v>139.1</v>
      </c>
      <c r="I174" s="115">
        <v>114.9</v>
      </c>
      <c r="J174" s="115">
        <v>135.6</v>
      </c>
      <c r="K174" s="115">
        <v>173.2</v>
      </c>
      <c r="L174" s="115">
        <v>124.1</v>
      </c>
      <c r="M174" s="115">
        <v>122.6</v>
      </c>
      <c r="N174" s="115">
        <v>137.80000000000001</v>
      </c>
      <c r="O174" s="115">
        <v>125.1</v>
      </c>
      <c r="P174" s="115">
        <v>145.5</v>
      </c>
      <c r="Q174" s="115">
        <v>139.69999999999999</v>
      </c>
      <c r="R174" s="115">
        <v>154.6</v>
      </c>
      <c r="S174" s="115">
        <v>134</v>
      </c>
      <c r="T174" s="115">
        <v>124.9</v>
      </c>
      <c r="U174" s="115">
        <v>132.6</v>
      </c>
      <c r="V174" s="115">
        <v>137.30000000000001</v>
      </c>
      <c r="W174" s="115">
        <v>122.6</v>
      </c>
      <c r="X174" s="115">
        <v>128.30000000000001</v>
      </c>
      <c r="Y174" s="115">
        <v>126.6</v>
      </c>
      <c r="Z174" s="115">
        <v>115</v>
      </c>
      <c r="AA174" s="115">
        <v>124.8</v>
      </c>
      <c r="AB174" s="115">
        <v>136.30000000000001</v>
      </c>
      <c r="AC174" s="115">
        <v>124.6</v>
      </c>
      <c r="AD174" s="115">
        <v>124.5</v>
      </c>
      <c r="AE174" s="115">
        <v>133.5</v>
      </c>
      <c r="AF174" s="18" t="str">
        <f t="shared" si="6"/>
        <v>No</v>
      </c>
    </row>
    <row r="175" spans="1:32" x14ac:dyDescent="0.3">
      <c r="A175" s="115" t="s">
        <v>34</v>
      </c>
      <c r="B175" s="115">
        <v>2017</v>
      </c>
      <c r="C175" s="115" t="s">
        <v>43</v>
      </c>
      <c r="D175" s="115" t="str">
        <f t="shared" si="5"/>
        <v>2017 October</v>
      </c>
      <c r="E175" s="115">
        <v>135.30000000000001</v>
      </c>
      <c r="F175" s="115">
        <v>142.19999999999999</v>
      </c>
      <c r="G175" s="115">
        <v>131.19999999999999</v>
      </c>
      <c r="H175" s="115">
        <v>140.6</v>
      </c>
      <c r="I175" s="115">
        <v>119</v>
      </c>
      <c r="J175" s="115">
        <v>141.5</v>
      </c>
      <c r="K175" s="115">
        <v>162.6</v>
      </c>
      <c r="L175" s="115">
        <v>132.30000000000001</v>
      </c>
      <c r="M175" s="115">
        <v>121.8</v>
      </c>
      <c r="N175" s="115">
        <v>136.30000000000001</v>
      </c>
      <c r="O175" s="115">
        <v>128.69999999999999</v>
      </c>
      <c r="P175" s="115">
        <v>148.1</v>
      </c>
      <c r="Q175" s="115">
        <v>140.1</v>
      </c>
      <c r="R175" s="115">
        <v>151.6</v>
      </c>
      <c r="S175" s="115">
        <v>142</v>
      </c>
      <c r="T175" s="115">
        <v>134.1</v>
      </c>
      <c r="U175" s="115">
        <v>140.80000000000001</v>
      </c>
      <c r="V175" s="115">
        <v>137.30000000000001</v>
      </c>
      <c r="W175" s="115">
        <v>132.19999999999999</v>
      </c>
      <c r="X175" s="115">
        <v>133.6</v>
      </c>
      <c r="Y175" s="115">
        <v>131.30000000000001</v>
      </c>
      <c r="Z175" s="115">
        <v>117.8</v>
      </c>
      <c r="AA175" s="115">
        <v>128.4</v>
      </c>
      <c r="AB175" s="115">
        <v>137.9</v>
      </c>
      <c r="AC175" s="115">
        <v>126.2</v>
      </c>
      <c r="AD175" s="115">
        <v>127.7</v>
      </c>
      <c r="AE175" s="115">
        <v>136.1</v>
      </c>
      <c r="AF175" s="18" t="str">
        <f t="shared" si="6"/>
        <v>No</v>
      </c>
    </row>
    <row r="176" spans="1:32" x14ac:dyDescent="0.3">
      <c r="A176" s="115" t="s">
        <v>30</v>
      </c>
      <c r="B176" s="115">
        <v>2017</v>
      </c>
      <c r="C176" s="115" t="s">
        <v>45</v>
      </c>
      <c r="D176" s="115" t="str">
        <f t="shared" si="5"/>
        <v>2017 November</v>
      </c>
      <c r="E176" s="115">
        <v>136.30000000000001</v>
      </c>
      <c r="F176" s="115">
        <v>142.5</v>
      </c>
      <c r="G176" s="115">
        <v>140.5</v>
      </c>
      <c r="H176" s="115">
        <v>141.5</v>
      </c>
      <c r="I176" s="115">
        <v>121.6</v>
      </c>
      <c r="J176" s="115">
        <v>147.30000000000001</v>
      </c>
      <c r="K176" s="115">
        <v>168</v>
      </c>
      <c r="L176" s="115">
        <v>135.80000000000001</v>
      </c>
      <c r="M176" s="115">
        <v>122.5</v>
      </c>
      <c r="N176" s="115">
        <v>136</v>
      </c>
      <c r="O176" s="115">
        <v>131.9</v>
      </c>
      <c r="P176" s="115">
        <v>151.4</v>
      </c>
      <c r="Q176" s="115">
        <v>142.4</v>
      </c>
      <c r="R176" s="115">
        <v>152.1</v>
      </c>
      <c r="S176" s="115">
        <v>148.19999999999999</v>
      </c>
      <c r="T176" s="115">
        <v>141.5</v>
      </c>
      <c r="U176" s="115">
        <v>147.30000000000001</v>
      </c>
      <c r="V176" s="115" t="s">
        <v>32</v>
      </c>
      <c r="W176" s="115">
        <v>141.1</v>
      </c>
      <c r="X176" s="115">
        <v>139.4</v>
      </c>
      <c r="Y176" s="115">
        <v>135.80000000000001</v>
      </c>
      <c r="Z176" s="115">
        <v>121.6</v>
      </c>
      <c r="AA176" s="115">
        <v>133.69999999999999</v>
      </c>
      <c r="AB176" s="115">
        <v>141.5</v>
      </c>
      <c r="AC176" s="115">
        <v>128.1</v>
      </c>
      <c r="AD176" s="115">
        <v>131.69999999999999</v>
      </c>
      <c r="AE176" s="115">
        <v>140</v>
      </c>
      <c r="AF176" s="18" t="str">
        <f t="shared" si="6"/>
        <v>No</v>
      </c>
    </row>
    <row r="177" spans="1:32" x14ac:dyDescent="0.3">
      <c r="A177" s="115" t="s">
        <v>33</v>
      </c>
      <c r="B177" s="115">
        <v>2017</v>
      </c>
      <c r="C177" s="115" t="s">
        <v>45</v>
      </c>
      <c r="D177" s="115" t="str">
        <f t="shared" si="5"/>
        <v>2017 November</v>
      </c>
      <c r="E177" s="115">
        <v>134.30000000000001</v>
      </c>
      <c r="F177" s="115">
        <v>142.1</v>
      </c>
      <c r="G177" s="115">
        <v>146.69999999999999</v>
      </c>
      <c r="H177" s="115">
        <v>139.5</v>
      </c>
      <c r="I177" s="115">
        <v>115.2</v>
      </c>
      <c r="J177" s="115">
        <v>136.4</v>
      </c>
      <c r="K177" s="115">
        <v>185.2</v>
      </c>
      <c r="L177" s="115">
        <v>122.2</v>
      </c>
      <c r="M177" s="115">
        <v>123.9</v>
      </c>
      <c r="N177" s="115">
        <v>138.30000000000001</v>
      </c>
      <c r="O177" s="115">
        <v>125.4</v>
      </c>
      <c r="P177" s="115">
        <v>146</v>
      </c>
      <c r="Q177" s="115">
        <v>141.5</v>
      </c>
      <c r="R177" s="115">
        <v>156.19999999999999</v>
      </c>
      <c r="S177" s="115">
        <v>135</v>
      </c>
      <c r="T177" s="115">
        <v>125.4</v>
      </c>
      <c r="U177" s="115">
        <v>133.5</v>
      </c>
      <c r="V177" s="115">
        <v>138.6</v>
      </c>
      <c r="W177" s="115">
        <v>125.7</v>
      </c>
      <c r="X177" s="115">
        <v>128.80000000000001</v>
      </c>
      <c r="Y177" s="115">
        <v>127.4</v>
      </c>
      <c r="Z177" s="115">
        <v>115.3</v>
      </c>
      <c r="AA177" s="115">
        <v>125.1</v>
      </c>
      <c r="AB177" s="115">
        <v>136.6</v>
      </c>
      <c r="AC177" s="115">
        <v>124.9</v>
      </c>
      <c r="AD177" s="115">
        <v>124.9</v>
      </c>
      <c r="AE177" s="115">
        <v>134.80000000000001</v>
      </c>
      <c r="AF177" s="18" t="str">
        <f t="shared" si="6"/>
        <v>No</v>
      </c>
    </row>
    <row r="178" spans="1:32" x14ac:dyDescent="0.3">
      <c r="A178" s="115" t="s">
        <v>34</v>
      </c>
      <c r="B178" s="115">
        <v>2017</v>
      </c>
      <c r="C178" s="115" t="s">
        <v>45</v>
      </c>
      <c r="D178" s="115" t="str">
        <f t="shared" si="5"/>
        <v>2017 November</v>
      </c>
      <c r="E178" s="115">
        <v>135.69999999999999</v>
      </c>
      <c r="F178" s="115">
        <v>142.4</v>
      </c>
      <c r="G178" s="115">
        <v>142.9</v>
      </c>
      <c r="H178" s="115">
        <v>140.80000000000001</v>
      </c>
      <c r="I178" s="115">
        <v>119.2</v>
      </c>
      <c r="J178" s="115">
        <v>142.19999999999999</v>
      </c>
      <c r="K178" s="115">
        <v>173.8</v>
      </c>
      <c r="L178" s="115">
        <v>131.19999999999999</v>
      </c>
      <c r="M178" s="115">
        <v>123</v>
      </c>
      <c r="N178" s="115">
        <v>136.80000000000001</v>
      </c>
      <c r="O178" s="115">
        <v>129.19999999999999</v>
      </c>
      <c r="P178" s="115">
        <v>148.9</v>
      </c>
      <c r="Q178" s="115">
        <v>142.1</v>
      </c>
      <c r="R178" s="115">
        <v>153.19999999999999</v>
      </c>
      <c r="S178" s="115">
        <v>143</v>
      </c>
      <c r="T178" s="115">
        <v>134.80000000000001</v>
      </c>
      <c r="U178" s="115">
        <v>141.80000000000001</v>
      </c>
      <c r="V178" s="115">
        <v>138.6</v>
      </c>
      <c r="W178" s="115">
        <v>135.30000000000001</v>
      </c>
      <c r="X178" s="115">
        <v>134.4</v>
      </c>
      <c r="Y178" s="115">
        <v>132.6</v>
      </c>
      <c r="Z178" s="115">
        <v>118.3</v>
      </c>
      <c r="AA178" s="115">
        <v>128.9</v>
      </c>
      <c r="AB178" s="115">
        <v>138.6</v>
      </c>
      <c r="AC178" s="115">
        <v>126.8</v>
      </c>
      <c r="AD178" s="115">
        <v>128.4</v>
      </c>
      <c r="AE178" s="115">
        <v>137.6</v>
      </c>
      <c r="AF178" s="18" t="str">
        <f t="shared" si="6"/>
        <v>No</v>
      </c>
    </row>
    <row r="179" spans="1:32" x14ac:dyDescent="0.3">
      <c r="A179" s="115" t="s">
        <v>30</v>
      </c>
      <c r="B179" s="115">
        <v>2017</v>
      </c>
      <c r="C179" s="115" t="s">
        <v>46</v>
      </c>
      <c r="D179" s="115" t="str">
        <f t="shared" si="5"/>
        <v>2017 December</v>
      </c>
      <c r="E179" s="115">
        <v>136.4</v>
      </c>
      <c r="F179" s="115">
        <v>143.69999999999999</v>
      </c>
      <c r="G179" s="115">
        <v>144.80000000000001</v>
      </c>
      <c r="H179" s="115">
        <v>141.9</v>
      </c>
      <c r="I179" s="115">
        <v>123.1</v>
      </c>
      <c r="J179" s="115">
        <v>147.19999999999999</v>
      </c>
      <c r="K179" s="115">
        <v>161</v>
      </c>
      <c r="L179" s="115">
        <v>133.80000000000001</v>
      </c>
      <c r="M179" s="115">
        <v>121.9</v>
      </c>
      <c r="N179" s="115">
        <v>135.80000000000001</v>
      </c>
      <c r="O179" s="115">
        <v>131.1</v>
      </c>
      <c r="P179" s="115">
        <v>151.4</v>
      </c>
      <c r="Q179" s="115">
        <v>141.5</v>
      </c>
      <c r="R179" s="115">
        <v>153.19999999999999</v>
      </c>
      <c r="S179" s="115">
        <v>148</v>
      </c>
      <c r="T179" s="115">
        <v>141.9</v>
      </c>
      <c r="U179" s="115">
        <v>147.19999999999999</v>
      </c>
      <c r="V179" s="115" t="s">
        <v>32</v>
      </c>
      <c r="W179" s="115">
        <v>142.6</v>
      </c>
      <c r="X179" s="115">
        <v>139.5</v>
      </c>
      <c r="Y179" s="115">
        <v>136.1</v>
      </c>
      <c r="Z179" s="115">
        <v>122</v>
      </c>
      <c r="AA179" s="115">
        <v>133.4</v>
      </c>
      <c r="AB179" s="115">
        <v>141.1</v>
      </c>
      <c r="AC179" s="115">
        <v>127.8</v>
      </c>
      <c r="AD179" s="115">
        <v>131.9</v>
      </c>
      <c r="AE179" s="115">
        <v>139.80000000000001</v>
      </c>
      <c r="AF179" s="18" t="str">
        <f t="shared" si="6"/>
        <v>No</v>
      </c>
    </row>
    <row r="180" spans="1:32" x14ac:dyDescent="0.3">
      <c r="A180" s="115" t="s">
        <v>33</v>
      </c>
      <c r="B180" s="115">
        <v>2017</v>
      </c>
      <c r="C180" s="115" t="s">
        <v>46</v>
      </c>
      <c r="D180" s="115" t="str">
        <f t="shared" si="5"/>
        <v>2017 December</v>
      </c>
      <c r="E180" s="115">
        <v>134.4</v>
      </c>
      <c r="F180" s="115">
        <v>142.6</v>
      </c>
      <c r="G180" s="115">
        <v>145.9</v>
      </c>
      <c r="H180" s="115">
        <v>139.5</v>
      </c>
      <c r="I180" s="115">
        <v>115.9</v>
      </c>
      <c r="J180" s="115">
        <v>135</v>
      </c>
      <c r="K180" s="115">
        <v>163.19999999999999</v>
      </c>
      <c r="L180" s="115">
        <v>119.8</v>
      </c>
      <c r="M180" s="115">
        <v>120.7</v>
      </c>
      <c r="N180" s="115">
        <v>139.69999999999999</v>
      </c>
      <c r="O180" s="115">
        <v>125.7</v>
      </c>
      <c r="P180" s="115">
        <v>146.30000000000001</v>
      </c>
      <c r="Q180" s="115">
        <v>138.80000000000001</v>
      </c>
      <c r="R180" s="115">
        <v>157</v>
      </c>
      <c r="S180" s="115">
        <v>135.6</v>
      </c>
      <c r="T180" s="115">
        <v>125.6</v>
      </c>
      <c r="U180" s="115">
        <v>134</v>
      </c>
      <c r="V180" s="115">
        <v>139.1</v>
      </c>
      <c r="W180" s="115">
        <v>126.8</v>
      </c>
      <c r="X180" s="115">
        <v>129.30000000000001</v>
      </c>
      <c r="Y180" s="115">
        <v>128.19999999999999</v>
      </c>
      <c r="Z180" s="115">
        <v>115.3</v>
      </c>
      <c r="AA180" s="115">
        <v>125.6</v>
      </c>
      <c r="AB180" s="115">
        <v>136.69999999999999</v>
      </c>
      <c r="AC180" s="115">
        <v>124.6</v>
      </c>
      <c r="AD180" s="115">
        <v>125.1</v>
      </c>
      <c r="AE180" s="115">
        <v>134.1</v>
      </c>
      <c r="AF180" s="18" t="str">
        <f t="shared" si="6"/>
        <v>No</v>
      </c>
    </row>
    <row r="181" spans="1:32" x14ac:dyDescent="0.3">
      <c r="A181" s="115" t="s">
        <v>34</v>
      </c>
      <c r="B181" s="115">
        <v>2017</v>
      </c>
      <c r="C181" s="115" t="s">
        <v>46</v>
      </c>
      <c r="D181" s="115" t="str">
        <f t="shared" si="5"/>
        <v>2017 December</v>
      </c>
      <c r="E181" s="115">
        <v>135.80000000000001</v>
      </c>
      <c r="F181" s="115">
        <v>143.30000000000001</v>
      </c>
      <c r="G181" s="115">
        <v>145.19999999999999</v>
      </c>
      <c r="H181" s="115">
        <v>141</v>
      </c>
      <c r="I181" s="115">
        <v>120.5</v>
      </c>
      <c r="J181" s="115">
        <v>141.5</v>
      </c>
      <c r="K181" s="115">
        <v>161.69999999999999</v>
      </c>
      <c r="L181" s="115">
        <v>129.1</v>
      </c>
      <c r="M181" s="115">
        <v>121.5</v>
      </c>
      <c r="N181" s="115">
        <v>137.1</v>
      </c>
      <c r="O181" s="115">
        <v>128.80000000000001</v>
      </c>
      <c r="P181" s="115">
        <v>149</v>
      </c>
      <c r="Q181" s="115">
        <v>140.5</v>
      </c>
      <c r="R181" s="115">
        <v>154.19999999999999</v>
      </c>
      <c r="S181" s="115">
        <v>143.1</v>
      </c>
      <c r="T181" s="115">
        <v>135.1</v>
      </c>
      <c r="U181" s="115">
        <v>142</v>
      </c>
      <c r="V181" s="115">
        <v>139.1</v>
      </c>
      <c r="W181" s="115">
        <v>136.6</v>
      </c>
      <c r="X181" s="115">
        <v>134.69999999999999</v>
      </c>
      <c r="Y181" s="115">
        <v>133.1</v>
      </c>
      <c r="Z181" s="115">
        <v>118.5</v>
      </c>
      <c r="AA181" s="115">
        <v>129</v>
      </c>
      <c r="AB181" s="115">
        <v>138.5</v>
      </c>
      <c r="AC181" s="115">
        <v>126.5</v>
      </c>
      <c r="AD181" s="115">
        <v>128.6</v>
      </c>
      <c r="AE181" s="115">
        <v>137.19999999999999</v>
      </c>
      <c r="AF181" s="18" t="str">
        <f t="shared" si="6"/>
        <v>No</v>
      </c>
    </row>
    <row r="182" spans="1:32" x14ac:dyDescent="0.3">
      <c r="A182" s="115" t="s">
        <v>30</v>
      </c>
      <c r="B182" s="115">
        <v>2018</v>
      </c>
      <c r="C182" s="115" t="s">
        <v>31</v>
      </c>
      <c r="D182" s="115" t="str">
        <f t="shared" si="5"/>
        <v>2018 January</v>
      </c>
      <c r="E182" s="115">
        <v>136.6</v>
      </c>
      <c r="F182" s="115">
        <v>144.4</v>
      </c>
      <c r="G182" s="115">
        <v>143.80000000000001</v>
      </c>
      <c r="H182" s="115">
        <v>142</v>
      </c>
      <c r="I182" s="115">
        <v>123.2</v>
      </c>
      <c r="J182" s="115">
        <v>147.9</v>
      </c>
      <c r="K182" s="115">
        <v>152.1</v>
      </c>
      <c r="L182" s="115">
        <v>131.80000000000001</v>
      </c>
      <c r="M182" s="115">
        <v>119.5</v>
      </c>
      <c r="N182" s="115">
        <v>136</v>
      </c>
      <c r="O182" s="115">
        <v>131.19999999999999</v>
      </c>
      <c r="P182" s="115">
        <v>151.80000000000001</v>
      </c>
      <c r="Q182" s="115">
        <v>140.4</v>
      </c>
      <c r="R182" s="115">
        <v>153.6</v>
      </c>
      <c r="S182" s="115">
        <v>148.30000000000001</v>
      </c>
      <c r="T182" s="115">
        <v>142.30000000000001</v>
      </c>
      <c r="U182" s="115">
        <v>147.5</v>
      </c>
      <c r="V182" s="115" t="s">
        <v>32</v>
      </c>
      <c r="W182" s="115">
        <v>142.30000000000001</v>
      </c>
      <c r="X182" s="115">
        <v>139.80000000000001</v>
      </c>
      <c r="Y182" s="115">
        <v>136</v>
      </c>
      <c r="Z182" s="115">
        <v>122.7</v>
      </c>
      <c r="AA182" s="115">
        <v>134.30000000000001</v>
      </c>
      <c r="AB182" s="115">
        <v>141.6</v>
      </c>
      <c r="AC182" s="115">
        <v>128.6</v>
      </c>
      <c r="AD182" s="115">
        <v>132.30000000000001</v>
      </c>
      <c r="AE182" s="115">
        <v>139.30000000000001</v>
      </c>
      <c r="AF182" s="18" t="str">
        <f t="shared" si="6"/>
        <v>No</v>
      </c>
    </row>
    <row r="183" spans="1:32" x14ac:dyDescent="0.3">
      <c r="A183" s="115" t="s">
        <v>33</v>
      </c>
      <c r="B183" s="115">
        <v>2018</v>
      </c>
      <c r="C183" s="115" t="s">
        <v>31</v>
      </c>
      <c r="D183" s="115" t="str">
        <f t="shared" si="5"/>
        <v>2018 January</v>
      </c>
      <c r="E183" s="115">
        <v>134.6</v>
      </c>
      <c r="F183" s="115">
        <v>143.69999999999999</v>
      </c>
      <c r="G183" s="115">
        <v>143.6</v>
      </c>
      <c r="H183" s="115">
        <v>139.6</v>
      </c>
      <c r="I183" s="115">
        <v>116.4</v>
      </c>
      <c r="J183" s="115">
        <v>133.80000000000001</v>
      </c>
      <c r="K183" s="115">
        <v>150.5</v>
      </c>
      <c r="L183" s="115">
        <v>118.4</v>
      </c>
      <c r="M183" s="115">
        <v>117.3</v>
      </c>
      <c r="N183" s="115">
        <v>140.5</v>
      </c>
      <c r="O183" s="115">
        <v>125.9</v>
      </c>
      <c r="P183" s="115">
        <v>146.80000000000001</v>
      </c>
      <c r="Q183" s="115">
        <v>137.19999999999999</v>
      </c>
      <c r="R183" s="115">
        <v>157.69999999999999</v>
      </c>
      <c r="S183" s="115">
        <v>136</v>
      </c>
      <c r="T183" s="115">
        <v>125.9</v>
      </c>
      <c r="U183" s="115">
        <v>134.4</v>
      </c>
      <c r="V183" s="115">
        <v>140.4</v>
      </c>
      <c r="W183" s="115">
        <v>127.3</v>
      </c>
      <c r="X183" s="115">
        <v>129.5</v>
      </c>
      <c r="Y183" s="115">
        <v>129</v>
      </c>
      <c r="Z183" s="115">
        <v>116.3</v>
      </c>
      <c r="AA183" s="115">
        <v>126.2</v>
      </c>
      <c r="AB183" s="115">
        <v>137.1</v>
      </c>
      <c r="AC183" s="115">
        <v>125.5</v>
      </c>
      <c r="AD183" s="115">
        <v>125.8</v>
      </c>
      <c r="AE183" s="115">
        <v>134.1</v>
      </c>
      <c r="AF183" s="18" t="str">
        <f t="shared" si="6"/>
        <v>No</v>
      </c>
    </row>
    <row r="184" spans="1:32" x14ac:dyDescent="0.3">
      <c r="A184" s="115" t="s">
        <v>34</v>
      </c>
      <c r="B184" s="115">
        <v>2018</v>
      </c>
      <c r="C184" s="115" t="s">
        <v>31</v>
      </c>
      <c r="D184" s="115" t="str">
        <f t="shared" si="5"/>
        <v>2018 January</v>
      </c>
      <c r="E184" s="115">
        <v>136</v>
      </c>
      <c r="F184" s="115">
        <v>144.19999999999999</v>
      </c>
      <c r="G184" s="115">
        <v>143.69999999999999</v>
      </c>
      <c r="H184" s="115">
        <v>141.1</v>
      </c>
      <c r="I184" s="115">
        <v>120.7</v>
      </c>
      <c r="J184" s="115">
        <v>141.30000000000001</v>
      </c>
      <c r="K184" s="115">
        <v>151.6</v>
      </c>
      <c r="L184" s="115">
        <v>127.3</v>
      </c>
      <c r="M184" s="115">
        <v>118.8</v>
      </c>
      <c r="N184" s="115">
        <v>137.5</v>
      </c>
      <c r="O184" s="115">
        <v>129</v>
      </c>
      <c r="P184" s="115">
        <v>149.5</v>
      </c>
      <c r="Q184" s="115">
        <v>139.19999999999999</v>
      </c>
      <c r="R184" s="115">
        <v>154.69999999999999</v>
      </c>
      <c r="S184" s="115">
        <v>143.5</v>
      </c>
      <c r="T184" s="115">
        <v>135.5</v>
      </c>
      <c r="U184" s="115">
        <v>142.30000000000001</v>
      </c>
      <c r="V184" s="115">
        <v>140.4</v>
      </c>
      <c r="W184" s="115">
        <v>136.6</v>
      </c>
      <c r="X184" s="115">
        <v>134.9</v>
      </c>
      <c r="Y184" s="115">
        <v>133.30000000000001</v>
      </c>
      <c r="Z184" s="115">
        <v>119.3</v>
      </c>
      <c r="AA184" s="115">
        <v>129.69999999999999</v>
      </c>
      <c r="AB184" s="115">
        <v>139</v>
      </c>
      <c r="AC184" s="115">
        <v>127.3</v>
      </c>
      <c r="AD184" s="115">
        <v>129.1</v>
      </c>
      <c r="AE184" s="115">
        <v>136.9</v>
      </c>
      <c r="AF184" s="18" t="str">
        <f t="shared" si="6"/>
        <v>No</v>
      </c>
    </row>
    <row r="185" spans="1:32" x14ac:dyDescent="0.3">
      <c r="A185" s="115" t="s">
        <v>30</v>
      </c>
      <c r="B185" s="115">
        <v>2018</v>
      </c>
      <c r="C185" s="115" t="s">
        <v>35</v>
      </c>
      <c r="D185" s="115" t="str">
        <f t="shared" si="5"/>
        <v>2018 February</v>
      </c>
      <c r="E185" s="115">
        <v>136.4</v>
      </c>
      <c r="F185" s="115">
        <v>143.69999999999999</v>
      </c>
      <c r="G185" s="115">
        <v>140.6</v>
      </c>
      <c r="H185" s="115">
        <v>141.5</v>
      </c>
      <c r="I185" s="115">
        <v>122.9</v>
      </c>
      <c r="J185" s="115">
        <v>149.4</v>
      </c>
      <c r="K185" s="115">
        <v>142.4</v>
      </c>
      <c r="L185" s="115">
        <v>130.19999999999999</v>
      </c>
      <c r="M185" s="115">
        <v>117.9</v>
      </c>
      <c r="N185" s="115">
        <v>135.6</v>
      </c>
      <c r="O185" s="115">
        <v>130.5</v>
      </c>
      <c r="P185" s="115">
        <v>151.69999999999999</v>
      </c>
      <c r="Q185" s="115">
        <v>138.69999999999999</v>
      </c>
      <c r="R185" s="115">
        <v>153.30000000000001</v>
      </c>
      <c r="S185" s="115">
        <v>148.69999999999999</v>
      </c>
      <c r="T185" s="115">
        <v>142.4</v>
      </c>
      <c r="U185" s="115">
        <v>147.80000000000001</v>
      </c>
      <c r="V185" s="115" t="s">
        <v>32</v>
      </c>
      <c r="W185" s="115">
        <v>142.4</v>
      </c>
      <c r="X185" s="115">
        <v>139.9</v>
      </c>
      <c r="Y185" s="115">
        <v>136.19999999999999</v>
      </c>
      <c r="Z185" s="115">
        <v>123.3</v>
      </c>
      <c r="AA185" s="115">
        <v>134.30000000000001</v>
      </c>
      <c r="AB185" s="115">
        <v>141.5</v>
      </c>
      <c r="AC185" s="115">
        <v>128.80000000000001</v>
      </c>
      <c r="AD185" s="115">
        <v>132.5</v>
      </c>
      <c r="AE185" s="115">
        <v>138.5</v>
      </c>
      <c r="AF185" s="18" t="str">
        <f t="shared" si="6"/>
        <v>No</v>
      </c>
    </row>
    <row r="186" spans="1:32" x14ac:dyDescent="0.3">
      <c r="A186" s="115" t="s">
        <v>33</v>
      </c>
      <c r="B186" s="115">
        <v>2018</v>
      </c>
      <c r="C186" s="115" t="s">
        <v>35</v>
      </c>
      <c r="D186" s="115" t="str">
        <f t="shared" si="5"/>
        <v>2018 February</v>
      </c>
      <c r="E186" s="115">
        <v>134.80000000000001</v>
      </c>
      <c r="F186" s="115">
        <v>143</v>
      </c>
      <c r="G186" s="115">
        <v>139.9</v>
      </c>
      <c r="H186" s="115">
        <v>139.9</v>
      </c>
      <c r="I186" s="115">
        <v>116.2</v>
      </c>
      <c r="J186" s="115">
        <v>135.5</v>
      </c>
      <c r="K186" s="115">
        <v>136.9</v>
      </c>
      <c r="L186" s="115">
        <v>117</v>
      </c>
      <c r="M186" s="115">
        <v>115.4</v>
      </c>
      <c r="N186" s="115">
        <v>140.69999999999999</v>
      </c>
      <c r="O186" s="115">
        <v>125.9</v>
      </c>
      <c r="P186" s="115">
        <v>147.1</v>
      </c>
      <c r="Q186" s="115">
        <v>135.6</v>
      </c>
      <c r="R186" s="115">
        <v>159.30000000000001</v>
      </c>
      <c r="S186" s="115">
        <v>136.30000000000001</v>
      </c>
      <c r="T186" s="115">
        <v>126.1</v>
      </c>
      <c r="U186" s="115">
        <v>134.69999999999999</v>
      </c>
      <c r="V186" s="115">
        <v>141.30000000000001</v>
      </c>
      <c r="W186" s="115">
        <v>127.3</v>
      </c>
      <c r="X186" s="115">
        <v>129.9</v>
      </c>
      <c r="Y186" s="115">
        <v>129.80000000000001</v>
      </c>
      <c r="Z186" s="115">
        <v>117.4</v>
      </c>
      <c r="AA186" s="115">
        <v>126.5</v>
      </c>
      <c r="AB186" s="115">
        <v>137.19999999999999</v>
      </c>
      <c r="AC186" s="115">
        <v>126.2</v>
      </c>
      <c r="AD186" s="115">
        <v>126.5</v>
      </c>
      <c r="AE186" s="115">
        <v>134</v>
      </c>
      <c r="AF186" s="18" t="str">
        <f t="shared" si="6"/>
        <v>No</v>
      </c>
    </row>
    <row r="187" spans="1:32" x14ac:dyDescent="0.3">
      <c r="A187" s="115" t="s">
        <v>34</v>
      </c>
      <c r="B187" s="115">
        <v>2018</v>
      </c>
      <c r="C187" s="115" t="s">
        <v>35</v>
      </c>
      <c r="D187" s="115" t="str">
        <f t="shared" si="5"/>
        <v>2018 February</v>
      </c>
      <c r="E187" s="115">
        <v>135.9</v>
      </c>
      <c r="F187" s="115">
        <v>143.5</v>
      </c>
      <c r="G187" s="115">
        <v>140.30000000000001</v>
      </c>
      <c r="H187" s="115">
        <v>140.9</v>
      </c>
      <c r="I187" s="115">
        <v>120.4</v>
      </c>
      <c r="J187" s="115">
        <v>142.9</v>
      </c>
      <c r="K187" s="115">
        <v>140.5</v>
      </c>
      <c r="L187" s="115">
        <v>125.8</v>
      </c>
      <c r="M187" s="115">
        <v>117.1</v>
      </c>
      <c r="N187" s="115">
        <v>137.30000000000001</v>
      </c>
      <c r="O187" s="115">
        <v>128.6</v>
      </c>
      <c r="P187" s="115">
        <v>149.6</v>
      </c>
      <c r="Q187" s="115">
        <v>137.6</v>
      </c>
      <c r="R187" s="115">
        <v>154.9</v>
      </c>
      <c r="S187" s="115">
        <v>143.80000000000001</v>
      </c>
      <c r="T187" s="115">
        <v>135.6</v>
      </c>
      <c r="U187" s="115">
        <v>142.6</v>
      </c>
      <c r="V187" s="115">
        <v>141.30000000000001</v>
      </c>
      <c r="W187" s="115">
        <v>136.69999999999999</v>
      </c>
      <c r="X187" s="115">
        <v>135.19999999999999</v>
      </c>
      <c r="Y187" s="115">
        <v>133.80000000000001</v>
      </c>
      <c r="Z187" s="115">
        <v>120.2</v>
      </c>
      <c r="AA187" s="115">
        <v>129.9</v>
      </c>
      <c r="AB187" s="115">
        <v>139</v>
      </c>
      <c r="AC187" s="115">
        <v>127.7</v>
      </c>
      <c r="AD187" s="115">
        <v>129.6</v>
      </c>
      <c r="AE187" s="115">
        <v>136.4</v>
      </c>
      <c r="AF187" s="18" t="str">
        <f t="shared" si="6"/>
        <v>No</v>
      </c>
    </row>
    <row r="188" spans="1:32" x14ac:dyDescent="0.3">
      <c r="A188" s="115" t="s">
        <v>30</v>
      </c>
      <c r="B188" s="115">
        <v>2018</v>
      </c>
      <c r="C188" s="115" t="s">
        <v>36</v>
      </c>
      <c r="D188" s="115" t="str">
        <f t="shared" si="5"/>
        <v>2018 March</v>
      </c>
      <c r="E188" s="115">
        <v>136.80000000000001</v>
      </c>
      <c r="F188" s="115">
        <v>143.80000000000001</v>
      </c>
      <c r="G188" s="115">
        <v>140</v>
      </c>
      <c r="H188" s="115">
        <v>142</v>
      </c>
      <c r="I188" s="115">
        <v>123.2</v>
      </c>
      <c r="J188" s="115">
        <v>152.9</v>
      </c>
      <c r="K188" s="115">
        <v>138</v>
      </c>
      <c r="L188" s="115">
        <v>129.30000000000001</v>
      </c>
      <c r="M188" s="115">
        <v>117.1</v>
      </c>
      <c r="N188" s="115">
        <v>136.30000000000001</v>
      </c>
      <c r="O188" s="115">
        <v>131.19999999999999</v>
      </c>
      <c r="P188" s="115">
        <v>152.80000000000001</v>
      </c>
      <c r="Q188" s="115">
        <v>138.6</v>
      </c>
      <c r="R188" s="115">
        <v>155.1</v>
      </c>
      <c r="S188" s="115">
        <v>149.19999999999999</v>
      </c>
      <c r="T188" s="115">
        <v>143</v>
      </c>
      <c r="U188" s="115">
        <v>148.30000000000001</v>
      </c>
      <c r="V188" s="115" t="s">
        <v>32</v>
      </c>
      <c r="W188" s="115">
        <v>142.6</v>
      </c>
      <c r="X188" s="115">
        <v>139.9</v>
      </c>
      <c r="Y188" s="115">
        <v>136.69999999999999</v>
      </c>
      <c r="Z188" s="115">
        <v>124.6</v>
      </c>
      <c r="AA188" s="115">
        <v>135.1</v>
      </c>
      <c r="AB188" s="115">
        <v>142.69999999999999</v>
      </c>
      <c r="AC188" s="115">
        <v>129.30000000000001</v>
      </c>
      <c r="AD188" s="115">
        <v>133.30000000000001</v>
      </c>
      <c r="AE188" s="115">
        <v>138.69999999999999</v>
      </c>
      <c r="AF188" s="18" t="str">
        <f t="shared" si="6"/>
        <v>No</v>
      </c>
    </row>
    <row r="189" spans="1:32" x14ac:dyDescent="0.3">
      <c r="A189" s="115" t="s">
        <v>33</v>
      </c>
      <c r="B189" s="115">
        <v>2018</v>
      </c>
      <c r="C189" s="115" t="s">
        <v>36</v>
      </c>
      <c r="D189" s="115" t="str">
        <f t="shared" si="5"/>
        <v>2018 March</v>
      </c>
      <c r="E189" s="115">
        <v>135</v>
      </c>
      <c r="F189" s="115">
        <v>143.1</v>
      </c>
      <c r="G189" s="115">
        <v>135.5</v>
      </c>
      <c r="H189" s="115">
        <v>139.9</v>
      </c>
      <c r="I189" s="115">
        <v>116.5</v>
      </c>
      <c r="J189" s="115">
        <v>138.5</v>
      </c>
      <c r="K189" s="115">
        <v>128</v>
      </c>
      <c r="L189" s="115">
        <v>115.5</v>
      </c>
      <c r="M189" s="115">
        <v>114.2</v>
      </c>
      <c r="N189" s="115">
        <v>140.69999999999999</v>
      </c>
      <c r="O189" s="115">
        <v>126.2</v>
      </c>
      <c r="P189" s="115">
        <v>147.6</v>
      </c>
      <c r="Q189" s="115">
        <v>134.80000000000001</v>
      </c>
      <c r="R189" s="115">
        <v>159.69999999999999</v>
      </c>
      <c r="S189" s="115">
        <v>136.69999999999999</v>
      </c>
      <c r="T189" s="115">
        <v>126.7</v>
      </c>
      <c r="U189" s="115">
        <v>135.19999999999999</v>
      </c>
      <c r="V189" s="115">
        <v>142</v>
      </c>
      <c r="W189" s="115">
        <v>126.4</v>
      </c>
      <c r="X189" s="115">
        <v>130.80000000000001</v>
      </c>
      <c r="Y189" s="115">
        <v>130.5</v>
      </c>
      <c r="Z189" s="115">
        <v>117.8</v>
      </c>
      <c r="AA189" s="115">
        <v>126.8</v>
      </c>
      <c r="AB189" s="115">
        <v>137.80000000000001</v>
      </c>
      <c r="AC189" s="115">
        <v>126.7</v>
      </c>
      <c r="AD189" s="115">
        <v>127.1</v>
      </c>
      <c r="AE189" s="115">
        <v>134</v>
      </c>
      <c r="AF189" s="18" t="str">
        <f t="shared" si="6"/>
        <v>No</v>
      </c>
    </row>
    <row r="190" spans="1:32" x14ac:dyDescent="0.3">
      <c r="A190" s="115" t="s">
        <v>34</v>
      </c>
      <c r="B190" s="115">
        <v>2018</v>
      </c>
      <c r="C190" s="115" t="s">
        <v>36</v>
      </c>
      <c r="D190" s="115" t="str">
        <f t="shared" si="5"/>
        <v>2018 March</v>
      </c>
      <c r="E190" s="115">
        <v>136.19999999999999</v>
      </c>
      <c r="F190" s="115">
        <v>143.6</v>
      </c>
      <c r="G190" s="115">
        <v>138.30000000000001</v>
      </c>
      <c r="H190" s="115">
        <v>141.19999999999999</v>
      </c>
      <c r="I190" s="115">
        <v>120.7</v>
      </c>
      <c r="J190" s="115">
        <v>146.19999999999999</v>
      </c>
      <c r="K190" s="115">
        <v>134.6</v>
      </c>
      <c r="L190" s="115">
        <v>124.6</v>
      </c>
      <c r="M190" s="115">
        <v>116.1</v>
      </c>
      <c r="N190" s="115">
        <v>137.80000000000001</v>
      </c>
      <c r="O190" s="115">
        <v>129.1</v>
      </c>
      <c r="P190" s="115">
        <v>150.4</v>
      </c>
      <c r="Q190" s="115">
        <v>137.19999999999999</v>
      </c>
      <c r="R190" s="115">
        <v>156.30000000000001</v>
      </c>
      <c r="S190" s="115">
        <v>144.30000000000001</v>
      </c>
      <c r="T190" s="115">
        <v>136.19999999999999</v>
      </c>
      <c r="U190" s="115">
        <v>143.1</v>
      </c>
      <c r="V190" s="115">
        <v>142</v>
      </c>
      <c r="W190" s="115">
        <v>136.5</v>
      </c>
      <c r="X190" s="115">
        <v>135.6</v>
      </c>
      <c r="Y190" s="115">
        <v>134.30000000000001</v>
      </c>
      <c r="Z190" s="115">
        <v>121</v>
      </c>
      <c r="AA190" s="115">
        <v>130.4</v>
      </c>
      <c r="AB190" s="115">
        <v>139.80000000000001</v>
      </c>
      <c r="AC190" s="115">
        <v>128.19999999999999</v>
      </c>
      <c r="AD190" s="115">
        <v>130.30000000000001</v>
      </c>
      <c r="AE190" s="115">
        <v>136.5</v>
      </c>
      <c r="AF190" s="18" t="str">
        <f t="shared" si="6"/>
        <v>No</v>
      </c>
    </row>
    <row r="191" spans="1:32" x14ac:dyDescent="0.3">
      <c r="A191" s="115" t="s">
        <v>30</v>
      </c>
      <c r="B191" s="115">
        <v>2018</v>
      </c>
      <c r="C191" s="115" t="s">
        <v>37</v>
      </c>
      <c r="D191" s="115" t="str">
        <f t="shared" si="5"/>
        <v>2018 April</v>
      </c>
      <c r="E191" s="115">
        <v>137.1</v>
      </c>
      <c r="F191" s="115">
        <v>144.5</v>
      </c>
      <c r="G191" s="115">
        <v>135.9</v>
      </c>
      <c r="H191" s="115">
        <v>142.4</v>
      </c>
      <c r="I191" s="115">
        <v>123.5</v>
      </c>
      <c r="J191" s="115">
        <v>156.4</v>
      </c>
      <c r="K191" s="115">
        <v>135.1</v>
      </c>
      <c r="L191" s="115">
        <v>128.4</v>
      </c>
      <c r="M191" s="115">
        <v>115.2</v>
      </c>
      <c r="N191" s="115">
        <v>137.19999999999999</v>
      </c>
      <c r="O191" s="115">
        <v>131.9</v>
      </c>
      <c r="P191" s="115">
        <v>153.80000000000001</v>
      </c>
      <c r="Q191" s="115">
        <v>138.6</v>
      </c>
      <c r="R191" s="115">
        <v>156.1</v>
      </c>
      <c r="S191" s="115">
        <v>150.1</v>
      </c>
      <c r="T191" s="115">
        <v>143.30000000000001</v>
      </c>
      <c r="U191" s="115">
        <v>149.1</v>
      </c>
      <c r="V191" s="115" t="s">
        <v>32</v>
      </c>
      <c r="W191" s="115">
        <v>143.80000000000001</v>
      </c>
      <c r="X191" s="115">
        <v>140.9</v>
      </c>
      <c r="Y191" s="115">
        <v>137.6</v>
      </c>
      <c r="Z191" s="115">
        <v>125.3</v>
      </c>
      <c r="AA191" s="115">
        <v>136</v>
      </c>
      <c r="AB191" s="115">
        <v>143.69999999999999</v>
      </c>
      <c r="AC191" s="115">
        <v>130.4</v>
      </c>
      <c r="AD191" s="115">
        <v>134.19999999999999</v>
      </c>
      <c r="AE191" s="115">
        <v>139.1</v>
      </c>
      <c r="AF191" s="18" t="str">
        <f t="shared" si="6"/>
        <v>No</v>
      </c>
    </row>
    <row r="192" spans="1:32" x14ac:dyDescent="0.3">
      <c r="A192" s="115" t="s">
        <v>33</v>
      </c>
      <c r="B192" s="115">
        <v>2018</v>
      </c>
      <c r="C192" s="115" t="s">
        <v>37</v>
      </c>
      <c r="D192" s="115" t="str">
        <f t="shared" si="5"/>
        <v>2018 April</v>
      </c>
      <c r="E192" s="115">
        <v>135</v>
      </c>
      <c r="F192" s="115">
        <v>144.30000000000001</v>
      </c>
      <c r="G192" s="115">
        <v>130.80000000000001</v>
      </c>
      <c r="H192" s="115">
        <v>140.30000000000001</v>
      </c>
      <c r="I192" s="115">
        <v>116.6</v>
      </c>
      <c r="J192" s="115">
        <v>150.1</v>
      </c>
      <c r="K192" s="115">
        <v>127.6</v>
      </c>
      <c r="L192" s="115">
        <v>114</v>
      </c>
      <c r="M192" s="115">
        <v>110.6</v>
      </c>
      <c r="N192" s="115">
        <v>140.19999999999999</v>
      </c>
      <c r="O192" s="115">
        <v>126.5</v>
      </c>
      <c r="P192" s="115">
        <v>148.30000000000001</v>
      </c>
      <c r="Q192" s="115">
        <v>135.69999999999999</v>
      </c>
      <c r="R192" s="115">
        <v>159.19999999999999</v>
      </c>
      <c r="S192" s="115">
        <v>137.80000000000001</v>
      </c>
      <c r="T192" s="115">
        <v>127.4</v>
      </c>
      <c r="U192" s="115">
        <v>136.19999999999999</v>
      </c>
      <c r="V192" s="115">
        <v>142.9</v>
      </c>
      <c r="W192" s="115">
        <v>124.6</v>
      </c>
      <c r="X192" s="115">
        <v>131.80000000000001</v>
      </c>
      <c r="Y192" s="115">
        <v>131.30000000000001</v>
      </c>
      <c r="Z192" s="115">
        <v>118.9</v>
      </c>
      <c r="AA192" s="115">
        <v>127.6</v>
      </c>
      <c r="AB192" s="115">
        <v>139.69999999999999</v>
      </c>
      <c r="AC192" s="115">
        <v>127.6</v>
      </c>
      <c r="AD192" s="115">
        <v>128.19999999999999</v>
      </c>
      <c r="AE192" s="115">
        <v>134.80000000000001</v>
      </c>
      <c r="AF192" s="18" t="str">
        <f t="shared" si="6"/>
        <v>No</v>
      </c>
    </row>
    <row r="193" spans="1:32" x14ac:dyDescent="0.3">
      <c r="A193" s="115" t="s">
        <v>34</v>
      </c>
      <c r="B193" s="115">
        <v>2018</v>
      </c>
      <c r="C193" s="115" t="s">
        <v>37</v>
      </c>
      <c r="D193" s="115" t="str">
        <f t="shared" si="5"/>
        <v>2018 April</v>
      </c>
      <c r="E193" s="115">
        <v>136.4</v>
      </c>
      <c r="F193" s="115">
        <v>144.4</v>
      </c>
      <c r="G193" s="115">
        <v>133.9</v>
      </c>
      <c r="H193" s="115">
        <v>141.6</v>
      </c>
      <c r="I193" s="115">
        <v>121</v>
      </c>
      <c r="J193" s="115">
        <v>153.5</v>
      </c>
      <c r="K193" s="115">
        <v>132.6</v>
      </c>
      <c r="L193" s="115">
        <v>123.5</v>
      </c>
      <c r="M193" s="115">
        <v>113.7</v>
      </c>
      <c r="N193" s="115">
        <v>138.19999999999999</v>
      </c>
      <c r="O193" s="115">
        <v>129.6</v>
      </c>
      <c r="P193" s="115">
        <v>151.19999999999999</v>
      </c>
      <c r="Q193" s="115">
        <v>137.5</v>
      </c>
      <c r="R193" s="115">
        <v>156.9</v>
      </c>
      <c r="S193" s="115">
        <v>145.30000000000001</v>
      </c>
      <c r="T193" s="115">
        <v>136.69999999999999</v>
      </c>
      <c r="U193" s="115">
        <v>144</v>
      </c>
      <c r="V193" s="115">
        <v>142.9</v>
      </c>
      <c r="W193" s="115">
        <v>136.5</v>
      </c>
      <c r="X193" s="115">
        <v>136.6</v>
      </c>
      <c r="Y193" s="115">
        <v>135.19999999999999</v>
      </c>
      <c r="Z193" s="115">
        <v>121.9</v>
      </c>
      <c r="AA193" s="115">
        <v>131.30000000000001</v>
      </c>
      <c r="AB193" s="115">
        <v>141.4</v>
      </c>
      <c r="AC193" s="115">
        <v>129.19999999999999</v>
      </c>
      <c r="AD193" s="115">
        <v>131.30000000000001</v>
      </c>
      <c r="AE193" s="115">
        <v>137.1</v>
      </c>
      <c r="AF193" s="18" t="str">
        <f t="shared" si="6"/>
        <v>No</v>
      </c>
    </row>
    <row r="194" spans="1:32" x14ac:dyDescent="0.3">
      <c r="A194" s="115" t="s">
        <v>30</v>
      </c>
      <c r="B194" s="115">
        <v>2018</v>
      </c>
      <c r="C194" s="115" t="s">
        <v>38</v>
      </c>
      <c r="D194" s="115" t="str">
        <f t="shared" si="5"/>
        <v>2018 May</v>
      </c>
      <c r="E194" s="115">
        <v>137.4</v>
      </c>
      <c r="F194" s="115">
        <v>145.69999999999999</v>
      </c>
      <c r="G194" s="115">
        <v>135.5</v>
      </c>
      <c r="H194" s="115">
        <v>142.9</v>
      </c>
      <c r="I194" s="115">
        <v>123.6</v>
      </c>
      <c r="J194" s="115">
        <v>157.5</v>
      </c>
      <c r="K194" s="115">
        <v>137.80000000000001</v>
      </c>
      <c r="L194" s="115">
        <v>127.2</v>
      </c>
      <c r="M194" s="115">
        <v>111.8</v>
      </c>
      <c r="N194" s="115">
        <v>137.4</v>
      </c>
      <c r="O194" s="115">
        <v>132.19999999999999</v>
      </c>
      <c r="P194" s="115">
        <v>154.30000000000001</v>
      </c>
      <c r="Q194" s="115">
        <v>139.1</v>
      </c>
      <c r="R194" s="115">
        <v>157</v>
      </c>
      <c r="S194" s="115">
        <v>150.80000000000001</v>
      </c>
      <c r="T194" s="115">
        <v>144.1</v>
      </c>
      <c r="U194" s="115">
        <v>149.80000000000001</v>
      </c>
      <c r="V194" s="115" t="s">
        <v>32</v>
      </c>
      <c r="W194" s="115">
        <v>144.30000000000001</v>
      </c>
      <c r="X194" s="115">
        <v>141.80000000000001</v>
      </c>
      <c r="Y194" s="115">
        <v>138.4</v>
      </c>
      <c r="Z194" s="115">
        <v>126.4</v>
      </c>
      <c r="AA194" s="115">
        <v>136.80000000000001</v>
      </c>
      <c r="AB194" s="115">
        <v>144.4</v>
      </c>
      <c r="AC194" s="115">
        <v>131.19999999999999</v>
      </c>
      <c r="AD194" s="115">
        <v>135.1</v>
      </c>
      <c r="AE194" s="115">
        <v>139.80000000000001</v>
      </c>
      <c r="AF194" s="18" t="str">
        <f t="shared" si="6"/>
        <v>No</v>
      </c>
    </row>
    <row r="195" spans="1:32" x14ac:dyDescent="0.3">
      <c r="A195" s="115" t="s">
        <v>33</v>
      </c>
      <c r="B195" s="115">
        <v>2018</v>
      </c>
      <c r="C195" s="115" t="s">
        <v>38</v>
      </c>
      <c r="D195" s="115" t="str">
        <f t="shared" ref="D195:D258" si="7">B195&amp;" "&amp;C195</f>
        <v>2018 May</v>
      </c>
      <c r="E195" s="115">
        <v>135</v>
      </c>
      <c r="F195" s="115">
        <v>148.19999999999999</v>
      </c>
      <c r="G195" s="115">
        <v>130.5</v>
      </c>
      <c r="H195" s="115">
        <v>140.69999999999999</v>
      </c>
      <c r="I195" s="115">
        <v>116.4</v>
      </c>
      <c r="J195" s="115">
        <v>151.30000000000001</v>
      </c>
      <c r="K195" s="115">
        <v>131.4</v>
      </c>
      <c r="L195" s="115">
        <v>112.8</v>
      </c>
      <c r="M195" s="115">
        <v>105.3</v>
      </c>
      <c r="N195" s="115">
        <v>139.6</v>
      </c>
      <c r="O195" s="115">
        <v>126.6</v>
      </c>
      <c r="P195" s="115">
        <v>148.69999999999999</v>
      </c>
      <c r="Q195" s="115">
        <v>136.4</v>
      </c>
      <c r="R195" s="115">
        <v>160.30000000000001</v>
      </c>
      <c r="S195" s="115">
        <v>138.6</v>
      </c>
      <c r="T195" s="115">
        <v>127.9</v>
      </c>
      <c r="U195" s="115">
        <v>137</v>
      </c>
      <c r="V195" s="115">
        <v>143.19999999999999</v>
      </c>
      <c r="W195" s="115">
        <v>124.7</v>
      </c>
      <c r="X195" s="115">
        <v>132.5</v>
      </c>
      <c r="Y195" s="115">
        <v>132</v>
      </c>
      <c r="Z195" s="115">
        <v>119.8</v>
      </c>
      <c r="AA195" s="115">
        <v>128</v>
      </c>
      <c r="AB195" s="115">
        <v>140.4</v>
      </c>
      <c r="AC195" s="115">
        <v>128.1</v>
      </c>
      <c r="AD195" s="115">
        <v>128.9</v>
      </c>
      <c r="AE195" s="115">
        <v>135.4</v>
      </c>
      <c r="AF195" s="18" t="str">
        <f t="shared" ref="AF195:AF258" si="8">IF(AND(J195&gt;150,K195&gt;150),"Yes","No")</f>
        <v>No</v>
      </c>
    </row>
    <row r="196" spans="1:32" x14ac:dyDescent="0.3">
      <c r="A196" s="115" t="s">
        <v>34</v>
      </c>
      <c r="B196" s="115">
        <v>2018</v>
      </c>
      <c r="C196" s="115" t="s">
        <v>38</v>
      </c>
      <c r="D196" s="115" t="str">
        <f t="shared" si="7"/>
        <v>2018 May</v>
      </c>
      <c r="E196" s="115">
        <v>136.6</v>
      </c>
      <c r="F196" s="115">
        <v>146.6</v>
      </c>
      <c r="G196" s="115">
        <v>133.6</v>
      </c>
      <c r="H196" s="115">
        <v>142.1</v>
      </c>
      <c r="I196" s="115">
        <v>121</v>
      </c>
      <c r="J196" s="115">
        <v>154.6</v>
      </c>
      <c r="K196" s="115">
        <v>135.6</v>
      </c>
      <c r="L196" s="115">
        <v>122.3</v>
      </c>
      <c r="M196" s="115">
        <v>109.6</v>
      </c>
      <c r="N196" s="115">
        <v>138.1</v>
      </c>
      <c r="O196" s="115">
        <v>129.9</v>
      </c>
      <c r="P196" s="115">
        <v>151.69999999999999</v>
      </c>
      <c r="Q196" s="115">
        <v>138.1</v>
      </c>
      <c r="R196" s="115">
        <v>157.9</v>
      </c>
      <c r="S196" s="115">
        <v>146</v>
      </c>
      <c r="T196" s="115">
        <v>137.4</v>
      </c>
      <c r="U196" s="115">
        <v>144.69999999999999</v>
      </c>
      <c r="V196" s="115">
        <v>143.19999999999999</v>
      </c>
      <c r="W196" s="115">
        <v>136.9</v>
      </c>
      <c r="X196" s="115">
        <v>137.4</v>
      </c>
      <c r="Y196" s="115">
        <v>136</v>
      </c>
      <c r="Z196" s="115">
        <v>122.9</v>
      </c>
      <c r="AA196" s="115">
        <v>131.80000000000001</v>
      </c>
      <c r="AB196" s="115">
        <v>142.1</v>
      </c>
      <c r="AC196" s="115">
        <v>129.9</v>
      </c>
      <c r="AD196" s="115">
        <v>132.1</v>
      </c>
      <c r="AE196" s="115">
        <v>137.80000000000001</v>
      </c>
      <c r="AF196" s="18" t="str">
        <f t="shared" si="8"/>
        <v>No</v>
      </c>
    </row>
    <row r="197" spans="1:32" x14ac:dyDescent="0.3">
      <c r="A197" s="115" t="s">
        <v>30</v>
      </c>
      <c r="B197" s="115">
        <v>2018</v>
      </c>
      <c r="C197" s="115" t="s">
        <v>39</v>
      </c>
      <c r="D197" s="115" t="str">
        <f t="shared" si="7"/>
        <v>2018 June</v>
      </c>
      <c r="E197" s="115">
        <v>137.6</v>
      </c>
      <c r="F197" s="115">
        <v>148.1</v>
      </c>
      <c r="G197" s="115">
        <v>136.69999999999999</v>
      </c>
      <c r="H197" s="115">
        <v>143.19999999999999</v>
      </c>
      <c r="I197" s="115">
        <v>124</v>
      </c>
      <c r="J197" s="115">
        <v>154.1</v>
      </c>
      <c r="K197" s="115">
        <v>143.5</v>
      </c>
      <c r="L197" s="115">
        <v>126</v>
      </c>
      <c r="M197" s="115">
        <v>112.4</v>
      </c>
      <c r="N197" s="115">
        <v>137.6</v>
      </c>
      <c r="O197" s="115">
        <v>132.80000000000001</v>
      </c>
      <c r="P197" s="115">
        <v>154.30000000000001</v>
      </c>
      <c r="Q197" s="115">
        <v>140</v>
      </c>
      <c r="R197" s="115">
        <v>157.30000000000001</v>
      </c>
      <c r="S197" s="115">
        <v>151.30000000000001</v>
      </c>
      <c r="T197" s="115">
        <v>144.69999999999999</v>
      </c>
      <c r="U197" s="115">
        <v>150.30000000000001</v>
      </c>
      <c r="V197" s="115" t="s">
        <v>32</v>
      </c>
      <c r="W197" s="115">
        <v>145.1</v>
      </c>
      <c r="X197" s="115">
        <v>142.19999999999999</v>
      </c>
      <c r="Y197" s="115">
        <v>138.4</v>
      </c>
      <c r="Z197" s="115">
        <v>127.4</v>
      </c>
      <c r="AA197" s="115">
        <v>137.80000000000001</v>
      </c>
      <c r="AB197" s="115">
        <v>145.1</v>
      </c>
      <c r="AC197" s="115">
        <v>131.4</v>
      </c>
      <c r="AD197" s="115">
        <v>135.6</v>
      </c>
      <c r="AE197" s="115">
        <v>140.5</v>
      </c>
      <c r="AF197" s="18" t="str">
        <f t="shared" si="8"/>
        <v>No</v>
      </c>
    </row>
    <row r="198" spans="1:32" x14ac:dyDescent="0.3">
      <c r="A198" s="115" t="s">
        <v>33</v>
      </c>
      <c r="B198" s="115">
        <v>2018</v>
      </c>
      <c r="C198" s="115" t="s">
        <v>39</v>
      </c>
      <c r="D198" s="115" t="str">
        <f t="shared" si="7"/>
        <v>2018 June</v>
      </c>
      <c r="E198" s="115">
        <v>135.30000000000001</v>
      </c>
      <c r="F198" s="115">
        <v>149.69999999999999</v>
      </c>
      <c r="G198" s="115">
        <v>133.9</v>
      </c>
      <c r="H198" s="115">
        <v>140.80000000000001</v>
      </c>
      <c r="I198" s="115">
        <v>116.6</v>
      </c>
      <c r="J198" s="115">
        <v>152.19999999999999</v>
      </c>
      <c r="K198" s="115">
        <v>144</v>
      </c>
      <c r="L198" s="115">
        <v>112.3</v>
      </c>
      <c r="M198" s="115">
        <v>108.4</v>
      </c>
      <c r="N198" s="115">
        <v>140</v>
      </c>
      <c r="O198" s="115">
        <v>126.7</v>
      </c>
      <c r="P198" s="115">
        <v>149</v>
      </c>
      <c r="Q198" s="115">
        <v>138.4</v>
      </c>
      <c r="R198" s="115">
        <v>161</v>
      </c>
      <c r="S198" s="115">
        <v>138.9</v>
      </c>
      <c r="T198" s="115">
        <v>128.69999999999999</v>
      </c>
      <c r="U198" s="115">
        <v>137.4</v>
      </c>
      <c r="V198" s="115">
        <v>142.5</v>
      </c>
      <c r="W198" s="115">
        <v>126.5</v>
      </c>
      <c r="X198" s="115">
        <v>133.1</v>
      </c>
      <c r="Y198" s="115">
        <v>132.6</v>
      </c>
      <c r="Z198" s="115">
        <v>120.4</v>
      </c>
      <c r="AA198" s="115">
        <v>128.5</v>
      </c>
      <c r="AB198" s="115">
        <v>141.19999999999999</v>
      </c>
      <c r="AC198" s="115">
        <v>128.19999999999999</v>
      </c>
      <c r="AD198" s="115">
        <v>129.5</v>
      </c>
      <c r="AE198" s="115">
        <v>136.19999999999999</v>
      </c>
      <c r="AF198" s="18" t="str">
        <f t="shared" si="8"/>
        <v>No</v>
      </c>
    </row>
    <row r="199" spans="1:32" x14ac:dyDescent="0.3">
      <c r="A199" s="115" t="s">
        <v>34</v>
      </c>
      <c r="B199" s="115">
        <v>2018</v>
      </c>
      <c r="C199" s="115" t="s">
        <v>39</v>
      </c>
      <c r="D199" s="115" t="str">
        <f t="shared" si="7"/>
        <v>2018 June</v>
      </c>
      <c r="E199" s="115">
        <v>136.9</v>
      </c>
      <c r="F199" s="115">
        <v>148.69999999999999</v>
      </c>
      <c r="G199" s="115">
        <v>135.6</v>
      </c>
      <c r="H199" s="115">
        <v>142.30000000000001</v>
      </c>
      <c r="I199" s="115">
        <v>121.3</v>
      </c>
      <c r="J199" s="115">
        <v>153.19999999999999</v>
      </c>
      <c r="K199" s="115">
        <v>143.69999999999999</v>
      </c>
      <c r="L199" s="115">
        <v>121.4</v>
      </c>
      <c r="M199" s="115">
        <v>111.1</v>
      </c>
      <c r="N199" s="115">
        <v>138.4</v>
      </c>
      <c r="O199" s="115">
        <v>130.30000000000001</v>
      </c>
      <c r="P199" s="115">
        <v>151.80000000000001</v>
      </c>
      <c r="Q199" s="115">
        <v>139.4</v>
      </c>
      <c r="R199" s="115">
        <v>158.30000000000001</v>
      </c>
      <c r="S199" s="115">
        <v>146.4</v>
      </c>
      <c r="T199" s="115">
        <v>138.1</v>
      </c>
      <c r="U199" s="115">
        <v>145.19999999999999</v>
      </c>
      <c r="V199" s="115">
        <v>142.5</v>
      </c>
      <c r="W199" s="115">
        <v>138.1</v>
      </c>
      <c r="X199" s="115">
        <v>137.9</v>
      </c>
      <c r="Y199" s="115">
        <v>136.19999999999999</v>
      </c>
      <c r="Z199" s="115">
        <v>123.7</v>
      </c>
      <c r="AA199" s="115">
        <v>132.6</v>
      </c>
      <c r="AB199" s="115">
        <v>142.80000000000001</v>
      </c>
      <c r="AC199" s="115">
        <v>130.1</v>
      </c>
      <c r="AD199" s="115">
        <v>132.6</v>
      </c>
      <c r="AE199" s="115">
        <v>138.5</v>
      </c>
      <c r="AF199" s="18" t="str">
        <f t="shared" si="8"/>
        <v>No</v>
      </c>
    </row>
    <row r="200" spans="1:32" x14ac:dyDescent="0.3">
      <c r="A200" s="115" t="s">
        <v>30</v>
      </c>
      <c r="B200" s="115">
        <v>2018</v>
      </c>
      <c r="C200" s="115" t="s">
        <v>40</v>
      </c>
      <c r="D200" s="115" t="str">
        <f t="shared" si="7"/>
        <v>2018 July</v>
      </c>
      <c r="E200" s="115">
        <v>138.4</v>
      </c>
      <c r="F200" s="115">
        <v>149.30000000000001</v>
      </c>
      <c r="G200" s="115">
        <v>139.30000000000001</v>
      </c>
      <c r="H200" s="115">
        <v>143.4</v>
      </c>
      <c r="I200" s="115">
        <v>124.1</v>
      </c>
      <c r="J200" s="115">
        <v>153.30000000000001</v>
      </c>
      <c r="K200" s="115">
        <v>154.19999999999999</v>
      </c>
      <c r="L200" s="115">
        <v>126.4</v>
      </c>
      <c r="M200" s="115">
        <v>114.3</v>
      </c>
      <c r="N200" s="115">
        <v>138.19999999999999</v>
      </c>
      <c r="O200" s="115">
        <v>132.80000000000001</v>
      </c>
      <c r="P200" s="115">
        <v>154.80000000000001</v>
      </c>
      <c r="Q200" s="115">
        <v>142</v>
      </c>
      <c r="R200" s="115">
        <v>156.1</v>
      </c>
      <c r="S200" s="115">
        <v>151.5</v>
      </c>
      <c r="T200" s="115">
        <v>145.1</v>
      </c>
      <c r="U200" s="115">
        <v>150.6</v>
      </c>
      <c r="V200" s="115" t="s">
        <v>32</v>
      </c>
      <c r="W200" s="115">
        <v>146.80000000000001</v>
      </c>
      <c r="X200" s="115">
        <v>143.1</v>
      </c>
      <c r="Y200" s="115">
        <v>139</v>
      </c>
      <c r="Z200" s="115">
        <v>127.5</v>
      </c>
      <c r="AA200" s="115">
        <v>138.4</v>
      </c>
      <c r="AB200" s="115">
        <v>145.80000000000001</v>
      </c>
      <c r="AC200" s="115">
        <v>131.4</v>
      </c>
      <c r="AD200" s="115">
        <v>136</v>
      </c>
      <c r="AE200" s="115">
        <v>141.80000000000001</v>
      </c>
      <c r="AF200" s="18" t="str">
        <f t="shared" si="8"/>
        <v>Yes</v>
      </c>
    </row>
    <row r="201" spans="1:32" x14ac:dyDescent="0.3">
      <c r="A201" s="115" t="s">
        <v>33</v>
      </c>
      <c r="B201" s="115">
        <v>2018</v>
      </c>
      <c r="C201" s="115" t="s">
        <v>40</v>
      </c>
      <c r="D201" s="115" t="str">
        <f t="shared" si="7"/>
        <v>2018 July</v>
      </c>
      <c r="E201" s="115">
        <v>135.6</v>
      </c>
      <c r="F201" s="115">
        <v>148.6</v>
      </c>
      <c r="G201" s="115">
        <v>139.1</v>
      </c>
      <c r="H201" s="115">
        <v>141</v>
      </c>
      <c r="I201" s="115">
        <v>116.7</v>
      </c>
      <c r="J201" s="115">
        <v>149.69999999999999</v>
      </c>
      <c r="K201" s="115">
        <v>159.19999999999999</v>
      </c>
      <c r="L201" s="115">
        <v>112.6</v>
      </c>
      <c r="M201" s="115">
        <v>111.8</v>
      </c>
      <c r="N201" s="115">
        <v>140.30000000000001</v>
      </c>
      <c r="O201" s="115">
        <v>126.8</v>
      </c>
      <c r="P201" s="115">
        <v>149.4</v>
      </c>
      <c r="Q201" s="115">
        <v>140.30000000000001</v>
      </c>
      <c r="R201" s="115">
        <v>161.4</v>
      </c>
      <c r="S201" s="115">
        <v>139.6</v>
      </c>
      <c r="T201" s="115">
        <v>128.9</v>
      </c>
      <c r="U201" s="115">
        <v>137.9</v>
      </c>
      <c r="V201" s="115">
        <v>143.6</v>
      </c>
      <c r="W201" s="115">
        <v>128.1</v>
      </c>
      <c r="X201" s="115">
        <v>133.6</v>
      </c>
      <c r="Y201" s="115">
        <v>133.6</v>
      </c>
      <c r="Z201" s="115">
        <v>120.1</v>
      </c>
      <c r="AA201" s="115">
        <v>129</v>
      </c>
      <c r="AB201" s="115">
        <v>144</v>
      </c>
      <c r="AC201" s="115">
        <v>128.19999999999999</v>
      </c>
      <c r="AD201" s="115">
        <v>130.19999999999999</v>
      </c>
      <c r="AE201" s="115">
        <v>137.5</v>
      </c>
      <c r="AF201" s="18" t="str">
        <f t="shared" si="8"/>
        <v>No</v>
      </c>
    </row>
    <row r="202" spans="1:32" x14ac:dyDescent="0.3">
      <c r="A202" s="115" t="s">
        <v>34</v>
      </c>
      <c r="B202" s="115">
        <v>2018</v>
      </c>
      <c r="C202" s="115" t="s">
        <v>40</v>
      </c>
      <c r="D202" s="115" t="str">
        <f t="shared" si="7"/>
        <v>2018 July</v>
      </c>
      <c r="E202" s="115">
        <v>137.5</v>
      </c>
      <c r="F202" s="115">
        <v>149.1</v>
      </c>
      <c r="G202" s="115">
        <v>139.19999999999999</v>
      </c>
      <c r="H202" s="115">
        <v>142.5</v>
      </c>
      <c r="I202" s="115">
        <v>121.4</v>
      </c>
      <c r="J202" s="115">
        <v>151.6</v>
      </c>
      <c r="K202" s="115">
        <v>155.9</v>
      </c>
      <c r="L202" s="115">
        <v>121.7</v>
      </c>
      <c r="M202" s="115">
        <v>113.5</v>
      </c>
      <c r="N202" s="115">
        <v>138.9</v>
      </c>
      <c r="O202" s="115">
        <v>130.30000000000001</v>
      </c>
      <c r="P202" s="115">
        <v>152.30000000000001</v>
      </c>
      <c r="Q202" s="115">
        <v>141.4</v>
      </c>
      <c r="R202" s="115">
        <v>157.5</v>
      </c>
      <c r="S202" s="115">
        <v>146.80000000000001</v>
      </c>
      <c r="T202" s="115">
        <v>138.4</v>
      </c>
      <c r="U202" s="115">
        <v>145.6</v>
      </c>
      <c r="V202" s="115">
        <v>143.6</v>
      </c>
      <c r="W202" s="115">
        <v>139.69999999999999</v>
      </c>
      <c r="X202" s="115">
        <v>138.6</v>
      </c>
      <c r="Y202" s="115">
        <v>137</v>
      </c>
      <c r="Z202" s="115">
        <v>123.6</v>
      </c>
      <c r="AA202" s="115">
        <v>133.1</v>
      </c>
      <c r="AB202" s="115">
        <v>144.69999999999999</v>
      </c>
      <c r="AC202" s="115">
        <v>130.1</v>
      </c>
      <c r="AD202" s="115">
        <v>133.19999999999999</v>
      </c>
      <c r="AE202" s="115">
        <v>139.80000000000001</v>
      </c>
      <c r="AF202" s="18" t="str">
        <f t="shared" si="8"/>
        <v>Yes</v>
      </c>
    </row>
    <row r="203" spans="1:32" x14ac:dyDescent="0.3">
      <c r="A203" s="115" t="s">
        <v>30</v>
      </c>
      <c r="B203" s="115">
        <v>2018</v>
      </c>
      <c r="C203" s="115" t="s">
        <v>41</v>
      </c>
      <c r="D203" s="115" t="str">
        <f t="shared" si="7"/>
        <v>2018 August</v>
      </c>
      <c r="E203" s="115">
        <v>139.19999999999999</v>
      </c>
      <c r="F203" s="115">
        <v>148.80000000000001</v>
      </c>
      <c r="G203" s="115">
        <v>139.1</v>
      </c>
      <c r="H203" s="115">
        <v>143.5</v>
      </c>
      <c r="I203" s="115">
        <v>125</v>
      </c>
      <c r="J203" s="115">
        <v>154.4</v>
      </c>
      <c r="K203" s="115">
        <v>156.30000000000001</v>
      </c>
      <c r="L203" s="115">
        <v>126.8</v>
      </c>
      <c r="M203" s="115">
        <v>115.4</v>
      </c>
      <c r="N203" s="115">
        <v>138.6</v>
      </c>
      <c r="O203" s="115">
        <v>133.80000000000001</v>
      </c>
      <c r="P203" s="115">
        <v>155.19999999999999</v>
      </c>
      <c r="Q203" s="115">
        <v>142.69999999999999</v>
      </c>
      <c r="R203" s="115">
        <v>156.4</v>
      </c>
      <c r="S203" s="115">
        <v>152.1</v>
      </c>
      <c r="T203" s="115">
        <v>145.80000000000001</v>
      </c>
      <c r="U203" s="115">
        <v>151.30000000000001</v>
      </c>
      <c r="V203" s="115" t="s">
        <v>32</v>
      </c>
      <c r="W203" s="115">
        <v>147.69999999999999</v>
      </c>
      <c r="X203" s="115">
        <v>143.80000000000001</v>
      </c>
      <c r="Y203" s="115">
        <v>139.4</v>
      </c>
      <c r="Z203" s="115">
        <v>128.30000000000001</v>
      </c>
      <c r="AA203" s="115">
        <v>138.6</v>
      </c>
      <c r="AB203" s="115">
        <v>146.9</v>
      </c>
      <c r="AC203" s="115">
        <v>131.30000000000001</v>
      </c>
      <c r="AD203" s="115">
        <v>136.6</v>
      </c>
      <c r="AE203" s="115">
        <v>142.5</v>
      </c>
      <c r="AF203" s="18" t="str">
        <f t="shared" si="8"/>
        <v>Yes</v>
      </c>
    </row>
    <row r="204" spans="1:32" x14ac:dyDescent="0.3">
      <c r="A204" s="115" t="s">
        <v>33</v>
      </c>
      <c r="B204" s="115">
        <v>2018</v>
      </c>
      <c r="C204" s="115" t="s">
        <v>41</v>
      </c>
      <c r="D204" s="115" t="str">
        <f t="shared" si="7"/>
        <v>2018 August</v>
      </c>
      <c r="E204" s="115">
        <v>136.5</v>
      </c>
      <c r="F204" s="115">
        <v>146.4</v>
      </c>
      <c r="G204" s="115">
        <v>136.6</v>
      </c>
      <c r="H204" s="115">
        <v>141.19999999999999</v>
      </c>
      <c r="I204" s="115">
        <v>117.4</v>
      </c>
      <c r="J204" s="115">
        <v>146.30000000000001</v>
      </c>
      <c r="K204" s="115">
        <v>157.30000000000001</v>
      </c>
      <c r="L204" s="115">
        <v>113.6</v>
      </c>
      <c r="M204" s="115">
        <v>113.3</v>
      </c>
      <c r="N204" s="115">
        <v>141.1</v>
      </c>
      <c r="O204" s="115">
        <v>127.4</v>
      </c>
      <c r="P204" s="115">
        <v>150.4</v>
      </c>
      <c r="Q204" s="115">
        <v>140.1</v>
      </c>
      <c r="R204" s="115">
        <v>162.1</v>
      </c>
      <c r="S204" s="115">
        <v>140</v>
      </c>
      <c r="T204" s="115">
        <v>129</v>
      </c>
      <c r="U204" s="115">
        <v>138.30000000000001</v>
      </c>
      <c r="V204" s="115">
        <v>144.6</v>
      </c>
      <c r="W204" s="115">
        <v>129.80000000000001</v>
      </c>
      <c r="X204" s="115">
        <v>134.4</v>
      </c>
      <c r="Y204" s="115">
        <v>134.9</v>
      </c>
      <c r="Z204" s="115">
        <v>120.7</v>
      </c>
      <c r="AA204" s="115">
        <v>129.80000000000001</v>
      </c>
      <c r="AB204" s="115">
        <v>145.30000000000001</v>
      </c>
      <c r="AC204" s="115">
        <v>128.30000000000001</v>
      </c>
      <c r="AD204" s="115">
        <v>131</v>
      </c>
      <c r="AE204" s="115">
        <v>138</v>
      </c>
      <c r="AF204" s="18" t="str">
        <f t="shared" si="8"/>
        <v>No</v>
      </c>
    </row>
    <row r="205" spans="1:32" x14ac:dyDescent="0.3">
      <c r="A205" s="115" t="s">
        <v>34</v>
      </c>
      <c r="B205" s="115">
        <v>2018</v>
      </c>
      <c r="C205" s="115" t="s">
        <v>41</v>
      </c>
      <c r="D205" s="115" t="str">
        <f t="shared" si="7"/>
        <v>2018 August</v>
      </c>
      <c r="E205" s="115">
        <v>138.30000000000001</v>
      </c>
      <c r="F205" s="115">
        <v>148</v>
      </c>
      <c r="G205" s="115">
        <v>138.1</v>
      </c>
      <c r="H205" s="115">
        <v>142.6</v>
      </c>
      <c r="I205" s="115">
        <v>122.2</v>
      </c>
      <c r="J205" s="115">
        <v>150.6</v>
      </c>
      <c r="K205" s="115">
        <v>156.6</v>
      </c>
      <c r="L205" s="115">
        <v>122.4</v>
      </c>
      <c r="M205" s="115">
        <v>114.7</v>
      </c>
      <c r="N205" s="115">
        <v>139.4</v>
      </c>
      <c r="O205" s="115">
        <v>131.1</v>
      </c>
      <c r="P205" s="115">
        <v>153</v>
      </c>
      <c r="Q205" s="115">
        <v>141.69999999999999</v>
      </c>
      <c r="R205" s="115">
        <v>157.9</v>
      </c>
      <c r="S205" s="115">
        <v>147.30000000000001</v>
      </c>
      <c r="T205" s="115">
        <v>138.80000000000001</v>
      </c>
      <c r="U205" s="115">
        <v>146.1</v>
      </c>
      <c r="V205" s="115">
        <v>144.6</v>
      </c>
      <c r="W205" s="115">
        <v>140.9</v>
      </c>
      <c r="X205" s="115">
        <v>139.4</v>
      </c>
      <c r="Y205" s="115">
        <v>137.69999999999999</v>
      </c>
      <c r="Z205" s="115">
        <v>124.3</v>
      </c>
      <c r="AA205" s="115">
        <v>133.6</v>
      </c>
      <c r="AB205" s="115">
        <v>146</v>
      </c>
      <c r="AC205" s="115">
        <v>130.1</v>
      </c>
      <c r="AD205" s="115">
        <v>133.9</v>
      </c>
      <c r="AE205" s="115">
        <v>140.4</v>
      </c>
      <c r="AF205" s="18" t="str">
        <f t="shared" si="8"/>
        <v>Yes</v>
      </c>
    </row>
    <row r="206" spans="1:32" x14ac:dyDescent="0.3">
      <c r="A206" s="115" t="s">
        <v>30</v>
      </c>
      <c r="B206" s="115">
        <v>2018</v>
      </c>
      <c r="C206" s="115" t="s">
        <v>42</v>
      </c>
      <c r="D206" s="115" t="str">
        <f t="shared" si="7"/>
        <v>2018 September</v>
      </c>
      <c r="E206" s="115">
        <v>139.4</v>
      </c>
      <c r="F206" s="115">
        <v>147.19999999999999</v>
      </c>
      <c r="G206" s="115">
        <v>136.6</v>
      </c>
      <c r="H206" s="115">
        <v>143.69999999999999</v>
      </c>
      <c r="I206" s="115">
        <v>124.6</v>
      </c>
      <c r="J206" s="115">
        <v>150.1</v>
      </c>
      <c r="K206" s="115">
        <v>149.4</v>
      </c>
      <c r="L206" s="115">
        <v>125.4</v>
      </c>
      <c r="M206" s="115">
        <v>114.4</v>
      </c>
      <c r="N206" s="115">
        <v>138.69999999999999</v>
      </c>
      <c r="O206" s="115">
        <v>133.1</v>
      </c>
      <c r="P206" s="115">
        <v>155.9</v>
      </c>
      <c r="Q206" s="115">
        <v>141.30000000000001</v>
      </c>
      <c r="R206" s="115">
        <v>157.69999999999999</v>
      </c>
      <c r="S206" s="115">
        <v>152.1</v>
      </c>
      <c r="T206" s="115">
        <v>146.1</v>
      </c>
      <c r="U206" s="115">
        <v>151.30000000000001</v>
      </c>
      <c r="V206" s="115" t="s">
        <v>32</v>
      </c>
      <c r="W206" s="115">
        <v>149</v>
      </c>
      <c r="X206" s="115">
        <v>144</v>
      </c>
      <c r="Y206" s="115">
        <v>140</v>
      </c>
      <c r="Z206" s="115">
        <v>129.9</v>
      </c>
      <c r="AA206" s="115">
        <v>140</v>
      </c>
      <c r="AB206" s="115">
        <v>147.6</v>
      </c>
      <c r="AC206" s="115">
        <v>132</v>
      </c>
      <c r="AD206" s="115">
        <v>137.4</v>
      </c>
      <c r="AE206" s="115">
        <v>142.1</v>
      </c>
      <c r="AF206" s="18" t="str">
        <f t="shared" si="8"/>
        <v>No</v>
      </c>
    </row>
    <row r="207" spans="1:32" x14ac:dyDescent="0.3">
      <c r="A207" s="115" t="s">
        <v>33</v>
      </c>
      <c r="B207" s="115">
        <v>2018</v>
      </c>
      <c r="C207" s="115" t="s">
        <v>42</v>
      </c>
      <c r="D207" s="115" t="str">
        <f t="shared" si="7"/>
        <v>2018 September</v>
      </c>
      <c r="E207" s="115">
        <v>137</v>
      </c>
      <c r="F207" s="115">
        <v>143.1</v>
      </c>
      <c r="G207" s="115">
        <v>132.80000000000001</v>
      </c>
      <c r="H207" s="115">
        <v>141.5</v>
      </c>
      <c r="I207" s="115">
        <v>117.8</v>
      </c>
      <c r="J207" s="115">
        <v>140</v>
      </c>
      <c r="K207" s="115">
        <v>151.30000000000001</v>
      </c>
      <c r="L207" s="115">
        <v>113.5</v>
      </c>
      <c r="M207" s="115">
        <v>112.3</v>
      </c>
      <c r="N207" s="115">
        <v>141.19999999999999</v>
      </c>
      <c r="O207" s="115">
        <v>127.7</v>
      </c>
      <c r="P207" s="115">
        <v>151.30000000000001</v>
      </c>
      <c r="Q207" s="115">
        <v>138.9</v>
      </c>
      <c r="R207" s="115">
        <v>163.30000000000001</v>
      </c>
      <c r="S207" s="115">
        <v>140.80000000000001</v>
      </c>
      <c r="T207" s="115">
        <v>129.30000000000001</v>
      </c>
      <c r="U207" s="115">
        <v>139.1</v>
      </c>
      <c r="V207" s="115">
        <v>145.30000000000001</v>
      </c>
      <c r="W207" s="115">
        <v>131.19999999999999</v>
      </c>
      <c r="X207" s="115">
        <v>134.9</v>
      </c>
      <c r="Y207" s="115">
        <v>135.69999999999999</v>
      </c>
      <c r="Z207" s="115">
        <v>122.5</v>
      </c>
      <c r="AA207" s="115">
        <v>130.19999999999999</v>
      </c>
      <c r="AB207" s="115">
        <v>145.19999999999999</v>
      </c>
      <c r="AC207" s="115">
        <v>129.30000000000001</v>
      </c>
      <c r="AD207" s="115">
        <v>131.9</v>
      </c>
      <c r="AE207" s="115">
        <v>138.1</v>
      </c>
      <c r="AF207" s="18" t="str">
        <f t="shared" si="8"/>
        <v>No</v>
      </c>
    </row>
    <row r="208" spans="1:32" x14ac:dyDescent="0.3">
      <c r="A208" s="115" t="s">
        <v>34</v>
      </c>
      <c r="B208" s="115">
        <v>2018</v>
      </c>
      <c r="C208" s="115" t="s">
        <v>42</v>
      </c>
      <c r="D208" s="115" t="str">
        <f t="shared" si="7"/>
        <v>2018 September</v>
      </c>
      <c r="E208" s="115">
        <v>138.6</v>
      </c>
      <c r="F208" s="115">
        <v>145.80000000000001</v>
      </c>
      <c r="G208" s="115">
        <v>135.1</v>
      </c>
      <c r="H208" s="115">
        <v>142.9</v>
      </c>
      <c r="I208" s="115">
        <v>122.1</v>
      </c>
      <c r="J208" s="115">
        <v>145.4</v>
      </c>
      <c r="K208" s="115">
        <v>150</v>
      </c>
      <c r="L208" s="115">
        <v>121.4</v>
      </c>
      <c r="M208" s="115">
        <v>113.7</v>
      </c>
      <c r="N208" s="115">
        <v>139.5</v>
      </c>
      <c r="O208" s="115">
        <v>130.80000000000001</v>
      </c>
      <c r="P208" s="115">
        <v>153.80000000000001</v>
      </c>
      <c r="Q208" s="115">
        <v>140.4</v>
      </c>
      <c r="R208" s="115">
        <v>159.19999999999999</v>
      </c>
      <c r="S208" s="115">
        <v>147.69999999999999</v>
      </c>
      <c r="T208" s="115">
        <v>139.1</v>
      </c>
      <c r="U208" s="115">
        <v>146.5</v>
      </c>
      <c r="V208" s="115">
        <v>145.30000000000001</v>
      </c>
      <c r="W208" s="115">
        <v>142.30000000000001</v>
      </c>
      <c r="X208" s="115">
        <v>139.69999999999999</v>
      </c>
      <c r="Y208" s="115">
        <v>138.4</v>
      </c>
      <c r="Z208" s="115">
        <v>126</v>
      </c>
      <c r="AA208" s="115">
        <v>134.5</v>
      </c>
      <c r="AB208" s="115">
        <v>146.19999999999999</v>
      </c>
      <c r="AC208" s="115">
        <v>130.9</v>
      </c>
      <c r="AD208" s="115">
        <v>134.69999999999999</v>
      </c>
      <c r="AE208" s="115">
        <v>140.19999999999999</v>
      </c>
      <c r="AF208" s="18" t="str">
        <f t="shared" si="8"/>
        <v>No</v>
      </c>
    </row>
    <row r="209" spans="1:32" x14ac:dyDescent="0.3">
      <c r="A209" s="115" t="s">
        <v>30</v>
      </c>
      <c r="B209" s="115">
        <v>2018</v>
      </c>
      <c r="C209" s="115" t="s">
        <v>43</v>
      </c>
      <c r="D209" s="115" t="str">
        <f t="shared" si="7"/>
        <v>2018 October</v>
      </c>
      <c r="E209" s="115">
        <v>139.30000000000001</v>
      </c>
      <c r="F209" s="115">
        <v>147.6</v>
      </c>
      <c r="G209" s="115">
        <v>134.6</v>
      </c>
      <c r="H209" s="115">
        <v>141.9</v>
      </c>
      <c r="I209" s="115">
        <v>123.5</v>
      </c>
      <c r="J209" s="115">
        <v>144.5</v>
      </c>
      <c r="K209" s="115">
        <v>147.6</v>
      </c>
      <c r="L209" s="115">
        <v>121.4</v>
      </c>
      <c r="M209" s="115">
        <v>112.3</v>
      </c>
      <c r="N209" s="115">
        <v>139.5</v>
      </c>
      <c r="O209" s="115">
        <v>134.6</v>
      </c>
      <c r="P209" s="115">
        <v>155.19999999999999</v>
      </c>
      <c r="Q209" s="115">
        <v>140.19999999999999</v>
      </c>
      <c r="R209" s="115">
        <v>159.6</v>
      </c>
      <c r="S209" s="115">
        <v>150.69999999999999</v>
      </c>
      <c r="T209" s="115">
        <v>144.5</v>
      </c>
      <c r="U209" s="115">
        <v>149.80000000000001</v>
      </c>
      <c r="V209" s="115" t="s">
        <v>32</v>
      </c>
      <c r="W209" s="115">
        <v>149.69999999999999</v>
      </c>
      <c r="X209" s="115">
        <v>147.5</v>
      </c>
      <c r="Y209" s="115">
        <v>144.80000000000001</v>
      </c>
      <c r="Z209" s="115">
        <v>130.80000000000001</v>
      </c>
      <c r="AA209" s="115">
        <v>140.1</v>
      </c>
      <c r="AB209" s="115">
        <v>148</v>
      </c>
      <c r="AC209" s="115">
        <v>134.4</v>
      </c>
      <c r="AD209" s="115">
        <v>139.80000000000001</v>
      </c>
      <c r="AE209" s="115">
        <v>142.19999999999999</v>
      </c>
      <c r="AF209" s="18" t="str">
        <f t="shared" si="8"/>
        <v>No</v>
      </c>
    </row>
    <row r="210" spans="1:32" x14ac:dyDescent="0.3">
      <c r="A210" s="115" t="s">
        <v>33</v>
      </c>
      <c r="B210" s="115">
        <v>2018</v>
      </c>
      <c r="C210" s="115" t="s">
        <v>43</v>
      </c>
      <c r="D210" s="115" t="str">
        <f t="shared" si="7"/>
        <v>2018 October</v>
      </c>
      <c r="E210" s="115">
        <v>137.6</v>
      </c>
      <c r="F210" s="115">
        <v>144.9</v>
      </c>
      <c r="G210" s="115">
        <v>133.5</v>
      </c>
      <c r="H210" s="115">
        <v>141.5</v>
      </c>
      <c r="I210" s="115">
        <v>118</v>
      </c>
      <c r="J210" s="115">
        <v>139.5</v>
      </c>
      <c r="K210" s="115">
        <v>153</v>
      </c>
      <c r="L210" s="115">
        <v>113.2</v>
      </c>
      <c r="M210" s="115">
        <v>112.8</v>
      </c>
      <c r="N210" s="115">
        <v>141.1</v>
      </c>
      <c r="O210" s="115">
        <v>127.6</v>
      </c>
      <c r="P210" s="115">
        <v>152</v>
      </c>
      <c r="Q210" s="115">
        <v>139.4</v>
      </c>
      <c r="R210" s="115">
        <v>164</v>
      </c>
      <c r="S210" s="115">
        <v>141.5</v>
      </c>
      <c r="T210" s="115">
        <v>129.80000000000001</v>
      </c>
      <c r="U210" s="115">
        <v>139.69999999999999</v>
      </c>
      <c r="V210" s="115">
        <v>146.30000000000001</v>
      </c>
      <c r="W210" s="115">
        <v>133.4</v>
      </c>
      <c r="X210" s="115">
        <v>135.1</v>
      </c>
      <c r="Y210" s="115">
        <v>136.19999999999999</v>
      </c>
      <c r="Z210" s="115">
        <v>123.3</v>
      </c>
      <c r="AA210" s="115">
        <v>130.69999999999999</v>
      </c>
      <c r="AB210" s="115">
        <v>145.5</v>
      </c>
      <c r="AC210" s="115">
        <v>130.4</v>
      </c>
      <c r="AD210" s="115">
        <v>132.5</v>
      </c>
      <c r="AE210" s="115">
        <v>138.9</v>
      </c>
      <c r="AF210" s="18" t="str">
        <f t="shared" si="8"/>
        <v>No</v>
      </c>
    </row>
    <row r="211" spans="1:32" x14ac:dyDescent="0.3">
      <c r="A211" s="115" t="s">
        <v>34</v>
      </c>
      <c r="B211" s="115">
        <v>2018</v>
      </c>
      <c r="C211" s="115" t="s">
        <v>43</v>
      </c>
      <c r="D211" s="115" t="str">
        <f t="shared" si="7"/>
        <v>2018 October</v>
      </c>
      <c r="E211" s="115">
        <v>137.4</v>
      </c>
      <c r="F211" s="115">
        <v>149.5</v>
      </c>
      <c r="G211" s="115">
        <v>137.30000000000001</v>
      </c>
      <c r="H211" s="115">
        <v>141.9</v>
      </c>
      <c r="I211" s="115">
        <v>121.1</v>
      </c>
      <c r="J211" s="115">
        <v>142.5</v>
      </c>
      <c r="K211" s="115">
        <v>146.69999999999999</v>
      </c>
      <c r="L211" s="115">
        <v>119.1</v>
      </c>
      <c r="M211" s="115">
        <v>111.9</v>
      </c>
      <c r="N211" s="115">
        <v>141</v>
      </c>
      <c r="O211" s="115">
        <v>133.6</v>
      </c>
      <c r="P211" s="115">
        <v>154.5</v>
      </c>
      <c r="Q211" s="115">
        <v>139.69999999999999</v>
      </c>
      <c r="R211" s="115">
        <v>162.6</v>
      </c>
      <c r="S211" s="115">
        <v>148</v>
      </c>
      <c r="T211" s="115">
        <v>139.19999999999999</v>
      </c>
      <c r="U211" s="115">
        <v>146.80000000000001</v>
      </c>
      <c r="V211" s="115">
        <v>146.9</v>
      </c>
      <c r="W211" s="115">
        <v>145.30000000000001</v>
      </c>
      <c r="X211" s="115">
        <v>142.19999999999999</v>
      </c>
      <c r="Y211" s="115">
        <v>142.1</v>
      </c>
      <c r="Z211" s="115">
        <v>125.5</v>
      </c>
      <c r="AA211" s="115">
        <v>136.5</v>
      </c>
      <c r="AB211" s="115">
        <v>147.80000000000001</v>
      </c>
      <c r="AC211" s="115">
        <v>132</v>
      </c>
      <c r="AD211" s="115">
        <v>136.30000000000001</v>
      </c>
      <c r="AE211" s="115">
        <v>140.80000000000001</v>
      </c>
      <c r="AF211" s="18" t="str">
        <f t="shared" si="8"/>
        <v>No</v>
      </c>
    </row>
    <row r="212" spans="1:32" x14ac:dyDescent="0.3">
      <c r="A212" s="115" t="s">
        <v>30</v>
      </c>
      <c r="B212" s="115">
        <v>2018</v>
      </c>
      <c r="C212" s="115" t="s">
        <v>45</v>
      </c>
      <c r="D212" s="115" t="str">
        <f t="shared" si="7"/>
        <v>2018 November</v>
      </c>
      <c r="E212" s="115">
        <v>137.1</v>
      </c>
      <c r="F212" s="115">
        <v>150.80000000000001</v>
      </c>
      <c r="G212" s="115">
        <v>136.69999999999999</v>
      </c>
      <c r="H212" s="115">
        <v>141.9</v>
      </c>
      <c r="I212" s="115">
        <v>122.8</v>
      </c>
      <c r="J212" s="115">
        <v>143.9</v>
      </c>
      <c r="K212" s="115">
        <v>147.5</v>
      </c>
      <c r="L212" s="115">
        <v>121</v>
      </c>
      <c r="M212" s="115">
        <v>111.6</v>
      </c>
      <c r="N212" s="115">
        <v>140.6</v>
      </c>
      <c r="O212" s="115">
        <v>137.5</v>
      </c>
      <c r="P212" s="115">
        <v>156.1</v>
      </c>
      <c r="Q212" s="115">
        <v>140</v>
      </c>
      <c r="R212" s="115">
        <v>161.9</v>
      </c>
      <c r="S212" s="115">
        <v>151.69999999999999</v>
      </c>
      <c r="T212" s="115">
        <v>145.5</v>
      </c>
      <c r="U212" s="115">
        <v>150.80000000000001</v>
      </c>
      <c r="V212" s="115" t="s">
        <v>32</v>
      </c>
      <c r="W212" s="115">
        <v>150.30000000000001</v>
      </c>
      <c r="X212" s="115">
        <v>148</v>
      </c>
      <c r="Y212" s="115">
        <v>145.4</v>
      </c>
      <c r="Z212" s="115">
        <v>130.30000000000001</v>
      </c>
      <c r="AA212" s="115">
        <v>143.1</v>
      </c>
      <c r="AB212" s="115">
        <v>150.19999999999999</v>
      </c>
      <c r="AC212" s="115">
        <v>133.1</v>
      </c>
      <c r="AD212" s="115">
        <v>140.1</v>
      </c>
      <c r="AE212" s="115">
        <v>142.4</v>
      </c>
      <c r="AF212" s="18" t="str">
        <f t="shared" si="8"/>
        <v>No</v>
      </c>
    </row>
    <row r="213" spans="1:32" x14ac:dyDescent="0.3">
      <c r="A213" s="115" t="s">
        <v>33</v>
      </c>
      <c r="B213" s="115">
        <v>2018</v>
      </c>
      <c r="C213" s="115" t="s">
        <v>45</v>
      </c>
      <c r="D213" s="115" t="str">
        <f t="shared" si="7"/>
        <v>2018 November</v>
      </c>
      <c r="E213" s="115">
        <v>138.1</v>
      </c>
      <c r="F213" s="115">
        <v>146.30000000000001</v>
      </c>
      <c r="G213" s="115">
        <v>137.80000000000001</v>
      </c>
      <c r="H213" s="115">
        <v>141.6</v>
      </c>
      <c r="I213" s="115">
        <v>118.1</v>
      </c>
      <c r="J213" s="115">
        <v>141.5</v>
      </c>
      <c r="K213" s="115">
        <v>145.19999999999999</v>
      </c>
      <c r="L213" s="115">
        <v>115.3</v>
      </c>
      <c r="M213" s="115">
        <v>112.5</v>
      </c>
      <c r="N213" s="115">
        <v>141.4</v>
      </c>
      <c r="O213" s="115">
        <v>128</v>
      </c>
      <c r="P213" s="115">
        <v>152.6</v>
      </c>
      <c r="Q213" s="115">
        <v>139.1</v>
      </c>
      <c r="R213" s="115">
        <v>164.4</v>
      </c>
      <c r="S213" s="115">
        <v>142.4</v>
      </c>
      <c r="T213" s="115">
        <v>130.19999999999999</v>
      </c>
      <c r="U213" s="115">
        <v>140.5</v>
      </c>
      <c r="V213" s="115">
        <v>146.9</v>
      </c>
      <c r="W213" s="115">
        <v>136.69999999999999</v>
      </c>
      <c r="X213" s="115">
        <v>135.80000000000001</v>
      </c>
      <c r="Y213" s="115">
        <v>136.80000000000001</v>
      </c>
      <c r="Z213" s="115">
        <v>121.2</v>
      </c>
      <c r="AA213" s="115">
        <v>131.30000000000001</v>
      </c>
      <c r="AB213" s="115">
        <v>146.1</v>
      </c>
      <c r="AC213" s="115">
        <v>130.5</v>
      </c>
      <c r="AD213" s="115">
        <v>132.19999999999999</v>
      </c>
      <c r="AE213" s="115">
        <v>139</v>
      </c>
      <c r="AF213" s="18" t="str">
        <f t="shared" si="8"/>
        <v>No</v>
      </c>
    </row>
    <row r="214" spans="1:32" x14ac:dyDescent="0.3">
      <c r="A214" s="115" t="s">
        <v>34</v>
      </c>
      <c r="B214" s="115">
        <v>2018</v>
      </c>
      <c r="C214" s="115" t="s">
        <v>45</v>
      </c>
      <c r="D214" s="115" t="str">
        <f t="shared" si="7"/>
        <v>2018 November</v>
      </c>
      <c r="E214" s="115">
        <v>137.4</v>
      </c>
      <c r="F214" s="115">
        <v>149.19999999999999</v>
      </c>
      <c r="G214" s="115">
        <v>137.1</v>
      </c>
      <c r="H214" s="115">
        <v>141.80000000000001</v>
      </c>
      <c r="I214" s="115">
        <v>121.1</v>
      </c>
      <c r="J214" s="115">
        <v>142.80000000000001</v>
      </c>
      <c r="K214" s="115">
        <v>146.69999999999999</v>
      </c>
      <c r="L214" s="115">
        <v>119.1</v>
      </c>
      <c r="M214" s="115">
        <v>111.9</v>
      </c>
      <c r="N214" s="115">
        <v>140.9</v>
      </c>
      <c r="O214" s="115">
        <v>133.5</v>
      </c>
      <c r="P214" s="115">
        <v>154.5</v>
      </c>
      <c r="Q214" s="115">
        <v>139.69999999999999</v>
      </c>
      <c r="R214" s="115">
        <v>162.6</v>
      </c>
      <c r="S214" s="115">
        <v>148</v>
      </c>
      <c r="T214" s="115">
        <v>139.1</v>
      </c>
      <c r="U214" s="115">
        <v>146.69999999999999</v>
      </c>
      <c r="V214" s="115">
        <v>146.9</v>
      </c>
      <c r="W214" s="115">
        <v>145.1</v>
      </c>
      <c r="X214" s="115">
        <v>142.19999999999999</v>
      </c>
      <c r="Y214" s="115">
        <v>142.1</v>
      </c>
      <c r="Z214" s="115">
        <v>125.5</v>
      </c>
      <c r="AA214" s="115">
        <v>136.5</v>
      </c>
      <c r="AB214" s="115">
        <v>147.80000000000001</v>
      </c>
      <c r="AC214" s="115">
        <v>132</v>
      </c>
      <c r="AD214" s="115">
        <v>136.30000000000001</v>
      </c>
      <c r="AE214" s="115">
        <v>140.80000000000001</v>
      </c>
      <c r="AF214" s="18" t="str">
        <f t="shared" si="8"/>
        <v>No</v>
      </c>
    </row>
    <row r="215" spans="1:32" x14ac:dyDescent="0.3">
      <c r="A215" s="115" t="s">
        <v>30</v>
      </c>
      <c r="B215" s="115">
        <v>2018</v>
      </c>
      <c r="C215" s="115" t="s">
        <v>46</v>
      </c>
      <c r="D215" s="115" t="str">
        <f t="shared" si="7"/>
        <v>2018 December</v>
      </c>
      <c r="E215" s="115">
        <v>137.1</v>
      </c>
      <c r="F215" s="115">
        <v>151.9</v>
      </c>
      <c r="G215" s="115">
        <v>137.4</v>
      </c>
      <c r="H215" s="115">
        <v>142.4</v>
      </c>
      <c r="I215" s="115">
        <v>124.2</v>
      </c>
      <c r="J215" s="115">
        <v>140.19999999999999</v>
      </c>
      <c r="K215" s="115">
        <v>136.6</v>
      </c>
      <c r="L215" s="115">
        <v>120.9</v>
      </c>
      <c r="M215" s="115">
        <v>109.9</v>
      </c>
      <c r="N215" s="115">
        <v>140.19999999999999</v>
      </c>
      <c r="O215" s="115">
        <v>137.80000000000001</v>
      </c>
      <c r="P215" s="115">
        <v>156</v>
      </c>
      <c r="Q215" s="115">
        <v>138.5</v>
      </c>
      <c r="R215" s="115">
        <v>162.4</v>
      </c>
      <c r="S215" s="115">
        <v>151.6</v>
      </c>
      <c r="T215" s="115">
        <v>145.9</v>
      </c>
      <c r="U215" s="115">
        <v>150.80000000000001</v>
      </c>
      <c r="V215" s="115" t="s">
        <v>32</v>
      </c>
      <c r="W215" s="115">
        <v>149</v>
      </c>
      <c r="X215" s="115">
        <v>149.5</v>
      </c>
      <c r="Y215" s="115">
        <v>149.6</v>
      </c>
      <c r="Z215" s="115">
        <v>128.9</v>
      </c>
      <c r="AA215" s="115">
        <v>143.30000000000001</v>
      </c>
      <c r="AB215" s="115">
        <v>155.1</v>
      </c>
      <c r="AC215" s="115">
        <v>133.19999999999999</v>
      </c>
      <c r="AD215" s="115">
        <v>141.6</v>
      </c>
      <c r="AE215" s="115">
        <v>141.9</v>
      </c>
      <c r="AF215" s="18" t="str">
        <f t="shared" si="8"/>
        <v>No</v>
      </c>
    </row>
    <row r="216" spans="1:32" x14ac:dyDescent="0.3">
      <c r="A216" s="115" t="s">
        <v>33</v>
      </c>
      <c r="B216" s="115">
        <v>2018</v>
      </c>
      <c r="C216" s="115" t="s">
        <v>46</v>
      </c>
      <c r="D216" s="115" t="str">
        <f t="shared" si="7"/>
        <v>2018 December</v>
      </c>
      <c r="E216" s="115">
        <v>138.5</v>
      </c>
      <c r="F216" s="115">
        <v>147.80000000000001</v>
      </c>
      <c r="G216" s="115">
        <v>141.1</v>
      </c>
      <c r="H216" s="115">
        <v>141.6</v>
      </c>
      <c r="I216" s="115">
        <v>118.1</v>
      </c>
      <c r="J216" s="115">
        <v>138.5</v>
      </c>
      <c r="K216" s="115">
        <v>132.4</v>
      </c>
      <c r="L216" s="115">
        <v>117.5</v>
      </c>
      <c r="M216" s="115">
        <v>111</v>
      </c>
      <c r="N216" s="115">
        <v>141.5</v>
      </c>
      <c r="O216" s="115">
        <v>128.1</v>
      </c>
      <c r="P216" s="115">
        <v>152.9</v>
      </c>
      <c r="Q216" s="115">
        <v>137.6</v>
      </c>
      <c r="R216" s="115">
        <v>164.6</v>
      </c>
      <c r="S216" s="115">
        <v>142.69999999999999</v>
      </c>
      <c r="T216" s="115">
        <v>130.30000000000001</v>
      </c>
      <c r="U216" s="115">
        <v>140.80000000000001</v>
      </c>
      <c r="V216" s="115">
        <v>146.5</v>
      </c>
      <c r="W216" s="115">
        <v>132.4</v>
      </c>
      <c r="X216" s="115">
        <v>136.19999999999999</v>
      </c>
      <c r="Y216" s="115">
        <v>137.30000000000001</v>
      </c>
      <c r="Z216" s="115">
        <v>118.8</v>
      </c>
      <c r="AA216" s="115">
        <v>131.69999999999999</v>
      </c>
      <c r="AB216" s="115">
        <v>146.5</v>
      </c>
      <c r="AC216" s="115">
        <v>130.80000000000001</v>
      </c>
      <c r="AD216" s="115">
        <v>131.69999999999999</v>
      </c>
      <c r="AE216" s="115">
        <v>138</v>
      </c>
      <c r="AF216" s="18" t="str">
        <f t="shared" si="8"/>
        <v>No</v>
      </c>
    </row>
    <row r="217" spans="1:32" x14ac:dyDescent="0.3">
      <c r="A217" s="115" t="s">
        <v>34</v>
      </c>
      <c r="B217" s="115">
        <v>2018</v>
      </c>
      <c r="C217" s="115" t="s">
        <v>46</v>
      </c>
      <c r="D217" s="115" t="str">
        <f t="shared" si="7"/>
        <v>2018 December</v>
      </c>
      <c r="E217" s="115">
        <v>137.5</v>
      </c>
      <c r="F217" s="115">
        <v>150.5</v>
      </c>
      <c r="G217" s="115">
        <v>138.80000000000001</v>
      </c>
      <c r="H217" s="115">
        <v>142.1</v>
      </c>
      <c r="I217" s="115">
        <v>122</v>
      </c>
      <c r="J217" s="115">
        <v>139.4</v>
      </c>
      <c r="K217" s="115">
        <v>135.19999999999999</v>
      </c>
      <c r="L217" s="115">
        <v>119.8</v>
      </c>
      <c r="M217" s="115">
        <v>110.3</v>
      </c>
      <c r="N217" s="115">
        <v>140.6</v>
      </c>
      <c r="O217" s="115">
        <v>133.80000000000001</v>
      </c>
      <c r="P217" s="115">
        <v>154.6</v>
      </c>
      <c r="Q217" s="115">
        <v>138.19999999999999</v>
      </c>
      <c r="R217" s="115">
        <v>163</v>
      </c>
      <c r="S217" s="115">
        <v>148.1</v>
      </c>
      <c r="T217" s="115">
        <v>139.4</v>
      </c>
      <c r="U217" s="115">
        <v>146.80000000000001</v>
      </c>
      <c r="V217" s="115">
        <v>146.5</v>
      </c>
      <c r="W217" s="115">
        <v>142.69999999999999</v>
      </c>
      <c r="X217" s="115">
        <v>143.19999999999999</v>
      </c>
      <c r="Y217" s="115">
        <v>144.9</v>
      </c>
      <c r="Z217" s="115">
        <v>123.6</v>
      </c>
      <c r="AA217" s="115">
        <v>136.80000000000001</v>
      </c>
      <c r="AB217" s="115">
        <v>150.1</v>
      </c>
      <c r="AC217" s="115">
        <v>132.19999999999999</v>
      </c>
      <c r="AD217" s="115">
        <v>136.80000000000001</v>
      </c>
      <c r="AE217" s="115">
        <v>140.1</v>
      </c>
      <c r="AF217" s="18" t="str">
        <f t="shared" si="8"/>
        <v>No</v>
      </c>
    </row>
    <row r="218" spans="1:32" x14ac:dyDescent="0.3">
      <c r="A218" s="115" t="s">
        <v>30</v>
      </c>
      <c r="B218" s="115">
        <v>2019</v>
      </c>
      <c r="C218" s="115" t="s">
        <v>31</v>
      </c>
      <c r="D218" s="115" t="str">
        <f t="shared" si="7"/>
        <v>2019 January</v>
      </c>
      <c r="E218" s="115">
        <v>136.6</v>
      </c>
      <c r="F218" s="115">
        <v>152.5</v>
      </c>
      <c r="G218" s="115">
        <v>138.19999999999999</v>
      </c>
      <c r="H218" s="115">
        <v>142.4</v>
      </c>
      <c r="I218" s="115">
        <v>123.9</v>
      </c>
      <c r="J218" s="115">
        <v>135.5</v>
      </c>
      <c r="K218" s="115">
        <v>131.69999999999999</v>
      </c>
      <c r="L218" s="115">
        <v>121.3</v>
      </c>
      <c r="M218" s="115">
        <v>108.4</v>
      </c>
      <c r="N218" s="115">
        <v>138.9</v>
      </c>
      <c r="O218" s="115">
        <v>137</v>
      </c>
      <c r="P218" s="115">
        <v>155.80000000000001</v>
      </c>
      <c r="Q218" s="115">
        <v>137.4</v>
      </c>
      <c r="R218" s="115">
        <v>162.69999999999999</v>
      </c>
      <c r="S218" s="115">
        <v>150.6</v>
      </c>
      <c r="T218" s="115">
        <v>145.1</v>
      </c>
      <c r="U218" s="115">
        <v>149.9</v>
      </c>
      <c r="V218" s="115" t="s">
        <v>32</v>
      </c>
      <c r="W218" s="115">
        <v>146.19999999999999</v>
      </c>
      <c r="X218" s="115">
        <v>150.1</v>
      </c>
      <c r="Y218" s="115">
        <v>149.6</v>
      </c>
      <c r="Z218" s="115">
        <v>128.6</v>
      </c>
      <c r="AA218" s="115">
        <v>142.9</v>
      </c>
      <c r="AB218" s="115">
        <v>155.19999999999999</v>
      </c>
      <c r="AC218" s="115">
        <v>133.5</v>
      </c>
      <c r="AD218" s="115">
        <v>141.69999999999999</v>
      </c>
      <c r="AE218" s="115">
        <v>141</v>
      </c>
      <c r="AF218" s="18" t="str">
        <f t="shared" si="8"/>
        <v>No</v>
      </c>
    </row>
    <row r="219" spans="1:32" x14ac:dyDescent="0.3">
      <c r="A219" s="115" t="s">
        <v>33</v>
      </c>
      <c r="B219" s="115">
        <v>2019</v>
      </c>
      <c r="C219" s="115" t="s">
        <v>31</v>
      </c>
      <c r="D219" s="115" t="str">
        <f t="shared" si="7"/>
        <v>2019 January</v>
      </c>
      <c r="E219" s="115">
        <v>138.30000000000001</v>
      </c>
      <c r="F219" s="115">
        <v>149.4</v>
      </c>
      <c r="G219" s="115">
        <v>143.5</v>
      </c>
      <c r="H219" s="115">
        <v>141.69999999999999</v>
      </c>
      <c r="I219" s="115">
        <v>118.1</v>
      </c>
      <c r="J219" s="115">
        <v>135.19999999999999</v>
      </c>
      <c r="K219" s="115">
        <v>130.5</v>
      </c>
      <c r="L219" s="115">
        <v>118.2</v>
      </c>
      <c r="M219" s="115">
        <v>110.4</v>
      </c>
      <c r="N219" s="115">
        <v>140.4</v>
      </c>
      <c r="O219" s="115">
        <v>128.1</v>
      </c>
      <c r="P219" s="115">
        <v>153.19999999999999</v>
      </c>
      <c r="Q219" s="115">
        <v>137.30000000000001</v>
      </c>
      <c r="R219" s="115">
        <v>164.7</v>
      </c>
      <c r="S219" s="115">
        <v>143</v>
      </c>
      <c r="T219" s="115">
        <v>130.4</v>
      </c>
      <c r="U219" s="115">
        <v>141.1</v>
      </c>
      <c r="V219" s="115">
        <v>147.69999999999999</v>
      </c>
      <c r="W219" s="115">
        <v>128.6</v>
      </c>
      <c r="X219" s="115">
        <v>136.30000000000001</v>
      </c>
      <c r="Y219" s="115">
        <v>137.80000000000001</v>
      </c>
      <c r="Z219" s="115">
        <v>118.6</v>
      </c>
      <c r="AA219" s="115">
        <v>131.9</v>
      </c>
      <c r="AB219" s="115">
        <v>146.6</v>
      </c>
      <c r="AC219" s="115">
        <v>131.69999999999999</v>
      </c>
      <c r="AD219" s="115">
        <v>131.80000000000001</v>
      </c>
      <c r="AE219" s="115">
        <v>138</v>
      </c>
      <c r="AF219" s="18" t="str">
        <f t="shared" si="8"/>
        <v>No</v>
      </c>
    </row>
    <row r="220" spans="1:32" x14ac:dyDescent="0.3">
      <c r="A220" s="115" t="s">
        <v>34</v>
      </c>
      <c r="B220" s="115">
        <v>2019</v>
      </c>
      <c r="C220" s="115" t="s">
        <v>31</v>
      </c>
      <c r="D220" s="115" t="str">
        <f t="shared" si="7"/>
        <v>2019 January</v>
      </c>
      <c r="E220" s="115">
        <v>137.1</v>
      </c>
      <c r="F220" s="115">
        <v>151.4</v>
      </c>
      <c r="G220" s="115">
        <v>140.19999999999999</v>
      </c>
      <c r="H220" s="115">
        <v>142.1</v>
      </c>
      <c r="I220" s="115">
        <v>121.8</v>
      </c>
      <c r="J220" s="115">
        <v>135.4</v>
      </c>
      <c r="K220" s="115">
        <v>131.30000000000001</v>
      </c>
      <c r="L220" s="115">
        <v>120.3</v>
      </c>
      <c r="M220" s="115">
        <v>109.1</v>
      </c>
      <c r="N220" s="115">
        <v>139.4</v>
      </c>
      <c r="O220" s="115">
        <v>133.30000000000001</v>
      </c>
      <c r="P220" s="115">
        <v>154.6</v>
      </c>
      <c r="Q220" s="115">
        <v>137.4</v>
      </c>
      <c r="R220" s="115">
        <v>163.19999999999999</v>
      </c>
      <c r="S220" s="115">
        <v>147.6</v>
      </c>
      <c r="T220" s="115">
        <v>139</v>
      </c>
      <c r="U220" s="115">
        <v>146.4</v>
      </c>
      <c r="V220" s="115">
        <v>147.69999999999999</v>
      </c>
      <c r="W220" s="115">
        <v>139.5</v>
      </c>
      <c r="X220" s="115">
        <v>143.6</v>
      </c>
      <c r="Y220" s="115">
        <v>145.1</v>
      </c>
      <c r="Z220" s="115">
        <v>123.3</v>
      </c>
      <c r="AA220" s="115">
        <v>136.69999999999999</v>
      </c>
      <c r="AB220" s="115">
        <v>150.19999999999999</v>
      </c>
      <c r="AC220" s="115">
        <v>132.80000000000001</v>
      </c>
      <c r="AD220" s="115">
        <v>136.9</v>
      </c>
      <c r="AE220" s="115">
        <v>139.6</v>
      </c>
      <c r="AF220" s="18" t="str">
        <f t="shared" si="8"/>
        <v>No</v>
      </c>
    </row>
    <row r="221" spans="1:32" x14ac:dyDescent="0.3">
      <c r="A221" s="115" t="s">
        <v>30</v>
      </c>
      <c r="B221" s="115">
        <v>2019</v>
      </c>
      <c r="C221" s="115" t="s">
        <v>35</v>
      </c>
      <c r="D221" s="115" t="str">
        <f t="shared" si="7"/>
        <v>2019 February</v>
      </c>
      <c r="E221" s="115">
        <v>136.80000000000001</v>
      </c>
      <c r="F221" s="115">
        <v>153</v>
      </c>
      <c r="G221" s="115">
        <v>139.1</v>
      </c>
      <c r="H221" s="115">
        <v>142.5</v>
      </c>
      <c r="I221" s="115">
        <v>124.1</v>
      </c>
      <c r="J221" s="115">
        <v>135.80000000000001</v>
      </c>
      <c r="K221" s="115">
        <v>128.69999999999999</v>
      </c>
      <c r="L221" s="115">
        <v>121.5</v>
      </c>
      <c r="M221" s="115">
        <v>108.3</v>
      </c>
      <c r="N221" s="115">
        <v>139.19999999999999</v>
      </c>
      <c r="O221" s="115">
        <v>137.4</v>
      </c>
      <c r="P221" s="115">
        <v>156.19999999999999</v>
      </c>
      <c r="Q221" s="115">
        <v>137.19999999999999</v>
      </c>
      <c r="R221" s="115">
        <v>162.80000000000001</v>
      </c>
      <c r="S221" s="115">
        <v>150.5</v>
      </c>
      <c r="T221" s="115">
        <v>146.1</v>
      </c>
      <c r="U221" s="115">
        <v>149.9</v>
      </c>
      <c r="V221" s="115" t="s">
        <v>32</v>
      </c>
      <c r="W221" s="115">
        <v>145.30000000000001</v>
      </c>
      <c r="X221" s="115">
        <v>150.1</v>
      </c>
      <c r="Y221" s="115">
        <v>149.9</v>
      </c>
      <c r="Z221" s="115">
        <v>129.19999999999999</v>
      </c>
      <c r="AA221" s="115">
        <v>143.4</v>
      </c>
      <c r="AB221" s="115">
        <v>155.5</v>
      </c>
      <c r="AC221" s="115">
        <v>134.9</v>
      </c>
      <c r="AD221" s="115">
        <v>142.19999999999999</v>
      </c>
      <c r="AE221" s="115">
        <v>141</v>
      </c>
      <c r="AF221" s="18" t="str">
        <f t="shared" si="8"/>
        <v>No</v>
      </c>
    </row>
    <row r="222" spans="1:32" x14ac:dyDescent="0.3">
      <c r="A222" s="115" t="s">
        <v>33</v>
      </c>
      <c r="B222" s="115">
        <v>2019</v>
      </c>
      <c r="C222" s="115" t="s">
        <v>35</v>
      </c>
      <c r="D222" s="115" t="str">
        <f t="shared" si="7"/>
        <v>2019 February</v>
      </c>
      <c r="E222" s="115">
        <v>139.4</v>
      </c>
      <c r="F222" s="115">
        <v>150.1</v>
      </c>
      <c r="G222" s="115">
        <v>145.30000000000001</v>
      </c>
      <c r="H222" s="115">
        <v>141.69999999999999</v>
      </c>
      <c r="I222" s="115">
        <v>118.4</v>
      </c>
      <c r="J222" s="115">
        <v>137</v>
      </c>
      <c r="K222" s="115">
        <v>131.6</v>
      </c>
      <c r="L222" s="115">
        <v>119.9</v>
      </c>
      <c r="M222" s="115">
        <v>110.4</v>
      </c>
      <c r="N222" s="115">
        <v>140.80000000000001</v>
      </c>
      <c r="O222" s="115">
        <v>128.30000000000001</v>
      </c>
      <c r="P222" s="115">
        <v>153.5</v>
      </c>
      <c r="Q222" s="115">
        <v>138</v>
      </c>
      <c r="R222" s="115">
        <v>164.9</v>
      </c>
      <c r="S222" s="115">
        <v>143.30000000000001</v>
      </c>
      <c r="T222" s="115">
        <v>130.80000000000001</v>
      </c>
      <c r="U222" s="115">
        <v>141.4</v>
      </c>
      <c r="V222" s="115">
        <v>148.5</v>
      </c>
      <c r="W222" s="115">
        <v>127.1</v>
      </c>
      <c r="X222" s="115">
        <v>136.6</v>
      </c>
      <c r="Y222" s="115">
        <v>138.5</v>
      </c>
      <c r="Z222" s="115">
        <v>119.2</v>
      </c>
      <c r="AA222" s="115">
        <v>132.19999999999999</v>
      </c>
      <c r="AB222" s="115">
        <v>146.6</v>
      </c>
      <c r="AC222" s="115">
        <v>133</v>
      </c>
      <c r="AD222" s="115">
        <v>132.4</v>
      </c>
      <c r="AE222" s="115">
        <v>138.6</v>
      </c>
      <c r="AF222" s="18" t="str">
        <f t="shared" si="8"/>
        <v>No</v>
      </c>
    </row>
    <row r="223" spans="1:32" x14ac:dyDescent="0.3">
      <c r="A223" s="115" t="s">
        <v>34</v>
      </c>
      <c r="B223" s="115">
        <v>2019</v>
      </c>
      <c r="C223" s="115" t="s">
        <v>35</v>
      </c>
      <c r="D223" s="115" t="str">
        <f t="shared" si="7"/>
        <v>2019 February</v>
      </c>
      <c r="E223" s="115">
        <v>137.6</v>
      </c>
      <c r="F223" s="115">
        <v>152</v>
      </c>
      <c r="G223" s="115">
        <v>141.5</v>
      </c>
      <c r="H223" s="115">
        <v>142.19999999999999</v>
      </c>
      <c r="I223" s="115">
        <v>122</v>
      </c>
      <c r="J223" s="115">
        <v>136.4</v>
      </c>
      <c r="K223" s="115">
        <v>129.69999999999999</v>
      </c>
      <c r="L223" s="115">
        <v>121</v>
      </c>
      <c r="M223" s="115">
        <v>109</v>
      </c>
      <c r="N223" s="115">
        <v>139.69999999999999</v>
      </c>
      <c r="O223" s="115">
        <v>133.6</v>
      </c>
      <c r="P223" s="115">
        <v>154.9</v>
      </c>
      <c r="Q223" s="115">
        <v>137.5</v>
      </c>
      <c r="R223" s="115">
        <v>163.4</v>
      </c>
      <c r="S223" s="115">
        <v>147.69999999999999</v>
      </c>
      <c r="T223" s="115">
        <v>139.69999999999999</v>
      </c>
      <c r="U223" s="115">
        <v>146.5</v>
      </c>
      <c r="V223" s="115">
        <v>148.5</v>
      </c>
      <c r="W223" s="115">
        <v>138.4</v>
      </c>
      <c r="X223" s="115">
        <v>143.69999999999999</v>
      </c>
      <c r="Y223" s="115">
        <v>145.6</v>
      </c>
      <c r="Z223" s="115">
        <v>123.9</v>
      </c>
      <c r="AA223" s="115">
        <v>137.1</v>
      </c>
      <c r="AB223" s="115">
        <v>150.30000000000001</v>
      </c>
      <c r="AC223" s="115">
        <v>134.1</v>
      </c>
      <c r="AD223" s="115">
        <v>137.4</v>
      </c>
      <c r="AE223" s="115">
        <v>139.9</v>
      </c>
      <c r="AF223" s="18" t="str">
        <f t="shared" si="8"/>
        <v>No</v>
      </c>
    </row>
    <row r="224" spans="1:32" x14ac:dyDescent="0.3">
      <c r="A224" s="115" t="s">
        <v>30</v>
      </c>
      <c r="B224" s="115">
        <v>2019</v>
      </c>
      <c r="C224" s="115" t="s">
        <v>36</v>
      </c>
      <c r="D224" s="115" t="str">
        <f t="shared" si="7"/>
        <v>2019 March</v>
      </c>
      <c r="E224" s="115">
        <v>136.9</v>
      </c>
      <c r="F224" s="115">
        <v>154.1</v>
      </c>
      <c r="G224" s="115">
        <v>138.69999999999999</v>
      </c>
      <c r="H224" s="115">
        <v>142.5</v>
      </c>
      <c r="I224" s="115">
        <v>124.1</v>
      </c>
      <c r="J224" s="115">
        <v>136.1</v>
      </c>
      <c r="K224" s="115">
        <v>128.19999999999999</v>
      </c>
      <c r="L224" s="115">
        <v>122.3</v>
      </c>
      <c r="M224" s="115">
        <v>108.3</v>
      </c>
      <c r="N224" s="115">
        <v>138.9</v>
      </c>
      <c r="O224" s="115">
        <v>137.4</v>
      </c>
      <c r="P224" s="115">
        <v>156.4</v>
      </c>
      <c r="Q224" s="115">
        <v>137.30000000000001</v>
      </c>
      <c r="R224" s="115">
        <v>162.9</v>
      </c>
      <c r="S224" s="115">
        <v>150.80000000000001</v>
      </c>
      <c r="T224" s="115">
        <v>146.1</v>
      </c>
      <c r="U224" s="115">
        <v>150.1</v>
      </c>
      <c r="V224" s="115" t="s">
        <v>32</v>
      </c>
      <c r="W224" s="115">
        <v>146.4</v>
      </c>
      <c r="X224" s="115">
        <v>150</v>
      </c>
      <c r="Y224" s="115">
        <v>150.4</v>
      </c>
      <c r="Z224" s="115">
        <v>129.9</v>
      </c>
      <c r="AA224" s="115">
        <v>143.80000000000001</v>
      </c>
      <c r="AB224" s="115">
        <v>155.5</v>
      </c>
      <c r="AC224" s="115">
        <v>134</v>
      </c>
      <c r="AD224" s="115">
        <v>142.4</v>
      </c>
      <c r="AE224" s="115">
        <v>141.19999999999999</v>
      </c>
      <c r="AF224" s="18" t="str">
        <f t="shared" si="8"/>
        <v>No</v>
      </c>
    </row>
    <row r="225" spans="1:32" x14ac:dyDescent="0.3">
      <c r="A225" s="115" t="s">
        <v>33</v>
      </c>
      <c r="B225" s="115">
        <v>2019</v>
      </c>
      <c r="C225" s="115" t="s">
        <v>36</v>
      </c>
      <c r="D225" s="115" t="str">
        <f t="shared" si="7"/>
        <v>2019 March</v>
      </c>
      <c r="E225" s="115">
        <v>139.69999999999999</v>
      </c>
      <c r="F225" s="115">
        <v>151.1</v>
      </c>
      <c r="G225" s="115">
        <v>142.9</v>
      </c>
      <c r="H225" s="115">
        <v>141.9</v>
      </c>
      <c r="I225" s="115">
        <v>118.4</v>
      </c>
      <c r="J225" s="115">
        <v>139.4</v>
      </c>
      <c r="K225" s="115">
        <v>141.19999999999999</v>
      </c>
      <c r="L225" s="115">
        <v>120.7</v>
      </c>
      <c r="M225" s="115">
        <v>110.4</v>
      </c>
      <c r="N225" s="115">
        <v>140.69999999999999</v>
      </c>
      <c r="O225" s="115">
        <v>128.5</v>
      </c>
      <c r="P225" s="115">
        <v>153.9</v>
      </c>
      <c r="Q225" s="115">
        <v>139.6</v>
      </c>
      <c r="R225" s="115">
        <v>165.3</v>
      </c>
      <c r="S225" s="115">
        <v>143.5</v>
      </c>
      <c r="T225" s="115">
        <v>131.19999999999999</v>
      </c>
      <c r="U225" s="115">
        <v>141.6</v>
      </c>
      <c r="V225" s="115">
        <v>149</v>
      </c>
      <c r="W225" s="115">
        <v>128.80000000000001</v>
      </c>
      <c r="X225" s="115">
        <v>136.80000000000001</v>
      </c>
      <c r="Y225" s="115">
        <v>139.19999999999999</v>
      </c>
      <c r="Z225" s="115">
        <v>119.9</v>
      </c>
      <c r="AA225" s="115">
        <v>133</v>
      </c>
      <c r="AB225" s="115">
        <v>146.69999999999999</v>
      </c>
      <c r="AC225" s="115">
        <v>132.5</v>
      </c>
      <c r="AD225" s="115">
        <v>132.80000000000001</v>
      </c>
      <c r="AE225" s="115">
        <v>139.5</v>
      </c>
      <c r="AF225" s="18" t="str">
        <f t="shared" si="8"/>
        <v>No</v>
      </c>
    </row>
    <row r="226" spans="1:32" x14ac:dyDescent="0.3">
      <c r="A226" s="115" t="s">
        <v>34</v>
      </c>
      <c r="B226" s="115">
        <v>2019</v>
      </c>
      <c r="C226" s="115" t="s">
        <v>36</v>
      </c>
      <c r="D226" s="115" t="str">
        <f t="shared" si="7"/>
        <v>2019 March</v>
      </c>
      <c r="E226" s="115">
        <v>137.80000000000001</v>
      </c>
      <c r="F226" s="115">
        <v>153</v>
      </c>
      <c r="G226" s="115">
        <v>140.30000000000001</v>
      </c>
      <c r="H226" s="115">
        <v>142.30000000000001</v>
      </c>
      <c r="I226" s="115">
        <v>122</v>
      </c>
      <c r="J226" s="115">
        <v>137.6</v>
      </c>
      <c r="K226" s="115">
        <v>132.6</v>
      </c>
      <c r="L226" s="115">
        <v>121.8</v>
      </c>
      <c r="M226" s="115">
        <v>109</v>
      </c>
      <c r="N226" s="115">
        <v>139.5</v>
      </c>
      <c r="O226" s="115">
        <v>133.69999999999999</v>
      </c>
      <c r="P226" s="115">
        <v>155.19999999999999</v>
      </c>
      <c r="Q226" s="115">
        <v>138.1</v>
      </c>
      <c r="R226" s="115">
        <v>163.5</v>
      </c>
      <c r="S226" s="115">
        <v>147.9</v>
      </c>
      <c r="T226" s="115">
        <v>139.9</v>
      </c>
      <c r="U226" s="115">
        <v>146.69999999999999</v>
      </c>
      <c r="V226" s="115">
        <v>149</v>
      </c>
      <c r="W226" s="115">
        <v>139.69999999999999</v>
      </c>
      <c r="X226" s="115">
        <v>143.80000000000001</v>
      </c>
      <c r="Y226" s="115">
        <v>146.19999999999999</v>
      </c>
      <c r="Z226" s="115">
        <v>124.6</v>
      </c>
      <c r="AA226" s="115">
        <v>137.69999999999999</v>
      </c>
      <c r="AB226" s="115">
        <v>150.30000000000001</v>
      </c>
      <c r="AC226" s="115">
        <v>133.4</v>
      </c>
      <c r="AD226" s="115">
        <v>137.69999999999999</v>
      </c>
      <c r="AE226" s="115">
        <v>140.4</v>
      </c>
      <c r="AF226" s="18" t="str">
        <f t="shared" si="8"/>
        <v>No</v>
      </c>
    </row>
    <row r="227" spans="1:32" x14ac:dyDescent="0.3">
      <c r="A227" s="115" t="s">
        <v>30</v>
      </c>
      <c r="B227" s="115">
        <v>2019</v>
      </c>
      <c r="C227" s="115" t="s">
        <v>38</v>
      </c>
      <c r="D227" s="115" t="str">
        <f t="shared" si="7"/>
        <v>2019 May</v>
      </c>
      <c r="E227" s="115">
        <v>137.4</v>
      </c>
      <c r="F227" s="115">
        <v>159.5</v>
      </c>
      <c r="G227" s="115">
        <v>134.5</v>
      </c>
      <c r="H227" s="115">
        <v>142.6</v>
      </c>
      <c r="I227" s="115">
        <v>124</v>
      </c>
      <c r="J227" s="115">
        <v>143.69999999999999</v>
      </c>
      <c r="K227" s="115">
        <v>133.4</v>
      </c>
      <c r="L227" s="115">
        <v>125.1</v>
      </c>
      <c r="M227" s="115">
        <v>109.3</v>
      </c>
      <c r="N227" s="115">
        <v>139.30000000000001</v>
      </c>
      <c r="O227" s="115">
        <v>137.69999999999999</v>
      </c>
      <c r="P227" s="115">
        <v>156.4</v>
      </c>
      <c r="Q227" s="115">
        <v>139.19999999999999</v>
      </c>
      <c r="R227" s="115">
        <v>163.30000000000001</v>
      </c>
      <c r="S227" s="115">
        <v>151.30000000000001</v>
      </c>
      <c r="T227" s="115">
        <v>146.6</v>
      </c>
      <c r="U227" s="115">
        <v>150.69999999999999</v>
      </c>
      <c r="V227" s="115" t="s">
        <v>32</v>
      </c>
      <c r="W227" s="115">
        <v>146.9</v>
      </c>
      <c r="X227" s="115">
        <v>149.5</v>
      </c>
      <c r="Y227" s="115">
        <v>151.30000000000001</v>
      </c>
      <c r="Z227" s="115">
        <v>130.19999999999999</v>
      </c>
      <c r="AA227" s="115">
        <v>145.9</v>
      </c>
      <c r="AB227" s="115">
        <v>156.69999999999999</v>
      </c>
      <c r="AC227" s="115">
        <v>133.9</v>
      </c>
      <c r="AD227" s="115">
        <v>142.9</v>
      </c>
      <c r="AE227" s="115">
        <v>142.4</v>
      </c>
      <c r="AF227" s="18" t="str">
        <f t="shared" si="8"/>
        <v>No</v>
      </c>
    </row>
    <row r="228" spans="1:32" x14ac:dyDescent="0.3">
      <c r="A228" s="115" t="s">
        <v>33</v>
      </c>
      <c r="B228" s="115">
        <v>2019</v>
      </c>
      <c r="C228" s="115" t="s">
        <v>38</v>
      </c>
      <c r="D228" s="115" t="str">
        <f t="shared" si="7"/>
        <v>2019 May</v>
      </c>
      <c r="E228" s="115">
        <v>140.4</v>
      </c>
      <c r="F228" s="115">
        <v>156.69999999999999</v>
      </c>
      <c r="G228" s="115">
        <v>138.30000000000001</v>
      </c>
      <c r="H228" s="115">
        <v>142.4</v>
      </c>
      <c r="I228" s="115">
        <v>118.6</v>
      </c>
      <c r="J228" s="115">
        <v>149.69999999999999</v>
      </c>
      <c r="K228" s="115">
        <v>161.6</v>
      </c>
      <c r="L228" s="115">
        <v>124.4</v>
      </c>
      <c r="M228" s="115">
        <v>111.2</v>
      </c>
      <c r="N228" s="115">
        <v>141</v>
      </c>
      <c r="O228" s="115">
        <v>128.9</v>
      </c>
      <c r="P228" s="115">
        <v>154.5</v>
      </c>
      <c r="Q228" s="115">
        <v>143.80000000000001</v>
      </c>
      <c r="R228" s="115">
        <v>166.2</v>
      </c>
      <c r="S228" s="115">
        <v>144</v>
      </c>
      <c r="T228" s="115">
        <v>131.69999999999999</v>
      </c>
      <c r="U228" s="115">
        <v>142.19999999999999</v>
      </c>
      <c r="V228" s="115">
        <v>150.1</v>
      </c>
      <c r="W228" s="115">
        <v>129.4</v>
      </c>
      <c r="X228" s="115">
        <v>137.19999999999999</v>
      </c>
      <c r="Y228" s="115">
        <v>139.80000000000001</v>
      </c>
      <c r="Z228" s="115">
        <v>120.1</v>
      </c>
      <c r="AA228" s="115">
        <v>134</v>
      </c>
      <c r="AB228" s="115">
        <v>148</v>
      </c>
      <c r="AC228" s="115">
        <v>132.6</v>
      </c>
      <c r="AD228" s="115">
        <v>133.30000000000001</v>
      </c>
      <c r="AE228" s="115">
        <v>141.5</v>
      </c>
      <c r="AF228" s="18" t="str">
        <f t="shared" si="8"/>
        <v>No</v>
      </c>
    </row>
    <row r="229" spans="1:32" x14ac:dyDescent="0.3">
      <c r="A229" s="115" t="s">
        <v>34</v>
      </c>
      <c r="B229" s="115">
        <v>2019</v>
      </c>
      <c r="C229" s="115" t="s">
        <v>38</v>
      </c>
      <c r="D229" s="115" t="str">
        <f t="shared" si="7"/>
        <v>2019 May</v>
      </c>
      <c r="E229" s="115">
        <v>138.30000000000001</v>
      </c>
      <c r="F229" s="115">
        <v>158.5</v>
      </c>
      <c r="G229" s="115">
        <v>136</v>
      </c>
      <c r="H229" s="115">
        <v>142.5</v>
      </c>
      <c r="I229" s="115">
        <v>122</v>
      </c>
      <c r="J229" s="115">
        <v>146.5</v>
      </c>
      <c r="K229" s="115">
        <v>143</v>
      </c>
      <c r="L229" s="115">
        <v>124.9</v>
      </c>
      <c r="M229" s="115">
        <v>109.9</v>
      </c>
      <c r="N229" s="115">
        <v>139.9</v>
      </c>
      <c r="O229" s="115">
        <v>134</v>
      </c>
      <c r="P229" s="115">
        <v>155.5</v>
      </c>
      <c r="Q229" s="115">
        <v>140.9</v>
      </c>
      <c r="R229" s="115">
        <v>164.1</v>
      </c>
      <c r="S229" s="115">
        <v>148.4</v>
      </c>
      <c r="T229" s="115">
        <v>140.4</v>
      </c>
      <c r="U229" s="115">
        <v>147.30000000000001</v>
      </c>
      <c r="V229" s="115">
        <v>150.1</v>
      </c>
      <c r="W229" s="115">
        <v>140.30000000000001</v>
      </c>
      <c r="X229" s="115">
        <v>143.69999999999999</v>
      </c>
      <c r="Y229" s="115">
        <v>146.9</v>
      </c>
      <c r="Z229" s="115">
        <v>124.9</v>
      </c>
      <c r="AA229" s="115">
        <v>139.19999999999999</v>
      </c>
      <c r="AB229" s="115">
        <v>151.6</v>
      </c>
      <c r="AC229" s="115">
        <v>133.4</v>
      </c>
      <c r="AD229" s="115">
        <v>138.19999999999999</v>
      </c>
      <c r="AE229" s="115">
        <v>142</v>
      </c>
      <c r="AF229" s="18" t="str">
        <f t="shared" si="8"/>
        <v>No</v>
      </c>
    </row>
    <row r="230" spans="1:32" x14ac:dyDescent="0.3">
      <c r="A230" s="115" t="s">
        <v>30</v>
      </c>
      <c r="B230" s="115">
        <v>2019</v>
      </c>
      <c r="C230" s="115" t="s">
        <v>39</v>
      </c>
      <c r="D230" s="115" t="str">
        <f t="shared" si="7"/>
        <v>2019 June</v>
      </c>
      <c r="E230" s="115">
        <v>137.80000000000001</v>
      </c>
      <c r="F230" s="115">
        <v>163.5</v>
      </c>
      <c r="G230" s="115">
        <v>136.19999999999999</v>
      </c>
      <c r="H230" s="115">
        <v>143.19999999999999</v>
      </c>
      <c r="I230" s="115">
        <v>124.3</v>
      </c>
      <c r="J230" s="115">
        <v>143.30000000000001</v>
      </c>
      <c r="K230" s="115">
        <v>140.6</v>
      </c>
      <c r="L230" s="115">
        <v>128.69999999999999</v>
      </c>
      <c r="M230" s="115">
        <v>110.6</v>
      </c>
      <c r="N230" s="115">
        <v>140.4</v>
      </c>
      <c r="O230" s="115">
        <v>138</v>
      </c>
      <c r="P230" s="115">
        <v>156.6</v>
      </c>
      <c r="Q230" s="115">
        <v>141</v>
      </c>
      <c r="R230" s="115">
        <v>164.2</v>
      </c>
      <c r="S230" s="115">
        <v>151.4</v>
      </c>
      <c r="T230" s="115">
        <v>146.5</v>
      </c>
      <c r="U230" s="115">
        <v>150.69999999999999</v>
      </c>
      <c r="V230" s="115" t="s">
        <v>32</v>
      </c>
      <c r="W230" s="115">
        <v>147.80000000000001</v>
      </c>
      <c r="X230" s="115">
        <v>149.6</v>
      </c>
      <c r="Y230" s="115">
        <v>151.69999999999999</v>
      </c>
      <c r="Z230" s="115">
        <v>130.19999999999999</v>
      </c>
      <c r="AA230" s="115">
        <v>146.4</v>
      </c>
      <c r="AB230" s="115">
        <v>157.69999999999999</v>
      </c>
      <c r="AC230" s="115">
        <v>134.80000000000001</v>
      </c>
      <c r="AD230" s="115">
        <v>143.30000000000001</v>
      </c>
      <c r="AE230" s="115">
        <v>143.6</v>
      </c>
      <c r="AF230" s="18" t="str">
        <f t="shared" si="8"/>
        <v>No</v>
      </c>
    </row>
    <row r="231" spans="1:32" x14ac:dyDescent="0.3">
      <c r="A231" s="115" t="s">
        <v>33</v>
      </c>
      <c r="B231" s="115">
        <v>2019</v>
      </c>
      <c r="C231" s="115" t="s">
        <v>39</v>
      </c>
      <c r="D231" s="115" t="str">
        <f t="shared" si="7"/>
        <v>2019 June</v>
      </c>
      <c r="E231" s="115">
        <v>140.69999999999999</v>
      </c>
      <c r="F231" s="115">
        <v>159.6</v>
      </c>
      <c r="G231" s="115">
        <v>140.4</v>
      </c>
      <c r="H231" s="115">
        <v>143.4</v>
      </c>
      <c r="I231" s="115">
        <v>118.6</v>
      </c>
      <c r="J231" s="115">
        <v>150.9</v>
      </c>
      <c r="K231" s="115">
        <v>169.8</v>
      </c>
      <c r="L231" s="115">
        <v>127.4</v>
      </c>
      <c r="M231" s="115">
        <v>111.8</v>
      </c>
      <c r="N231" s="115">
        <v>141</v>
      </c>
      <c r="O231" s="115">
        <v>129</v>
      </c>
      <c r="P231" s="115">
        <v>155.1</v>
      </c>
      <c r="Q231" s="115">
        <v>145.6</v>
      </c>
      <c r="R231" s="115">
        <v>166.7</v>
      </c>
      <c r="S231" s="115">
        <v>144.30000000000001</v>
      </c>
      <c r="T231" s="115">
        <v>131.69999999999999</v>
      </c>
      <c r="U231" s="115">
        <v>142.4</v>
      </c>
      <c r="V231" s="115">
        <v>149.4</v>
      </c>
      <c r="W231" s="115">
        <v>130.5</v>
      </c>
      <c r="X231" s="115">
        <v>137.4</v>
      </c>
      <c r="Y231" s="115">
        <v>140.30000000000001</v>
      </c>
      <c r="Z231" s="115">
        <v>119.6</v>
      </c>
      <c r="AA231" s="115">
        <v>134.30000000000001</v>
      </c>
      <c r="AB231" s="115">
        <v>148.9</v>
      </c>
      <c r="AC231" s="115">
        <v>133.69999999999999</v>
      </c>
      <c r="AD231" s="115">
        <v>133.6</v>
      </c>
      <c r="AE231" s="115">
        <v>142.1</v>
      </c>
      <c r="AF231" s="18" t="str">
        <f t="shared" si="8"/>
        <v>Yes</v>
      </c>
    </row>
    <row r="232" spans="1:32" x14ac:dyDescent="0.3">
      <c r="A232" s="115" t="s">
        <v>34</v>
      </c>
      <c r="B232" s="115">
        <v>2019</v>
      </c>
      <c r="C232" s="115" t="s">
        <v>39</v>
      </c>
      <c r="D232" s="115" t="str">
        <f t="shared" si="7"/>
        <v>2019 June</v>
      </c>
      <c r="E232" s="115">
        <v>138.69999999999999</v>
      </c>
      <c r="F232" s="115">
        <v>162.1</v>
      </c>
      <c r="G232" s="115">
        <v>137.80000000000001</v>
      </c>
      <c r="H232" s="115">
        <v>143.30000000000001</v>
      </c>
      <c r="I232" s="115">
        <v>122.2</v>
      </c>
      <c r="J232" s="115">
        <v>146.80000000000001</v>
      </c>
      <c r="K232" s="115">
        <v>150.5</v>
      </c>
      <c r="L232" s="115">
        <v>128.30000000000001</v>
      </c>
      <c r="M232" s="115">
        <v>111</v>
      </c>
      <c r="N232" s="115">
        <v>140.6</v>
      </c>
      <c r="O232" s="115">
        <v>134.19999999999999</v>
      </c>
      <c r="P232" s="115">
        <v>155.9</v>
      </c>
      <c r="Q232" s="115">
        <v>142.69999999999999</v>
      </c>
      <c r="R232" s="115">
        <v>164.9</v>
      </c>
      <c r="S232" s="115">
        <v>148.6</v>
      </c>
      <c r="T232" s="115">
        <v>140.4</v>
      </c>
      <c r="U232" s="115">
        <v>147.4</v>
      </c>
      <c r="V232" s="115">
        <v>149.4</v>
      </c>
      <c r="W232" s="115">
        <v>141.19999999999999</v>
      </c>
      <c r="X232" s="115">
        <v>143.80000000000001</v>
      </c>
      <c r="Y232" s="115">
        <v>147.4</v>
      </c>
      <c r="Z232" s="115">
        <v>124.6</v>
      </c>
      <c r="AA232" s="115">
        <v>139.6</v>
      </c>
      <c r="AB232" s="115">
        <v>152.5</v>
      </c>
      <c r="AC232" s="115">
        <v>134.30000000000001</v>
      </c>
      <c r="AD232" s="115">
        <v>138.6</v>
      </c>
      <c r="AE232" s="115">
        <v>142.9</v>
      </c>
      <c r="AF232" s="18" t="str">
        <f t="shared" si="8"/>
        <v>No</v>
      </c>
    </row>
    <row r="233" spans="1:32" x14ac:dyDescent="0.3">
      <c r="A233" s="115" t="s">
        <v>30</v>
      </c>
      <c r="B233" s="115">
        <v>2019</v>
      </c>
      <c r="C233" s="115" t="s">
        <v>40</v>
      </c>
      <c r="D233" s="115" t="str">
        <f t="shared" si="7"/>
        <v>2019 July</v>
      </c>
      <c r="E233" s="115">
        <v>138.4</v>
      </c>
      <c r="F233" s="115">
        <v>164</v>
      </c>
      <c r="G233" s="115">
        <v>138.4</v>
      </c>
      <c r="H233" s="115">
        <v>143.9</v>
      </c>
      <c r="I233" s="115">
        <v>124.4</v>
      </c>
      <c r="J233" s="115">
        <v>146.4</v>
      </c>
      <c r="K233" s="115">
        <v>150.1</v>
      </c>
      <c r="L233" s="115">
        <v>130.6</v>
      </c>
      <c r="M233" s="115">
        <v>110.8</v>
      </c>
      <c r="N233" s="115">
        <v>141.69999999999999</v>
      </c>
      <c r="O233" s="115">
        <v>138.5</v>
      </c>
      <c r="P233" s="115">
        <v>156.69999999999999</v>
      </c>
      <c r="Q233" s="115">
        <v>143</v>
      </c>
      <c r="R233" s="115">
        <v>164.5</v>
      </c>
      <c r="S233" s="115">
        <v>151.6</v>
      </c>
      <c r="T233" s="115">
        <v>146.6</v>
      </c>
      <c r="U233" s="115">
        <v>150.9</v>
      </c>
      <c r="V233" s="115" t="s">
        <v>32</v>
      </c>
      <c r="W233" s="115">
        <v>146.80000000000001</v>
      </c>
      <c r="X233" s="115">
        <v>150</v>
      </c>
      <c r="Y233" s="115">
        <v>152.19999999999999</v>
      </c>
      <c r="Z233" s="115">
        <v>131.19999999999999</v>
      </c>
      <c r="AA233" s="115">
        <v>147.5</v>
      </c>
      <c r="AB233" s="115">
        <v>159.1</v>
      </c>
      <c r="AC233" s="115">
        <v>136.1</v>
      </c>
      <c r="AD233" s="115">
        <v>144.19999999999999</v>
      </c>
      <c r="AE233" s="115">
        <v>144.9</v>
      </c>
      <c r="AF233" s="18" t="str">
        <f t="shared" si="8"/>
        <v>No</v>
      </c>
    </row>
    <row r="234" spans="1:32" x14ac:dyDescent="0.3">
      <c r="A234" s="115" t="s">
        <v>33</v>
      </c>
      <c r="B234" s="115">
        <v>2019</v>
      </c>
      <c r="C234" s="115" t="s">
        <v>40</v>
      </c>
      <c r="D234" s="115" t="str">
        <f t="shared" si="7"/>
        <v>2019 July</v>
      </c>
      <c r="E234" s="115">
        <v>141.4</v>
      </c>
      <c r="F234" s="115">
        <v>160.19999999999999</v>
      </c>
      <c r="G234" s="115">
        <v>142.5</v>
      </c>
      <c r="H234" s="115">
        <v>144.1</v>
      </c>
      <c r="I234" s="115">
        <v>119.3</v>
      </c>
      <c r="J234" s="115">
        <v>154.69999999999999</v>
      </c>
      <c r="K234" s="115">
        <v>180.1</v>
      </c>
      <c r="L234" s="115">
        <v>128.9</v>
      </c>
      <c r="M234" s="115">
        <v>111.8</v>
      </c>
      <c r="N234" s="115">
        <v>141.6</v>
      </c>
      <c r="O234" s="115">
        <v>129.5</v>
      </c>
      <c r="P234" s="115">
        <v>155.6</v>
      </c>
      <c r="Q234" s="115">
        <v>147.69999999999999</v>
      </c>
      <c r="R234" s="115">
        <v>167.2</v>
      </c>
      <c r="S234" s="115">
        <v>144.69999999999999</v>
      </c>
      <c r="T234" s="115">
        <v>131.9</v>
      </c>
      <c r="U234" s="115">
        <v>142.69999999999999</v>
      </c>
      <c r="V234" s="115">
        <v>150.6</v>
      </c>
      <c r="W234" s="115">
        <v>127</v>
      </c>
      <c r="X234" s="115">
        <v>137.69999999999999</v>
      </c>
      <c r="Y234" s="115">
        <v>140.80000000000001</v>
      </c>
      <c r="Z234" s="115">
        <v>120.6</v>
      </c>
      <c r="AA234" s="115">
        <v>135</v>
      </c>
      <c r="AB234" s="115">
        <v>150.4</v>
      </c>
      <c r="AC234" s="115">
        <v>135.1</v>
      </c>
      <c r="AD234" s="115">
        <v>134.5</v>
      </c>
      <c r="AE234" s="115">
        <v>143.30000000000001</v>
      </c>
      <c r="AF234" s="18" t="str">
        <f t="shared" si="8"/>
        <v>Yes</v>
      </c>
    </row>
    <row r="235" spans="1:32" x14ac:dyDescent="0.3">
      <c r="A235" s="115" t="s">
        <v>34</v>
      </c>
      <c r="B235" s="115">
        <v>2019</v>
      </c>
      <c r="C235" s="115" t="s">
        <v>40</v>
      </c>
      <c r="D235" s="115" t="str">
        <f t="shared" si="7"/>
        <v>2019 July</v>
      </c>
      <c r="E235" s="115">
        <v>139.30000000000001</v>
      </c>
      <c r="F235" s="115">
        <v>162.69999999999999</v>
      </c>
      <c r="G235" s="115">
        <v>140</v>
      </c>
      <c r="H235" s="115">
        <v>144</v>
      </c>
      <c r="I235" s="115">
        <v>122.5</v>
      </c>
      <c r="J235" s="115">
        <v>150.30000000000001</v>
      </c>
      <c r="K235" s="115">
        <v>160.30000000000001</v>
      </c>
      <c r="L235" s="115">
        <v>130</v>
      </c>
      <c r="M235" s="115">
        <v>111.1</v>
      </c>
      <c r="N235" s="115">
        <v>141.69999999999999</v>
      </c>
      <c r="O235" s="115">
        <v>134.69999999999999</v>
      </c>
      <c r="P235" s="115">
        <v>156.19999999999999</v>
      </c>
      <c r="Q235" s="115">
        <v>144.69999999999999</v>
      </c>
      <c r="R235" s="115">
        <v>165.2</v>
      </c>
      <c r="S235" s="115">
        <v>148.9</v>
      </c>
      <c r="T235" s="115">
        <v>140.5</v>
      </c>
      <c r="U235" s="115">
        <v>147.6</v>
      </c>
      <c r="V235" s="115">
        <v>150.6</v>
      </c>
      <c r="W235" s="115">
        <v>139.30000000000001</v>
      </c>
      <c r="X235" s="115">
        <v>144.19999999999999</v>
      </c>
      <c r="Y235" s="115">
        <v>147.9</v>
      </c>
      <c r="Z235" s="115">
        <v>125.6</v>
      </c>
      <c r="AA235" s="115">
        <v>140.5</v>
      </c>
      <c r="AB235" s="115">
        <v>154</v>
      </c>
      <c r="AC235" s="115">
        <v>135.69999999999999</v>
      </c>
      <c r="AD235" s="115">
        <v>139.5</v>
      </c>
      <c r="AE235" s="115">
        <v>144.19999999999999</v>
      </c>
      <c r="AF235" s="18" t="str">
        <f t="shared" si="8"/>
        <v>Yes</v>
      </c>
    </row>
    <row r="236" spans="1:32" x14ac:dyDescent="0.3">
      <c r="A236" s="115" t="s">
        <v>30</v>
      </c>
      <c r="B236" s="115">
        <v>2019</v>
      </c>
      <c r="C236" s="115" t="s">
        <v>41</v>
      </c>
      <c r="D236" s="115" t="str">
        <f t="shared" si="7"/>
        <v>2019 August</v>
      </c>
      <c r="E236" s="115">
        <v>139.19999999999999</v>
      </c>
      <c r="F236" s="115">
        <v>161.9</v>
      </c>
      <c r="G236" s="115">
        <v>137.1</v>
      </c>
      <c r="H236" s="115">
        <v>144.6</v>
      </c>
      <c r="I236" s="115">
        <v>124.7</v>
      </c>
      <c r="J236" s="115">
        <v>145.5</v>
      </c>
      <c r="K236" s="115">
        <v>156.19999999999999</v>
      </c>
      <c r="L236" s="115">
        <v>131.5</v>
      </c>
      <c r="M236" s="115">
        <v>111.7</v>
      </c>
      <c r="N236" s="115">
        <v>142.69999999999999</v>
      </c>
      <c r="O236" s="115">
        <v>138.5</v>
      </c>
      <c r="P236" s="115">
        <v>156.9</v>
      </c>
      <c r="Q236" s="115">
        <v>144</v>
      </c>
      <c r="R236" s="115">
        <v>165.1</v>
      </c>
      <c r="S236" s="115">
        <v>151.80000000000001</v>
      </c>
      <c r="T236" s="115">
        <v>146.6</v>
      </c>
      <c r="U236" s="115">
        <v>151.1</v>
      </c>
      <c r="V236" s="115" t="s">
        <v>32</v>
      </c>
      <c r="W236" s="115">
        <v>146.4</v>
      </c>
      <c r="X236" s="115">
        <v>150.19999999999999</v>
      </c>
      <c r="Y236" s="115">
        <v>152.69999999999999</v>
      </c>
      <c r="Z236" s="115">
        <v>131.4</v>
      </c>
      <c r="AA236" s="115">
        <v>148</v>
      </c>
      <c r="AB236" s="115">
        <v>159.69999999999999</v>
      </c>
      <c r="AC236" s="115">
        <v>138.80000000000001</v>
      </c>
      <c r="AD236" s="115">
        <v>144.9</v>
      </c>
      <c r="AE236" s="115">
        <v>145.69999999999999</v>
      </c>
      <c r="AF236" s="18" t="str">
        <f t="shared" si="8"/>
        <v>No</v>
      </c>
    </row>
    <row r="237" spans="1:32" x14ac:dyDescent="0.3">
      <c r="A237" s="115" t="s">
        <v>33</v>
      </c>
      <c r="B237" s="115">
        <v>2019</v>
      </c>
      <c r="C237" s="115" t="s">
        <v>41</v>
      </c>
      <c r="D237" s="115" t="str">
        <f t="shared" si="7"/>
        <v>2019 August</v>
      </c>
      <c r="E237" s="115">
        <v>142.1</v>
      </c>
      <c r="F237" s="115">
        <v>158.30000000000001</v>
      </c>
      <c r="G237" s="115">
        <v>140.80000000000001</v>
      </c>
      <c r="H237" s="115">
        <v>144.9</v>
      </c>
      <c r="I237" s="115">
        <v>119.9</v>
      </c>
      <c r="J237" s="115">
        <v>153.9</v>
      </c>
      <c r="K237" s="115">
        <v>189.1</v>
      </c>
      <c r="L237" s="115">
        <v>129.80000000000001</v>
      </c>
      <c r="M237" s="115">
        <v>112.7</v>
      </c>
      <c r="N237" s="115">
        <v>142.5</v>
      </c>
      <c r="O237" s="115">
        <v>129.80000000000001</v>
      </c>
      <c r="P237" s="115">
        <v>156.19999999999999</v>
      </c>
      <c r="Q237" s="115">
        <v>149.1</v>
      </c>
      <c r="R237" s="115">
        <v>167.9</v>
      </c>
      <c r="S237" s="115">
        <v>145</v>
      </c>
      <c r="T237" s="115">
        <v>132.19999999999999</v>
      </c>
      <c r="U237" s="115">
        <v>143</v>
      </c>
      <c r="V237" s="115">
        <v>151.6</v>
      </c>
      <c r="W237" s="115">
        <v>125.5</v>
      </c>
      <c r="X237" s="115">
        <v>138.1</v>
      </c>
      <c r="Y237" s="115">
        <v>141.5</v>
      </c>
      <c r="Z237" s="115">
        <v>120.8</v>
      </c>
      <c r="AA237" s="115">
        <v>135.4</v>
      </c>
      <c r="AB237" s="115">
        <v>151.5</v>
      </c>
      <c r="AC237" s="115">
        <v>137.80000000000001</v>
      </c>
      <c r="AD237" s="115">
        <v>135.30000000000001</v>
      </c>
      <c r="AE237" s="115">
        <v>144.19999999999999</v>
      </c>
      <c r="AF237" s="18" t="str">
        <f t="shared" si="8"/>
        <v>Yes</v>
      </c>
    </row>
    <row r="238" spans="1:32" x14ac:dyDescent="0.3">
      <c r="A238" s="115" t="s">
        <v>34</v>
      </c>
      <c r="B238" s="115">
        <v>2019</v>
      </c>
      <c r="C238" s="115" t="s">
        <v>41</v>
      </c>
      <c r="D238" s="115" t="str">
        <f t="shared" si="7"/>
        <v>2019 August</v>
      </c>
      <c r="E238" s="115">
        <v>140.1</v>
      </c>
      <c r="F238" s="115">
        <v>160.6</v>
      </c>
      <c r="G238" s="115">
        <v>138.5</v>
      </c>
      <c r="H238" s="115">
        <v>144.69999999999999</v>
      </c>
      <c r="I238" s="115">
        <v>122.9</v>
      </c>
      <c r="J238" s="115">
        <v>149.4</v>
      </c>
      <c r="K238" s="115">
        <v>167.4</v>
      </c>
      <c r="L238" s="115">
        <v>130.9</v>
      </c>
      <c r="M238" s="115">
        <v>112</v>
      </c>
      <c r="N238" s="115">
        <v>142.6</v>
      </c>
      <c r="O238" s="115">
        <v>134.9</v>
      </c>
      <c r="P238" s="115">
        <v>156.6</v>
      </c>
      <c r="Q238" s="115">
        <v>145.9</v>
      </c>
      <c r="R238" s="115">
        <v>165.8</v>
      </c>
      <c r="S238" s="115">
        <v>149.1</v>
      </c>
      <c r="T238" s="115">
        <v>140.6</v>
      </c>
      <c r="U238" s="115">
        <v>147.9</v>
      </c>
      <c r="V238" s="115">
        <v>151.6</v>
      </c>
      <c r="W238" s="115">
        <v>138.5</v>
      </c>
      <c r="X238" s="115">
        <v>144.5</v>
      </c>
      <c r="Y238" s="115">
        <v>148.5</v>
      </c>
      <c r="Z238" s="115">
        <v>125.8</v>
      </c>
      <c r="AA238" s="115">
        <v>140.9</v>
      </c>
      <c r="AB238" s="115">
        <v>154.9</v>
      </c>
      <c r="AC238" s="115">
        <v>138.4</v>
      </c>
      <c r="AD238" s="115">
        <v>140.19999999999999</v>
      </c>
      <c r="AE238" s="115">
        <v>145</v>
      </c>
      <c r="AF238" s="18" t="str">
        <f t="shared" si="8"/>
        <v>No</v>
      </c>
    </row>
    <row r="239" spans="1:32" x14ac:dyDescent="0.3">
      <c r="A239" s="115" t="s">
        <v>30</v>
      </c>
      <c r="B239" s="115">
        <v>2019</v>
      </c>
      <c r="C239" s="115" t="s">
        <v>42</v>
      </c>
      <c r="D239" s="115" t="str">
        <f t="shared" si="7"/>
        <v>2019 September</v>
      </c>
      <c r="E239" s="115">
        <v>140.1</v>
      </c>
      <c r="F239" s="115">
        <v>161.9</v>
      </c>
      <c r="G239" s="115">
        <v>138.30000000000001</v>
      </c>
      <c r="H239" s="115">
        <v>145.69999999999999</v>
      </c>
      <c r="I239" s="115">
        <v>125.1</v>
      </c>
      <c r="J239" s="115">
        <v>143.80000000000001</v>
      </c>
      <c r="K239" s="115">
        <v>163.4</v>
      </c>
      <c r="L239" s="115">
        <v>132.19999999999999</v>
      </c>
      <c r="M239" s="115">
        <v>112.8</v>
      </c>
      <c r="N239" s="115">
        <v>144.19999999999999</v>
      </c>
      <c r="O239" s="115">
        <v>138.5</v>
      </c>
      <c r="P239" s="115">
        <v>157.19999999999999</v>
      </c>
      <c r="Q239" s="115">
        <v>145.5</v>
      </c>
      <c r="R239" s="115">
        <v>165.7</v>
      </c>
      <c r="S239" s="115">
        <v>151.69999999999999</v>
      </c>
      <c r="T239" s="115">
        <v>146.6</v>
      </c>
      <c r="U239" s="115">
        <v>151</v>
      </c>
      <c r="V239" s="115" t="s">
        <v>32</v>
      </c>
      <c r="W239" s="115">
        <v>146.9</v>
      </c>
      <c r="X239" s="115">
        <v>150.30000000000001</v>
      </c>
      <c r="Y239" s="115">
        <v>153.4</v>
      </c>
      <c r="Z239" s="115">
        <v>131.6</v>
      </c>
      <c r="AA239" s="115">
        <v>148.30000000000001</v>
      </c>
      <c r="AB239" s="115">
        <v>160.19999999999999</v>
      </c>
      <c r="AC239" s="115">
        <v>140.19999999999999</v>
      </c>
      <c r="AD239" s="115">
        <v>145.4</v>
      </c>
      <c r="AE239" s="115">
        <v>146.69999999999999</v>
      </c>
      <c r="AF239" s="18" t="str">
        <f t="shared" si="8"/>
        <v>No</v>
      </c>
    </row>
    <row r="240" spans="1:32" x14ac:dyDescent="0.3">
      <c r="A240" s="115" t="s">
        <v>33</v>
      </c>
      <c r="B240" s="115">
        <v>2019</v>
      </c>
      <c r="C240" s="115" t="s">
        <v>42</v>
      </c>
      <c r="D240" s="115" t="str">
        <f t="shared" si="7"/>
        <v>2019 September</v>
      </c>
      <c r="E240" s="115">
        <v>142.69999999999999</v>
      </c>
      <c r="F240" s="115">
        <v>158.69999999999999</v>
      </c>
      <c r="G240" s="115">
        <v>141.6</v>
      </c>
      <c r="H240" s="115">
        <v>144.9</v>
      </c>
      <c r="I240" s="115">
        <v>120.8</v>
      </c>
      <c r="J240" s="115">
        <v>149.80000000000001</v>
      </c>
      <c r="K240" s="115">
        <v>192.4</v>
      </c>
      <c r="L240" s="115">
        <v>130.30000000000001</v>
      </c>
      <c r="M240" s="115">
        <v>114</v>
      </c>
      <c r="N240" s="115">
        <v>143.80000000000001</v>
      </c>
      <c r="O240" s="115">
        <v>130</v>
      </c>
      <c r="P240" s="115">
        <v>156.4</v>
      </c>
      <c r="Q240" s="115">
        <v>149.5</v>
      </c>
      <c r="R240" s="115">
        <v>168.6</v>
      </c>
      <c r="S240" s="115">
        <v>145.30000000000001</v>
      </c>
      <c r="T240" s="115">
        <v>132.19999999999999</v>
      </c>
      <c r="U240" s="115">
        <v>143.30000000000001</v>
      </c>
      <c r="V240" s="115">
        <v>152.19999999999999</v>
      </c>
      <c r="W240" s="115">
        <v>126.6</v>
      </c>
      <c r="X240" s="115">
        <v>138.30000000000001</v>
      </c>
      <c r="Y240" s="115">
        <v>141.9</v>
      </c>
      <c r="Z240" s="115">
        <v>121.2</v>
      </c>
      <c r="AA240" s="115">
        <v>135.9</v>
      </c>
      <c r="AB240" s="115">
        <v>151.6</v>
      </c>
      <c r="AC240" s="115">
        <v>139</v>
      </c>
      <c r="AD240" s="115">
        <v>135.69999999999999</v>
      </c>
      <c r="AE240" s="115">
        <v>144.69999999999999</v>
      </c>
      <c r="AF240" s="18" t="str">
        <f t="shared" si="8"/>
        <v>No</v>
      </c>
    </row>
    <row r="241" spans="1:32" x14ac:dyDescent="0.3">
      <c r="A241" s="115" t="s">
        <v>34</v>
      </c>
      <c r="B241" s="115">
        <v>2019</v>
      </c>
      <c r="C241" s="115" t="s">
        <v>42</v>
      </c>
      <c r="D241" s="115" t="str">
        <f t="shared" si="7"/>
        <v>2019 September</v>
      </c>
      <c r="E241" s="115">
        <v>140.9</v>
      </c>
      <c r="F241" s="115">
        <v>160.80000000000001</v>
      </c>
      <c r="G241" s="115">
        <v>139.6</v>
      </c>
      <c r="H241" s="115">
        <v>145.4</v>
      </c>
      <c r="I241" s="115">
        <v>123.5</v>
      </c>
      <c r="J241" s="115">
        <v>146.6</v>
      </c>
      <c r="K241" s="115">
        <v>173.2</v>
      </c>
      <c r="L241" s="115">
        <v>131.6</v>
      </c>
      <c r="M241" s="115">
        <v>113.2</v>
      </c>
      <c r="N241" s="115">
        <v>144.1</v>
      </c>
      <c r="O241" s="115">
        <v>135</v>
      </c>
      <c r="P241" s="115">
        <v>156.80000000000001</v>
      </c>
      <c r="Q241" s="115">
        <v>147</v>
      </c>
      <c r="R241" s="115">
        <v>166.5</v>
      </c>
      <c r="S241" s="115">
        <v>149.19999999999999</v>
      </c>
      <c r="T241" s="115">
        <v>140.6</v>
      </c>
      <c r="U241" s="115">
        <v>147.9</v>
      </c>
      <c r="V241" s="115">
        <v>152.19999999999999</v>
      </c>
      <c r="W241" s="115">
        <v>139.19999999999999</v>
      </c>
      <c r="X241" s="115">
        <v>144.6</v>
      </c>
      <c r="Y241" s="115">
        <v>149</v>
      </c>
      <c r="Z241" s="115">
        <v>126.1</v>
      </c>
      <c r="AA241" s="115">
        <v>141.30000000000001</v>
      </c>
      <c r="AB241" s="115">
        <v>155.19999999999999</v>
      </c>
      <c r="AC241" s="115">
        <v>139.69999999999999</v>
      </c>
      <c r="AD241" s="115">
        <v>140.69999999999999</v>
      </c>
      <c r="AE241" s="115">
        <v>145.80000000000001</v>
      </c>
      <c r="AF241" s="18" t="str">
        <f t="shared" si="8"/>
        <v>No</v>
      </c>
    </row>
    <row r="242" spans="1:32" x14ac:dyDescent="0.3">
      <c r="A242" s="115" t="s">
        <v>30</v>
      </c>
      <c r="B242" s="115">
        <v>2019</v>
      </c>
      <c r="C242" s="115" t="s">
        <v>43</v>
      </c>
      <c r="D242" s="115" t="str">
        <f t="shared" si="7"/>
        <v>2019 October</v>
      </c>
      <c r="E242" s="115">
        <v>141</v>
      </c>
      <c r="F242" s="115">
        <v>161.6</v>
      </c>
      <c r="G242" s="115">
        <v>141.19999999999999</v>
      </c>
      <c r="H242" s="115">
        <v>146.5</v>
      </c>
      <c r="I242" s="115">
        <v>125.6</v>
      </c>
      <c r="J242" s="115">
        <v>145.69999999999999</v>
      </c>
      <c r="K242" s="115">
        <v>178.8</v>
      </c>
      <c r="L242" s="115">
        <v>133.1</v>
      </c>
      <c r="M242" s="115">
        <v>113.6</v>
      </c>
      <c r="N242" s="115">
        <v>145.5</v>
      </c>
      <c r="O242" s="115">
        <v>138.6</v>
      </c>
      <c r="P242" s="115">
        <v>157.4</v>
      </c>
      <c r="Q242" s="115">
        <v>148.30000000000001</v>
      </c>
      <c r="R242" s="115">
        <v>166.3</v>
      </c>
      <c r="S242" s="115">
        <v>151.69999999999999</v>
      </c>
      <c r="T242" s="115">
        <v>146.69999999999999</v>
      </c>
      <c r="U242" s="115">
        <v>151</v>
      </c>
      <c r="V242" s="115" t="s">
        <v>32</v>
      </c>
      <c r="W242" s="115">
        <v>147.69999999999999</v>
      </c>
      <c r="X242" s="115">
        <v>150.6</v>
      </c>
      <c r="Y242" s="115">
        <v>153.69999999999999</v>
      </c>
      <c r="Z242" s="115">
        <v>131.69999999999999</v>
      </c>
      <c r="AA242" s="115">
        <v>148.69999999999999</v>
      </c>
      <c r="AB242" s="115">
        <v>160.69999999999999</v>
      </c>
      <c r="AC242" s="115">
        <v>140.30000000000001</v>
      </c>
      <c r="AD242" s="115">
        <v>145.69999999999999</v>
      </c>
      <c r="AE242" s="115">
        <v>148.30000000000001</v>
      </c>
      <c r="AF242" s="18" t="str">
        <f t="shared" si="8"/>
        <v>No</v>
      </c>
    </row>
    <row r="243" spans="1:32" x14ac:dyDescent="0.3">
      <c r="A243" s="115" t="s">
        <v>33</v>
      </c>
      <c r="B243" s="115">
        <v>2019</v>
      </c>
      <c r="C243" s="115" t="s">
        <v>43</v>
      </c>
      <c r="D243" s="115" t="str">
        <f t="shared" si="7"/>
        <v>2019 October</v>
      </c>
      <c r="E243" s="115">
        <v>143.5</v>
      </c>
      <c r="F243" s="115">
        <v>159.80000000000001</v>
      </c>
      <c r="G243" s="115">
        <v>144.69999999999999</v>
      </c>
      <c r="H243" s="115">
        <v>145.6</v>
      </c>
      <c r="I243" s="115">
        <v>121.1</v>
      </c>
      <c r="J243" s="115">
        <v>150.6</v>
      </c>
      <c r="K243" s="115">
        <v>207.2</v>
      </c>
      <c r="L243" s="115">
        <v>131.19999999999999</v>
      </c>
      <c r="M243" s="115">
        <v>114.8</v>
      </c>
      <c r="N243" s="115">
        <v>145.19999999999999</v>
      </c>
      <c r="O243" s="115">
        <v>130.19999999999999</v>
      </c>
      <c r="P243" s="115">
        <v>156.80000000000001</v>
      </c>
      <c r="Q243" s="115">
        <v>151.9</v>
      </c>
      <c r="R243" s="115">
        <v>169.3</v>
      </c>
      <c r="S243" s="115">
        <v>145.9</v>
      </c>
      <c r="T243" s="115">
        <v>132.4</v>
      </c>
      <c r="U243" s="115">
        <v>143.9</v>
      </c>
      <c r="V243" s="115">
        <v>153</v>
      </c>
      <c r="W243" s="115">
        <v>128.9</v>
      </c>
      <c r="X243" s="115">
        <v>138.69999999999999</v>
      </c>
      <c r="Y243" s="115">
        <v>142.4</v>
      </c>
      <c r="Z243" s="115">
        <v>121.5</v>
      </c>
      <c r="AA243" s="115">
        <v>136.19999999999999</v>
      </c>
      <c r="AB243" s="115">
        <v>151.69999999999999</v>
      </c>
      <c r="AC243" s="115">
        <v>139.5</v>
      </c>
      <c r="AD243" s="115">
        <v>136</v>
      </c>
      <c r="AE243" s="115">
        <v>146</v>
      </c>
      <c r="AF243" s="18" t="str">
        <f t="shared" si="8"/>
        <v>Yes</v>
      </c>
    </row>
    <row r="244" spans="1:32" x14ac:dyDescent="0.3">
      <c r="A244" s="115" t="s">
        <v>34</v>
      </c>
      <c r="B244" s="115">
        <v>2019</v>
      </c>
      <c r="C244" s="115" t="s">
        <v>43</v>
      </c>
      <c r="D244" s="115" t="str">
        <f t="shared" si="7"/>
        <v>2019 October</v>
      </c>
      <c r="E244" s="115">
        <v>141.80000000000001</v>
      </c>
      <c r="F244" s="115">
        <v>161</v>
      </c>
      <c r="G244" s="115">
        <v>142.6</v>
      </c>
      <c r="H244" s="115">
        <v>146.19999999999999</v>
      </c>
      <c r="I244" s="115">
        <v>123.9</v>
      </c>
      <c r="J244" s="115">
        <v>148</v>
      </c>
      <c r="K244" s="115">
        <v>188.4</v>
      </c>
      <c r="L244" s="115">
        <v>132.5</v>
      </c>
      <c r="M244" s="115">
        <v>114</v>
      </c>
      <c r="N244" s="115">
        <v>145.4</v>
      </c>
      <c r="O244" s="115">
        <v>135.1</v>
      </c>
      <c r="P244" s="115">
        <v>157.1</v>
      </c>
      <c r="Q244" s="115">
        <v>149.6</v>
      </c>
      <c r="R244" s="115">
        <v>167.1</v>
      </c>
      <c r="S244" s="115">
        <v>149.4</v>
      </c>
      <c r="T244" s="115">
        <v>140.80000000000001</v>
      </c>
      <c r="U244" s="115">
        <v>148.19999999999999</v>
      </c>
      <c r="V244" s="115">
        <v>153</v>
      </c>
      <c r="W244" s="115">
        <v>140.6</v>
      </c>
      <c r="X244" s="115">
        <v>145</v>
      </c>
      <c r="Y244" s="115">
        <v>149.4</v>
      </c>
      <c r="Z244" s="115">
        <v>126.3</v>
      </c>
      <c r="AA244" s="115">
        <v>141.69999999999999</v>
      </c>
      <c r="AB244" s="115">
        <v>155.4</v>
      </c>
      <c r="AC244" s="115">
        <v>140</v>
      </c>
      <c r="AD244" s="115">
        <v>141</v>
      </c>
      <c r="AE244" s="115">
        <v>147.19999999999999</v>
      </c>
      <c r="AF244" s="18" t="str">
        <f t="shared" si="8"/>
        <v>No</v>
      </c>
    </row>
    <row r="245" spans="1:32" x14ac:dyDescent="0.3">
      <c r="A245" s="115" t="s">
        <v>30</v>
      </c>
      <c r="B245" s="115">
        <v>2019</v>
      </c>
      <c r="C245" s="115" t="s">
        <v>45</v>
      </c>
      <c r="D245" s="115" t="str">
        <f t="shared" si="7"/>
        <v>2019 November</v>
      </c>
      <c r="E245" s="115">
        <v>141.80000000000001</v>
      </c>
      <c r="F245" s="115">
        <v>163.69999999999999</v>
      </c>
      <c r="G245" s="115">
        <v>143.80000000000001</v>
      </c>
      <c r="H245" s="115">
        <v>147.1</v>
      </c>
      <c r="I245" s="115">
        <v>126</v>
      </c>
      <c r="J245" s="115">
        <v>146.19999999999999</v>
      </c>
      <c r="K245" s="115">
        <v>191.4</v>
      </c>
      <c r="L245" s="115">
        <v>136.19999999999999</v>
      </c>
      <c r="M245" s="115">
        <v>113.8</v>
      </c>
      <c r="N245" s="115">
        <v>147.30000000000001</v>
      </c>
      <c r="O245" s="115">
        <v>138.69999999999999</v>
      </c>
      <c r="P245" s="115">
        <v>157.69999999999999</v>
      </c>
      <c r="Q245" s="115">
        <v>150.9</v>
      </c>
      <c r="R245" s="115">
        <v>167.2</v>
      </c>
      <c r="S245" s="115">
        <v>152.30000000000001</v>
      </c>
      <c r="T245" s="115">
        <v>147</v>
      </c>
      <c r="U245" s="115">
        <v>151.5</v>
      </c>
      <c r="V245" s="115" t="s">
        <v>32</v>
      </c>
      <c r="W245" s="115">
        <v>148.4</v>
      </c>
      <c r="X245" s="115">
        <v>150.9</v>
      </c>
      <c r="Y245" s="115">
        <v>154.30000000000001</v>
      </c>
      <c r="Z245" s="115">
        <v>132.1</v>
      </c>
      <c r="AA245" s="115">
        <v>149.1</v>
      </c>
      <c r="AB245" s="115">
        <v>160.80000000000001</v>
      </c>
      <c r="AC245" s="115">
        <v>140.6</v>
      </c>
      <c r="AD245" s="115">
        <v>146.1</v>
      </c>
      <c r="AE245" s="115">
        <v>149.9</v>
      </c>
      <c r="AF245" s="18" t="str">
        <f t="shared" si="8"/>
        <v>No</v>
      </c>
    </row>
    <row r="246" spans="1:32" x14ac:dyDescent="0.3">
      <c r="A246" s="115" t="s">
        <v>33</v>
      </c>
      <c r="B246" s="115">
        <v>2019</v>
      </c>
      <c r="C246" s="115" t="s">
        <v>45</v>
      </c>
      <c r="D246" s="115" t="str">
        <f t="shared" si="7"/>
        <v>2019 November</v>
      </c>
      <c r="E246" s="115">
        <v>144.1</v>
      </c>
      <c r="F246" s="115">
        <v>162.4</v>
      </c>
      <c r="G246" s="115">
        <v>148.4</v>
      </c>
      <c r="H246" s="115">
        <v>145.9</v>
      </c>
      <c r="I246" s="115">
        <v>121.5</v>
      </c>
      <c r="J246" s="115">
        <v>148.80000000000001</v>
      </c>
      <c r="K246" s="115">
        <v>215.7</v>
      </c>
      <c r="L246" s="115">
        <v>134.6</v>
      </c>
      <c r="M246" s="115">
        <v>115</v>
      </c>
      <c r="N246" s="115">
        <v>146.30000000000001</v>
      </c>
      <c r="O246" s="115">
        <v>130.5</v>
      </c>
      <c r="P246" s="115">
        <v>157.19999999999999</v>
      </c>
      <c r="Q246" s="115">
        <v>153.6</v>
      </c>
      <c r="R246" s="115">
        <v>169.9</v>
      </c>
      <c r="S246" s="115">
        <v>146.30000000000001</v>
      </c>
      <c r="T246" s="115">
        <v>132.6</v>
      </c>
      <c r="U246" s="115">
        <v>144.19999999999999</v>
      </c>
      <c r="V246" s="115">
        <v>153.5</v>
      </c>
      <c r="W246" s="115">
        <v>132.19999999999999</v>
      </c>
      <c r="X246" s="115">
        <v>139.1</v>
      </c>
      <c r="Y246" s="115">
        <v>142.80000000000001</v>
      </c>
      <c r="Z246" s="115">
        <v>121.7</v>
      </c>
      <c r="AA246" s="115">
        <v>136.69999999999999</v>
      </c>
      <c r="AB246" s="115">
        <v>151.80000000000001</v>
      </c>
      <c r="AC246" s="115">
        <v>139.80000000000001</v>
      </c>
      <c r="AD246" s="115">
        <v>136.30000000000001</v>
      </c>
      <c r="AE246" s="115">
        <v>147</v>
      </c>
      <c r="AF246" s="18" t="str">
        <f t="shared" si="8"/>
        <v>No</v>
      </c>
    </row>
    <row r="247" spans="1:32" x14ac:dyDescent="0.3">
      <c r="A247" s="115" t="s">
        <v>34</v>
      </c>
      <c r="B247" s="115">
        <v>2019</v>
      </c>
      <c r="C247" s="115" t="s">
        <v>45</v>
      </c>
      <c r="D247" s="115" t="str">
        <f t="shared" si="7"/>
        <v>2019 November</v>
      </c>
      <c r="E247" s="115">
        <v>142.5</v>
      </c>
      <c r="F247" s="115">
        <v>163.19999999999999</v>
      </c>
      <c r="G247" s="115">
        <v>145.6</v>
      </c>
      <c r="H247" s="115">
        <v>146.69999999999999</v>
      </c>
      <c r="I247" s="115">
        <v>124.3</v>
      </c>
      <c r="J247" s="115">
        <v>147.4</v>
      </c>
      <c r="K247" s="115">
        <v>199.6</v>
      </c>
      <c r="L247" s="115">
        <v>135.69999999999999</v>
      </c>
      <c r="M247" s="115">
        <v>114.2</v>
      </c>
      <c r="N247" s="115">
        <v>147</v>
      </c>
      <c r="O247" s="115">
        <v>135.30000000000001</v>
      </c>
      <c r="P247" s="115">
        <v>157.5</v>
      </c>
      <c r="Q247" s="115">
        <v>151.9</v>
      </c>
      <c r="R247" s="115">
        <v>167.9</v>
      </c>
      <c r="S247" s="115">
        <v>149.9</v>
      </c>
      <c r="T247" s="115">
        <v>141</v>
      </c>
      <c r="U247" s="115">
        <v>148.6</v>
      </c>
      <c r="V247" s="115">
        <v>153.5</v>
      </c>
      <c r="W247" s="115">
        <v>142.30000000000001</v>
      </c>
      <c r="X247" s="115">
        <v>145.30000000000001</v>
      </c>
      <c r="Y247" s="115">
        <v>149.9</v>
      </c>
      <c r="Z247" s="115">
        <v>126.6</v>
      </c>
      <c r="AA247" s="115">
        <v>142.1</v>
      </c>
      <c r="AB247" s="115">
        <v>155.5</v>
      </c>
      <c r="AC247" s="115">
        <v>140.30000000000001</v>
      </c>
      <c r="AD247" s="115">
        <v>141.30000000000001</v>
      </c>
      <c r="AE247" s="115">
        <v>148.6</v>
      </c>
      <c r="AF247" s="18" t="str">
        <f t="shared" si="8"/>
        <v>No</v>
      </c>
    </row>
    <row r="248" spans="1:32" x14ac:dyDescent="0.3">
      <c r="A248" s="115" t="s">
        <v>30</v>
      </c>
      <c r="B248" s="115">
        <v>2019</v>
      </c>
      <c r="C248" s="115" t="s">
        <v>46</v>
      </c>
      <c r="D248" s="115" t="str">
        <f t="shared" si="7"/>
        <v>2019 December</v>
      </c>
      <c r="E248" s="115">
        <v>142.80000000000001</v>
      </c>
      <c r="F248" s="115">
        <v>165.3</v>
      </c>
      <c r="G248" s="115">
        <v>149.5</v>
      </c>
      <c r="H248" s="115">
        <v>148.69999999999999</v>
      </c>
      <c r="I248" s="115">
        <v>127.5</v>
      </c>
      <c r="J248" s="115">
        <v>144.30000000000001</v>
      </c>
      <c r="K248" s="115">
        <v>209.5</v>
      </c>
      <c r="L248" s="115">
        <v>138.80000000000001</v>
      </c>
      <c r="M248" s="115">
        <v>113.6</v>
      </c>
      <c r="N248" s="115">
        <v>149.1</v>
      </c>
      <c r="O248" s="115">
        <v>139.30000000000001</v>
      </c>
      <c r="P248" s="115">
        <v>158.30000000000001</v>
      </c>
      <c r="Q248" s="115">
        <v>154.30000000000001</v>
      </c>
      <c r="R248" s="115">
        <v>167.8</v>
      </c>
      <c r="S248" s="115">
        <v>152.6</v>
      </c>
      <c r="T248" s="115">
        <v>147.30000000000001</v>
      </c>
      <c r="U248" s="115">
        <v>151.9</v>
      </c>
      <c r="V248" s="115" t="s">
        <v>32</v>
      </c>
      <c r="W248" s="115">
        <v>149.9</v>
      </c>
      <c r="X248" s="115">
        <v>151.19999999999999</v>
      </c>
      <c r="Y248" s="115">
        <v>154.80000000000001</v>
      </c>
      <c r="Z248" s="115">
        <v>135</v>
      </c>
      <c r="AA248" s="115">
        <v>149.5</v>
      </c>
      <c r="AB248" s="115">
        <v>161.1</v>
      </c>
      <c r="AC248" s="115">
        <v>140.6</v>
      </c>
      <c r="AD248" s="115">
        <v>147.1</v>
      </c>
      <c r="AE248" s="115">
        <v>152.30000000000001</v>
      </c>
      <c r="AF248" s="18" t="str">
        <f t="shared" si="8"/>
        <v>No</v>
      </c>
    </row>
    <row r="249" spans="1:32" x14ac:dyDescent="0.3">
      <c r="A249" s="115" t="s">
        <v>33</v>
      </c>
      <c r="B249" s="115">
        <v>2019</v>
      </c>
      <c r="C249" s="115" t="s">
        <v>46</v>
      </c>
      <c r="D249" s="115" t="str">
        <f t="shared" si="7"/>
        <v>2019 December</v>
      </c>
      <c r="E249" s="115">
        <v>144.9</v>
      </c>
      <c r="F249" s="115">
        <v>164.5</v>
      </c>
      <c r="G249" s="115">
        <v>153.69999999999999</v>
      </c>
      <c r="H249" s="115">
        <v>147.5</v>
      </c>
      <c r="I249" s="115">
        <v>122.7</v>
      </c>
      <c r="J249" s="115">
        <v>147.19999999999999</v>
      </c>
      <c r="K249" s="115">
        <v>231.5</v>
      </c>
      <c r="L249" s="115">
        <v>137.19999999999999</v>
      </c>
      <c r="M249" s="115">
        <v>114.7</v>
      </c>
      <c r="N249" s="115">
        <v>148</v>
      </c>
      <c r="O249" s="115">
        <v>130.80000000000001</v>
      </c>
      <c r="P249" s="115">
        <v>157.69999999999999</v>
      </c>
      <c r="Q249" s="115">
        <v>156.30000000000001</v>
      </c>
      <c r="R249" s="115">
        <v>170.4</v>
      </c>
      <c r="S249" s="115">
        <v>146.80000000000001</v>
      </c>
      <c r="T249" s="115">
        <v>132.80000000000001</v>
      </c>
      <c r="U249" s="115">
        <v>144.6</v>
      </c>
      <c r="V249" s="115">
        <v>152.80000000000001</v>
      </c>
      <c r="W249" s="115">
        <v>133.6</v>
      </c>
      <c r="X249" s="115">
        <v>139.80000000000001</v>
      </c>
      <c r="Y249" s="115">
        <v>143.19999999999999</v>
      </c>
      <c r="Z249" s="115">
        <v>125.2</v>
      </c>
      <c r="AA249" s="115">
        <v>136.80000000000001</v>
      </c>
      <c r="AB249" s="115">
        <v>151.9</v>
      </c>
      <c r="AC249" s="115">
        <v>140.19999999999999</v>
      </c>
      <c r="AD249" s="115">
        <v>137.69999999999999</v>
      </c>
      <c r="AE249" s="115">
        <v>148.30000000000001</v>
      </c>
      <c r="AF249" s="18" t="str">
        <f t="shared" si="8"/>
        <v>No</v>
      </c>
    </row>
    <row r="250" spans="1:32" x14ac:dyDescent="0.3">
      <c r="A250" s="115" t="s">
        <v>34</v>
      </c>
      <c r="B250" s="115">
        <v>2019</v>
      </c>
      <c r="C250" s="115" t="s">
        <v>46</v>
      </c>
      <c r="D250" s="115" t="str">
        <f t="shared" si="7"/>
        <v>2019 December</v>
      </c>
      <c r="E250" s="115">
        <v>143.5</v>
      </c>
      <c r="F250" s="115">
        <v>165</v>
      </c>
      <c r="G250" s="115">
        <v>151.1</v>
      </c>
      <c r="H250" s="115">
        <v>148.30000000000001</v>
      </c>
      <c r="I250" s="115">
        <v>125.7</v>
      </c>
      <c r="J250" s="115">
        <v>145.69999999999999</v>
      </c>
      <c r="K250" s="115">
        <v>217</v>
      </c>
      <c r="L250" s="115">
        <v>138.30000000000001</v>
      </c>
      <c r="M250" s="115">
        <v>114</v>
      </c>
      <c r="N250" s="115">
        <v>148.69999999999999</v>
      </c>
      <c r="O250" s="115">
        <v>135.80000000000001</v>
      </c>
      <c r="P250" s="115">
        <v>158</v>
      </c>
      <c r="Q250" s="115">
        <v>155</v>
      </c>
      <c r="R250" s="115">
        <v>168.5</v>
      </c>
      <c r="S250" s="115">
        <v>150.30000000000001</v>
      </c>
      <c r="T250" s="115">
        <v>141.30000000000001</v>
      </c>
      <c r="U250" s="115">
        <v>149</v>
      </c>
      <c r="V250" s="115">
        <v>152.80000000000001</v>
      </c>
      <c r="W250" s="115">
        <v>143.69999999999999</v>
      </c>
      <c r="X250" s="115">
        <v>145.80000000000001</v>
      </c>
      <c r="Y250" s="115">
        <v>150.4</v>
      </c>
      <c r="Z250" s="115">
        <v>129.80000000000001</v>
      </c>
      <c r="AA250" s="115">
        <v>142.30000000000001</v>
      </c>
      <c r="AB250" s="115">
        <v>155.69999999999999</v>
      </c>
      <c r="AC250" s="115">
        <v>140.4</v>
      </c>
      <c r="AD250" s="115">
        <v>142.5</v>
      </c>
      <c r="AE250" s="115">
        <v>150.4</v>
      </c>
      <c r="AF250" s="18" t="str">
        <f t="shared" si="8"/>
        <v>No</v>
      </c>
    </row>
    <row r="251" spans="1:32" x14ac:dyDescent="0.3">
      <c r="A251" s="115" t="s">
        <v>30</v>
      </c>
      <c r="B251" s="115">
        <v>2020</v>
      </c>
      <c r="C251" s="115" t="s">
        <v>31</v>
      </c>
      <c r="D251" s="115" t="str">
        <f t="shared" si="7"/>
        <v>2020 January</v>
      </c>
      <c r="E251" s="115">
        <v>143.69999999999999</v>
      </c>
      <c r="F251" s="115">
        <v>167.3</v>
      </c>
      <c r="G251" s="115">
        <v>153.5</v>
      </c>
      <c r="H251" s="115">
        <v>150.5</v>
      </c>
      <c r="I251" s="115">
        <v>132</v>
      </c>
      <c r="J251" s="115">
        <v>142.19999999999999</v>
      </c>
      <c r="K251" s="115">
        <v>191.5</v>
      </c>
      <c r="L251" s="115">
        <v>141.1</v>
      </c>
      <c r="M251" s="115">
        <v>113.8</v>
      </c>
      <c r="N251" s="115">
        <v>151.6</v>
      </c>
      <c r="O251" s="115">
        <v>139.69999999999999</v>
      </c>
      <c r="P251" s="115">
        <v>158.69999999999999</v>
      </c>
      <c r="Q251" s="115">
        <v>153</v>
      </c>
      <c r="R251" s="115">
        <v>168.6</v>
      </c>
      <c r="S251" s="115">
        <v>152.80000000000001</v>
      </c>
      <c r="T251" s="115">
        <v>147.4</v>
      </c>
      <c r="U251" s="115">
        <v>152.1</v>
      </c>
      <c r="V251" s="115" t="s">
        <v>32</v>
      </c>
      <c r="W251" s="115">
        <v>150.4</v>
      </c>
      <c r="X251" s="115">
        <v>151.69999999999999</v>
      </c>
      <c r="Y251" s="115">
        <v>155.69999999999999</v>
      </c>
      <c r="Z251" s="115">
        <v>136.30000000000001</v>
      </c>
      <c r="AA251" s="115">
        <v>150.1</v>
      </c>
      <c r="AB251" s="115">
        <v>161.69999999999999</v>
      </c>
      <c r="AC251" s="115">
        <v>142.5</v>
      </c>
      <c r="AD251" s="115">
        <v>148.1</v>
      </c>
      <c r="AE251" s="115">
        <v>151.9</v>
      </c>
      <c r="AF251" s="18" t="str">
        <f t="shared" si="8"/>
        <v>No</v>
      </c>
    </row>
    <row r="252" spans="1:32" x14ac:dyDescent="0.3">
      <c r="A252" s="115" t="s">
        <v>33</v>
      </c>
      <c r="B252" s="115">
        <v>2020</v>
      </c>
      <c r="C252" s="115" t="s">
        <v>31</v>
      </c>
      <c r="D252" s="115" t="str">
        <f t="shared" si="7"/>
        <v>2020 January</v>
      </c>
      <c r="E252" s="115">
        <v>145.6</v>
      </c>
      <c r="F252" s="115">
        <v>167.6</v>
      </c>
      <c r="G252" s="115">
        <v>157</v>
      </c>
      <c r="H252" s="115">
        <v>149.30000000000001</v>
      </c>
      <c r="I252" s="115">
        <v>126.3</v>
      </c>
      <c r="J252" s="115">
        <v>144.4</v>
      </c>
      <c r="K252" s="115">
        <v>207.8</v>
      </c>
      <c r="L252" s="115">
        <v>139.1</v>
      </c>
      <c r="M252" s="115">
        <v>114.8</v>
      </c>
      <c r="N252" s="115">
        <v>149.5</v>
      </c>
      <c r="O252" s="115">
        <v>131.1</v>
      </c>
      <c r="P252" s="115">
        <v>158.5</v>
      </c>
      <c r="Q252" s="115">
        <v>154.4</v>
      </c>
      <c r="R252" s="115">
        <v>170.8</v>
      </c>
      <c r="S252" s="115">
        <v>147</v>
      </c>
      <c r="T252" s="115">
        <v>133.19999999999999</v>
      </c>
      <c r="U252" s="115">
        <v>144.9</v>
      </c>
      <c r="V252" s="115">
        <v>153.9</v>
      </c>
      <c r="W252" s="115">
        <v>135.1</v>
      </c>
      <c r="X252" s="115">
        <v>140.1</v>
      </c>
      <c r="Y252" s="115">
        <v>143.80000000000001</v>
      </c>
      <c r="Z252" s="115">
        <v>126.1</v>
      </c>
      <c r="AA252" s="115">
        <v>137.19999999999999</v>
      </c>
      <c r="AB252" s="115">
        <v>152.1</v>
      </c>
      <c r="AC252" s="115">
        <v>142.1</v>
      </c>
      <c r="AD252" s="115">
        <v>138.4</v>
      </c>
      <c r="AE252" s="115">
        <v>148.19999999999999</v>
      </c>
      <c r="AF252" s="18" t="str">
        <f t="shared" si="8"/>
        <v>No</v>
      </c>
    </row>
    <row r="253" spans="1:32" x14ac:dyDescent="0.3">
      <c r="A253" s="115" t="s">
        <v>34</v>
      </c>
      <c r="B253" s="115">
        <v>2020</v>
      </c>
      <c r="C253" s="115" t="s">
        <v>31</v>
      </c>
      <c r="D253" s="115" t="str">
        <f t="shared" si="7"/>
        <v>2020 January</v>
      </c>
      <c r="E253" s="115">
        <v>144.30000000000001</v>
      </c>
      <c r="F253" s="115">
        <v>167.4</v>
      </c>
      <c r="G253" s="115">
        <v>154.9</v>
      </c>
      <c r="H253" s="115">
        <v>150.1</v>
      </c>
      <c r="I253" s="115">
        <v>129.9</v>
      </c>
      <c r="J253" s="115">
        <v>143.19999999999999</v>
      </c>
      <c r="K253" s="115">
        <v>197</v>
      </c>
      <c r="L253" s="115">
        <v>140.4</v>
      </c>
      <c r="M253" s="115">
        <v>114.1</v>
      </c>
      <c r="N253" s="115">
        <v>150.9</v>
      </c>
      <c r="O253" s="115">
        <v>136.1</v>
      </c>
      <c r="P253" s="115">
        <v>158.6</v>
      </c>
      <c r="Q253" s="115">
        <v>153.5</v>
      </c>
      <c r="R253" s="115">
        <v>169.2</v>
      </c>
      <c r="S253" s="115">
        <v>150.5</v>
      </c>
      <c r="T253" s="115">
        <v>141.5</v>
      </c>
      <c r="U253" s="115">
        <v>149.19999999999999</v>
      </c>
      <c r="V253" s="115">
        <v>153.9</v>
      </c>
      <c r="W253" s="115">
        <v>144.6</v>
      </c>
      <c r="X253" s="115">
        <v>146.19999999999999</v>
      </c>
      <c r="Y253" s="115">
        <v>151.19999999999999</v>
      </c>
      <c r="Z253" s="115">
        <v>130.9</v>
      </c>
      <c r="AA253" s="115">
        <v>142.80000000000001</v>
      </c>
      <c r="AB253" s="115">
        <v>156.1</v>
      </c>
      <c r="AC253" s="115">
        <v>142.30000000000001</v>
      </c>
      <c r="AD253" s="115">
        <v>143.4</v>
      </c>
      <c r="AE253" s="115">
        <v>150.19999999999999</v>
      </c>
      <c r="AF253" s="18" t="str">
        <f t="shared" si="8"/>
        <v>No</v>
      </c>
    </row>
    <row r="254" spans="1:32" x14ac:dyDescent="0.3">
      <c r="A254" s="115" t="s">
        <v>30</v>
      </c>
      <c r="B254" s="115">
        <v>2020</v>
      </c>
      <c r="C254" s="115" t="s">
        <v>35</v>
      </c>
      <c r="D254" s="115" t="str">
        <f t="shared" si="7"/>
        <v>2020 February</v>
      </c>
      <c r="E254" s="115">
        <v>144.19999999999999</v>
      </c>
      <c r="F254" s="115">
        <v>167.5</v>
      </c>
      <c r="G254" s="115">
        <v>150.9</v>
      </c>
      <c r="H254" s="115">
        <v>150.9</v>
      </c>
      <c r="I254" s="115">
        <v>133.69999999999999</v>
      </c>
      <c r="J254" s="115">
        <v>140.69999999999999</v>
      </c>
      <c r="K254" s="115">
        <v>165.1</v>
      </c>
      <c r="L254" s="115">
        <v>141.80000000000001</v>
      </c>
      <c r="M254" s="115">
        <v>113.1</v>
      </c>
      <c r="N254" s="115">
        <v>152.80000000000001</v>
      </c>
      <c r="O254" s="115">
        <v>140.1</v>
      </c>
      <c r="P254" s="115">
        <v>159.19999999999999</v>
      </c>
      <c r="Q254" s="115">
        <v>149.80000000000001</v>
      </c>
      <c r="R254" s="115">
        <v>169.4</v>
      </c>
      <c r="S254" s="115">
        <v>153</v>
      </c>
      <c r="T254" s="115">
        <v>147.5</v>
      </c>
      <c r="U254" s="115">
        <v>152.30000000000001</v>
      </c>
      <c r="V254" s="115" t="s">
        <v>32</v>
      </c>
      <c r="W254" s="115">
        <v>152.30000000000001</v>
      </c>
      <c r="X254" s="115">
        <v>151.80000000000001</v>
      </c>
      <c r="Y254" s="115">
        <v>156.19999999999999</v>
      </c>
      <c r="Z254" s="115">
        <v>136</v>
      </c>
      <c r="AA254" s="115">
        <v>150.4</v>
      </c>
      <c r="AB254" s="115">
        <v>161.9</v>
      </c>
      <c r="AC254" s="115">
        <v>143.4</v>
      </c>
      <c r="AD254" s="115">
        <v>148.4</v>
      </c>
      <c r="AE254" s="115">
        <v>150.4</v>
      </c>
      <c r="AF254" s="18" t="str">
        <f t="shared" si="8"/>
        <v>No</v>
      </c>
    </row>
    <row r="255" spans="1:32" x14ac:dyDescent="0.3">
      <c r="A255" s="115" t="s">
        <v>33</v>
      </c>
      <c r="B255" s="115">
        <v>2020</v>
      </c>
      <c r="C255" s="115" t="s">
        <v>35</v>
      </c>
      <c r="D255" s="115" t="str">
        <f t="shared" si="7"/>
        <v>2020 February</v>
      </c>
      <c r="E255" s="115">
        <v>146.19999999999999</v>
      </c>
      <c r="F255" s="115">
        <v>167.6</v>
      </c>
      <c r="G255" s="115">
        <v>153.1</v>
      </c>
      <c r="H255" s="115">
        <v>150.69999999999999</v>
      </c>
      <c r="I255" s="115">
        <v>127.4</v>
      </c>
      <c r="J255" s="115">
        <v>143.1</v>
      </c>
      <c r="K255" s="115">
        <v>181.7</v>
      </c>
      <c r="L255" s="115">
        <v>139.6</v>
      </c>
      <c r="M255" s="115">
        <v>114.6</v>
      </c>
      <c r="N255" s="115">
        <v>150.4</v>
      </c>
      <c r="O255" s="115">
        <v>131.5</v>
      </c>
      <c r="P255" s="115">
        <v>159</v>
      </c>
      <c r="Q255" s="115">
        <v>151.69999999999999</v>
      </c>
      <c r="R255" s="115">
        <v>172</v>
      </c>
      <c r="S255" s="115">
        <v>147.30000000000001</v>
      </c>
      <c r="T255" s="115">
        <v>133.5</v>
      </c>
      <c r="U255" s="115">
        <v>145.19999999999999</v>
      </c>
      <c r="V255" s="115">
        <v>154.80000000000001</v>
      </c>
      <c r="W255" s="115">
        <v>138.9</v>
      </c>
      <c r="X255" s="115">
        <v>140.4</v>
      </c>
      <c r="Y255" s="115">
        <v>144.4</v>
      </c>
      <c r="Z255" s="115">
        <v>125.2</v>
      </c>
      <c r="AA255" s="115">
        <v>137.69999999999999</v>
      </c>
      <c r="AB255" s="115">
        <v>152.19999999999999</v>
      </c>
      <c r="AC255" s="115">
        <v>143.5</v>
      </c>
      <c r="AD255" s="115">
        <v>138.4</v>
      </c>
      <c r="AE255" s="115">
        <v>147.69999999999999</v>
      </c>
      <c r="AF255" s="18" t="str">
        <f t="shared" si="8"/>
        <v>No</v>
      </c>
    </row>
    <row r="256" spans="1:32" x14ac:dyDescent="0.3">
      <c r="A256" s="115" t="s">
        <v>34</v>
      </c>
      <c r="B256" s="115">
        <v>2020</v>
      </c>
      <c r="C256" s="115" t="s">
        <v>35</v>
      </c>
      <c r="D256" s="115" t="str">
        <f t="shared" si="7"/>
        <v>2020 February</v>
      </c>
      <c r="E256" s="115">
        <v>144.80000000000001</v>
      </c>
      <c r="F256" s="115">
        <v>167.5</v>
      </c>
      <c r="G256" s="115">
        <v>151.80000000000001</v>
      </c>
      <c r="H256" s="115">
        <v>150.80000000000001</v>
      </c>
      <c r="I256" s="115">
        <v>131.4</v>
      </c>
      <c r="J256" s="115">
        <v>141.80000000000001</v>
      </c>
      <c r="K256" s="115">
        <v>170.7</v>
      </c>
      <c r="L256" s="115">
        <v>141.1</v>
      </c>
      <c r="M256" s="115">
        <v>113.6</v>
      </c>
      <c r="N256" s="115">
        <v>152</v>
      </c>
      <c r="O256" s="115">
        <v>136.5</v>
      </c>
      <c r="P256" s="115">
        <v>159.1</v>
      </c>
      <c r="Q256" s="115">
        <v>150.5</v>
      </c>
      <c r="R256" s="115">
        <v>170.1</v>
      </c>
      <c r="S256" s="115">
        <v>150.80000000000001</v>
      </c>
      <c r="T256" s="115">
        <v>141.69999999999999</v>
      </c>
      <c r="U256" s="115">
        <v>149.5</v>
      </c>
      <c r="V256" s="115">
        <v>154.80000000000001</v>
      </c>
      <c r="W256" s="115">
        <v>147.19999999999999</v>
      </c>
      <c r="X256" s="115">
        <v>146.4</v>
      </c>
      <c r="Y256" s="115">
        <v>151.69999999999999</v>
      </c>
      <c r="Z256" s="115">
        <v>130.30000000000001</v>
      </c>
      <c r="AA256" s="115">
        <v>143.19999999999999</v>
      </c>
      <c r="AB256" s="115">
        <v>156.19999999999999</v>
      </c>
      <c r="AC256" s="115">
        <v>143.4</v>
      </c>
      <c r="AD256" s="115">
        <v>143.6</v>
      </c>
      <c r="AE256" s="115">
        <v>149.1</v>
      </c>
      <c r="AF256" s="18" t="str">
        <f t="shared" si="8"/>
        <v>No</v>
      </c>
    </row>
    <row r="257" spans="1:32" x14ac:dyDescent="0.3">
      <c r="A257" s="115" t="s">
        <v>30</v>
      </c>
      <c r="B257" s="115">
        <v>2020</v>
      </c>
      <c r="C257" s="115" t="s">
        <v>36</v>
      </c>
      <c r="D257" s="115" t="str">
        <f t="shared" si="7"/>
        <v>2020 March</v>
      </c>
      <c r="E257" s="115">
        <v>144.4</v>
      </c>
      <c r="F257" s="115">
        <v>166.8</v>
      </c>
      <c r="G257" s="115">
        <v>147.6</v>
      </c>
      <c r="H257" s="115">
        <v>151.69999999999999</v>
      </c>
      <c r="I257" s="115">
        <v>133.30000000000001</v>
      </c>
      <c r="J257" s="115">
        <v>141.80000000000001</v>
      </c>
      <c r="K257" s="115">
        <v>152.30000000000001</v>
      </c>
      <c r="L257" s="115">
        <v>141.80000000000001</v>
      </c>
      <c r="M257" s="115">
        <v>112.6</v>
      </c>
      <c r="N257" s="115">
        <v>154</v>
      </c>
      <c r="O257" s="115">
        <v>140.1</v>
      </c>
      <c r="P257" s="115">
        <v>160</v>
      </c>
      <c r="Q257" s="115">
        <v>148.19999999999999</v>
      </c>
      <c r="R257" s="115">
        <v>170.5</v>
      </c>
      <c r="S257" s="115">
        <v>153.4</v>
      </c>
      <c r="T257" s="115">
        <v>147.6</v>
      </c>
      <c r="U257" s="115">
        <v>152.5</v>
      </c>
      <c r="V257" s="115" t="s">
        <v>32</v>
      </c>
      <c r="W257" s="115">
        <v>153.4</v>
      </c>
      <c r="X257" s="115">
        <v>151.5</v>
      </c>
      <c r="Y257" s="115">
        <v>156.69999999999999</v>
      </c>
      <c r="Z257" s="115">
        <v>135.80000000000001</v>
      </c>
      <c r="AA257" s="115">
        <v>151.19999999999999</v>
      </c>
      <c r="AB257" s="115">
        <v>161.19999999999999</v>
      </c>
      <c r="AC257" s="115">
        <v>145.1</v>
      </c>
      <c r="AD257" s="115">
        <v>148.6</v>
      </c>
      <c r="AE257" s="115">
        <v>149.80000000000001</v>
      </c>
      <c r="AF257" s="18" t="str">
        <f t="shared" si="8"/>
        <v>No</v>
      </c>
    </row>
    <row r="258" spans="1:32" x14ac:dyDescent="0.3">
      <c r="A258" s="115" t="s">
        <v>33</v>
      </c>
      <c r="B258" s="115">
        <v>2020</v>
      </c>
      <c r="C258" s="115" t="s">
        <v>36</v>
      </c>
      <c r="D258" s="115" t="str">
        <f t="shared" si="7"/>
        <v>2020 March</v>
      </c>
      <c r="E258" s="115">
        <v>146.5</v>
      </c>
      <c r="F258" s="115">
        <v>167.5</v>
      </c>
      <c r="G258" s="115">
        <v>148.9</v>
      </c>
      <c r="H258" s="115">
        <v>151.1</v>
      </c>
      <c r="I258" s="115">
        <v>127.5</v>
      </c>
      <c r="J258" s="115">
        <v>143.30000000000001</v>
      </c>
      <c r="K258" s="115">
        <v>167</v>
      </c>
      <c r="L258" s="115">
        <v>139.69999999999999</v>
      </c>
      <c r="M258" s="115">
        <v>114.4</v>
      </c>
      <c r="N258" s="115">
        <v>151.5</v>
      </c>
      <c r="O258" s="115">
        <v>131.9</v>
      </c>
      <c r="P258" s="115">
        <v>159.1</v>
      </c>
      <c r="Q258" s="115">
        <v>150.1</v>
      </c>
      <c r="R258" s="115">
        <v>173.3</v>
      </c>
      <c r="S258" s="115">
        <v>147.69999999999999</v>
      </c>
      <c r="T258" s="115">
        <v>133.80000000000001</v>
      </c>
      <c r="U258" s="115">
        <v>145.6</v>
      </c>
      <c r="V258" s="115">
        <v>154.5</v>
      </c>
      <c r="W258" s="115">
        <v>141.4</v>
      </c>
      <c r="X258" s="115">
        <v>140.80000000000001</v>
      </c>
      <c r="Y258" s="115">
        <v>145</v>
      </c>
      <c r="Z258" s="115">
        <v>124.6</v>
      </c>
      <c r="AA258" s="115">
        <v>137.9</v>
      </c>
      <c r="AB258" s="115">
        <v>152.5</v>
      </c>
      <c r="AC258" s="115">
        <v>145.30000000000001</v>
      </c>
      <c r="AD258" s="115">
        <v>138.69999999999999</v>
      </c>
      <c r="AE258" s="115">
        <v>147.30000000000001</v>
      </c>
      <c r="AF258" s="18" t="str">
        <f t="shared" si="8"/>
        <v>No</v>
      </c>
    </row>
    <row r="259" spans="1:32" x14ac:dyDescent="0.3">
      <c r="A259" s="115" t="s">
        <v>34</v>
      </c>
      <c r="B259" s="115">
        <v>2020</v>
      </c>
      <c r="C259" s="115" t="s">
        <v>36</v>
      </c>
      <c r="D259" s="115" t="str">
        <f t="shared" ref="D259:D322" si="9">B259&amp;" "&amp;C259</f>
        <v>2020 March</v>
      </c>
      <c r="E259" s="115">
        <v>145.1</v>
      </c>
      <c r="F259" s="115">
        <v>167</v>
      </c>
      <c r="G259" s="115">
        <v>148.1</v>
      </c>
      <c r="H259" s="115">
        <v>151.5</v>
      </c>
      <c r="I259" s="115">
        <v>131.19999999999999</v>
      </c>
      <c r="J259" s="115">
        <v>142.5</v>
      </c>
      <c r="K259" s="115">
        <v>157.30000000000001</v>
      </c>
      <c r="L259" s="115">
        <v>141.1</v>
      </c>
      <c r="M259" s="115">
        <v>113.2</v>
      </c>
      <c r="N259" s="115">
        <v>153.19999999999999</v>
      </c>
      <c r="O259" s="115">
        <v>136.69999999999999</v>
      </c>
      <c r="P259" s="115">
        <v>159.6</v>
      </c>
      <c r="Q259" s="115">
        <v>148.9</v>
      </c>
      <c r="R259" s="115">
        <v>171.2</v>
      </c>
      <c r="S259" s="115">
        <v>151.19999999999999</v>
      </c>
      <c r="T259" s="115">
        <v>141.9</v>
      </c>
      <c r="U259" s="115">
        <v>149.80000000000001</v>
      </c>
      <c r="V259" s="115">
        <v>154.5</v>
      </c>
      <c r="W259" s="115">
        <v>148.9</v>
      </c>
      <c r="X259" s="115">
        <v>146.4</v>
      </c>
      <c r="Y259" s="115">
        <v>152.30000000000001</v>
      </c>
      <c r="Z259" s="115">
        <v>129.9</v>
      </c>
      <c r="AA259" s="115">
        <v>143.69999999999999</v>
      </c>
      <c r="AB259" s="115">
        <v>156.1</v>
      </c>
      <c r="AC259" s="115">
        <v>145.19999999999999</v>
      </c>
      <c r="AD259" s="115">
        <v>143.80000000000001</v>
      </c>
      <c r="AE259" s="115">
        <v>148.6</v>
      </c>
      <c r="AF259" s="18" t="str">
        <f t="shared" ref="AF259:AF322" si="10">IF(AND(J259&gt;150,K259&gt;150),"Yes","No")</f>
        <v>No</v>
      </c>
    </row>
    <row r="260" spans="1:32" x14ac:dyDescent="0.3">
      <c r="A260" s="115" t="s">
        <v>30</v>
      </c>
      <c r="B260" s="115">
        <v>2020</v>
      </c>
      <c r="C260" s="115" t="s">
        <v>37</v>
      </c>
      <c r="D260" s="115" t="str">
        <f t="shared" si="9"/>
        <v>2020 April</v>
      </c>
      <c r="E260" s="115">
        <v>147.19999999999999</v>
      </c>
      <c r="F260" s="115" t="s">
        <v>32</v>
      </c>
      <c r="G260" s="115">
        <v>146.9</v>
      </c>
      <c r="H260" s="115">
        <v>155.6</v>
      </c>
      <c r="I260" s="115">
        <v>137.1</v>
      </c>
      <c r="J260" s="115">
        <v>147.30000000000001</v>
      </c>
      <c r="K260" s="115">
        <v>162.69999999999999</v>
      </c>
      <c r="L260" s="115">
        <v>150.19999999999999</v>
      </c>
      <c r="M260" s="115">
        <v>119.8</v>
      </c>
      <c r="N260" s="115">
        <v>158.69999999999999</v>
      </c>
      <c r="O260" s="115">
        <v>139.19999999999999</v>
      </c>
      <c r="P260" s="115" t="s">
        <v>32</v>
      </c>
      <c r="Q260" s="115">
        <v>150.1</v>
      </c>
      <c r="R260" s="115" t="s">
        <v>32</v>
      </c>
      <c r="S260" s="115" t="s">
        <v>32</v>
      </c>
      <c r="T260" s="115" t="s">
        <v>32</v>
      </c>
      <c r="U260" s="115" t="s">
        <v>32</v>
      </c>
      <c r="V260" s="115" t="s">
        <v>32</v>
      </c>
      <c r="W260" s="115">
        <v>148.4</v>
      </c>
      <c r="X260" s="115" t="s">
        <v>32</v>
      </c>
      <c r="Y260" s="115">
        <v>154.30000000000001</v>
      </c>
      <c r="Z260" s="115" t="s">
        <v>32</v>
      </c>
      <c r="AA260" s="115" t="s">
        <v>32</v>
      </c>
      <c r="AB260" s="115" t="s">
        <v>32</v>
      </c>
      <c r="AC260" s="115" t="s">
        <v>32</v>
      </c>
      <c r="AD260" s="115" t="s">
        <v>32</v>
      </c>
      <c r="AE260" s="115" t="s">
        <v>32</v>
      </c>
      <c r="AF260" s="18" t="str">
        <f t="shared" si="10"/>
        <v>No</v>
      </c>
    </row>
    <row r="261" spans="1:32" x14ac:dyDescent="0.3">
      <c r="A261" s="115" t="s">
        <v>33</v>
      </c>
      <c r="B261" s="115">
        <v>2020</v>
      </c>
      <c r="C261" s="115" t="s">
        <v>37</v>
      </c>
      <c r="D261" s="115" t="str">
        <f t="shared" si="9"/>
        <v>2020 April</v>
      </c>
      <c r="E261" s="115">
        <v>151.80000000000001</v>
      </c>
      <c r="F261" s="115" t="s">
        <v>32</v>
      </c>
      <c r="G261" s="115">
        <v>151.9</v>
      </c>
      <c r="H261" s="115">
        <v>155.5</v>
      </c>
      <c r="I261" s="115">
        <v>131.6</v>
      </c>
      <c r="J261" s="115">
        <v>152.9</v>
      </c>
      <c r="K261" s="115">
        <v>180</v>
      </c>
      <c r="L261" s="115">
        <v>150.80000000000001</v>
      </c>
      <c r="M261" s="115">
        <v>121.2</v>
      </c>
      <c r="N261" s="115">
        <v>154</v>
      </c>
      <c r="O261" s="115">
        <v>133.5</v>
      </c>
      <c r="P261" s="115" t="s">
        <v>32</v>
      </c>
      <c r="Q261" s="115">
        <v>153.5</v>
      </c>
      <c r="R261" s="115" t="s">
        <v>32</v>
      </c>
      <c r="S261" s="115" t="s">
        <v>32</v>
      </c>
      <c r="T261" s="115" t="s">
        <v>32</v>
      </c>
      <c r="U261" s="115" t="s">
        <v>32</v>
      </c>
      <c r="V261" s="115">
        <v>155.6</v>
      </c>
      <c r="W261" s="115">
        <v>137.1</v>
      </c>
      <c r="X261" s="115" t="s">
        <v>32</v>
      </c>
      <c r="Y261" s="115">
        <v>144.80000000000001</v>
      </c>
      <c r="Z261" s="115" t="s">
        <v>32</v>
      </c>
      <c r="AA261" s="115" t="s">
        <v>32</v>
      </c>
      <c r="AB261" s="115" t="s">
        <v>32</v>
      </c>
      <c r="AC261" s="115" t="s">
        <v>32</v>
      </c>
      <c r="AD261" s="115" t="s">
        <v>32</v>
      </c>
      <c r="AE261" s="115" t="s">
        <v>32</v>
      </c>
      <c r="AF261" s="18" t="str">
        <f t="shared" si="10"/>
        <v>Yes</v>
      </c>
    </row>
    <row r="262" spans="1:32" x14ac:dyDescent="0.3">
      <c r="A262" s="115" t="s">
        <v>34</v>
      </c>
      <c r="B262" s="115">
        <v>2020</v>
      </c>
      <c r="C262" s="115" t="s">
        <v>37</v>
      </c>
      <c r="D262" s="115" t="str">
        <f t="shared" si="9"/>
        <v>2020 April</v>
      </c>
      <c r="E262" s="115">
        <v>148.69999999999999</v>
      </c>
      <c r="F262" s="115" t="s">
        <v>32</v>
      </c>
      <c r="G262" s="115">
        <v>148.80000000000001</v>
      </c>
      <c r="H262" s="115">
        <v>155.6</v>
      </c>
      <c r="I262" s="115">
        <v>135.1</v>
      </c>
      <c r="J262" s="115">
        <v>149.9</v>
      </c>
      <c r="K262" s="115">
        <v>168.6</v>
      </c>
      <c r="L262" s="115">
        <v>150.4</v>
      </c>
      <c r="M262" s="115">
        <v>120.3</v>
      </c>
      <c r="N262" s="115">
        <v>157.1</v>
      </c>
      <c r="O262" s="115">
        <v>136.80000000000001</v>
      </c>
      <c r="P262" s="115" t="s">
        <v>32</v>
      </c>
      <c r="Q262" s="115">
        <v>151.4</v>
      </c>
      <c r="R262" s="115" t="s">
        <v>32</v>
      </c>
      <c r="S262" s="115" t="s">
        <v>32</v>
      </c>
      <c r="T262" s="115" t="s">
        <v>32</v>
      </c>
      <c r="U262" s="115" t="s">
        <v>32</v>
      </c>
      <c r="V262" s="115">
        <v>155.6</v>
      </c>
      <c r="W262" s="115">
        <v>144.1</v>
      </c>
      <c r="X262" s="115" t="s">
        <v>32</v>
      </c>
      <c r="Y262" s="115">
        <v>150.69999999999999</v>
      </c>
      <c r="Z262" s="115" t="s">
        <v>32</v>
      </c>
      <c r="AA262" s="115" t="s">
        <v>32</v>
      </c>
      <c r="AB262" s="115" t="s">
        <v>32</v>
      </c>
      <c r="AC262" s="115" t="s">
        <v>32</v>
      </c>
      <c r="AD262" s="115" t="s">
        <v>32</v>
      </c>
      <c r="AE262" s="115" t="s">
        <v>32</v>
      </c>
      <c r="AF262" s="18" t="str">
        <f t="shared" si="10"/>
        <v>No</v>
      </c>
    </row>
    <row r="263" spans="1:32" x14ac:dyDescent="0.3">
      <c r="A263" s="115" t="s">
        <v>30</v>
      </c>
      <c r="B263" s="115">
        <v>2020</v>
      </c>
      <c r="C263" s="115" t="s">
        <v>38</v>
      </c>
      <c r="D263" s="115" t="str">
        <f t="shared" si="9"/>
        <v>2020 May</v>
      </c>
      <c r="E263" s="115" t="s">
        <v>32</v>
      </c>
      <c r="F263" s="115" t="s">
        <v>32</v>
      </c>
      <c r="G263" s="115" t="s">
        <v>32</v>
      </c>
      <c r="H263" s="115" t="s">
        <v>32</v>
      </c>
      <c r="I263" s="115" t="s">
        <v>32</v>
      </c>
      <c r="J263" s="115" t="s">
        <v>32</v>
      </c>
      <c r="K263" s="115" t="s">
        <v>32</v>
      </c>
      <c r="L263" s="115" t="s">
        <v>32</v>
      </c>
      <c r="M263" s="115" t="s">
        <v>32</v>
      </c>
      <c r="N263" s="115" t="s">
        <v>32</v>
      </c>
      <c r="O263" s="115" t="s">
        <v>32</v>
      </c>
      <c r="P263" s="115" t="s">
        <v>32</v>
      </c>
      <c r="Q263" s="115" t="s">
        <v>32</v>
      </c>
      <c r="R263" s="115" t="s">
        <v>32</v>
      </c>
      <c r="S263" s="115" t="s">
        <v>32</v>
      </c>
      <c r="T263" s="115" t="s">
        <v>32</v>
      </c>
      <c r="U263" s="115" t="s">
        <v>32</v>
      </c>
      <c r="V263" s="115" t="s">
        <v>32</v>
      </c>
      <c r="W263" s="115" t="s">
        <v>32</v>
      </c>
      <c r="X263" s="115" t="s">
        <v>32</v>
      </c>
      <c r="Y263" s="115" t="s">
        <v>32</v>
      </c>
      <c r="Z263" s="115" t="s">
        <v>32</v>
      </c>
      <c r="AA263" s="115" t="s">
        <v>32</v>
      </c>
      <c r="AB263" s="115" t="s">
        <v>32</v>
      </c>
      <c r="AC263" s="115" t="s">
        <v>32</v>
      </c>
      <c r="AD263" s="115" t="s">
        <v>32</v>
      </c>
      <c r="AE263" s="115" t="s">
        <v>32</v>
      </c>
      <c r="AF263" s="18" t="str">
        <f t="shared" si="10"/>
        <v>Yes</v>
      </c>
    </row>
    <row r="264" spans="1:32" x14ac:dyDescent="0.3">
      <c r="A264" s="115" t="s">
        <v>33</v>
      </c>
      <c r="B264" s="115">
        <v>2020</v>
      </c>
      <c r="C264" s="115" t="s">
        <v>38</v>
      </c>
      <c r="D264" s="115" t="str">
        <f t="shared" si="9"/>
        <v>2020 May</v>
      </c>
      <c r="E264" s="115" t="s">
        <v>32</v>
      </c>
      <c r="F264" s="115" t="s">
        <v>32</v>
      </c>
      <c r="G264" s="115" t="s">
        <v>32</v>
      </c>
      <c r="H264" s="115" t="s">
        <v>32</v>
      </c>
      <c r="I264" s="115" t="s">
        <v>32</v>
      </c>
      <c r="J264" s="115" t="s">
        <v>32</v>
      </c>
      <c r="K264" s="115" t="s">
        <v>32</v>
      </c>
      <c r="L264" s="115" t="s">
        <v>32</v>
      </c>
      <c r="M264" s="115" t="s">
        <v>32</v>
      </c>
      <c r="N264" s="115" t="s">
        <v>32</v>
      </c>
      <c r="O264" s="115" t="s">
        <v>32</v>
      </c>
      <c r="P264" s="115" t="s">
        <v>32</v>
      </c>
      <c r="Q264" s="115" t="s">
        <v>32</v>
      </c>
      <c r="R264" s="115" t="s">
        <v>32</v>
      </c>
      <c r="S264" s="115" t="s">
        <v>32</v>
      </c>
      <c r="T264" s="115" t="s">
        <v>32</v>
      </c>
      <c r="U264" s="115" t="s">
        <v>32</v>
      </c>
      <c r="V264" s="115" t="s">
        <v>32</v>
      </c>
      <c r="W264" s="115" t="s">
        <v>32</v>
      </c>
      <c r="X264" s="115" t="s">
        <v>32</v>
      </c>
      <c r="Y264" s="115" t="s">
        <v>32</v>
      </c>
      <c r="Z264" s="115" t="s">
        <v>32</v>
      </c>
      <c r="AA264" s="115" t="s">
        <v>32</v>
      </c>
      <c r="AB264" s="115" t="s">
        <v>32</v>
      </c>
      <c r="AC264" s="115" t="s">
        <v>32</v>
      </c>
      <c r="AD264" s="115" t="s">
        <v>32</v>
      </c>
      <c r="AE264" s="115" t="s">
        <v>32</v>
      </c>
      <c r="AF264" s="18" t="str">
        <f t="shared" si="10"/>
        <v>Yes</v>
      </c>
    </row>
    <row r="265" spans="1:32" x14ac:dyDescent="0.3">
      <c r="A265" s="115" t="s">
        <v>34</v>
      </c>
      <c r="B265" s="115">
        <v>2020</v>
      </c>
      <c r="C265" s="115" t="s">
        <v>38</v>
      </c>
      <c r="D265" s="115" t="str">
        <f t="shared" si="9"/>
        <v>2020 May</v>
      </c>
      <c r="E265" s="115" t="s">
        <v>32</v>
      </c>
      <c r="F265" s="115" t="s">
        <v>32</v>
      </c>
      <c r="G265" s="115" t="s">
        <v>32</v>
      </c>
      <c r="H265" s="115" t="s">
        <v>32</v>
      </c>
      <c r="I265" s="115" t="s">
        <v>32</v>
      </c>
      <c r="J265" s="115" t="s">
        <v>32</v>
      </c>
      <c r="K265" s="115" t="s">
        <v>32</v>
      </c>
      <c r="L265" s="115" t="s">
        <v>32</v>
      </c>
      <c r="M265" s="115" t="s">
        <v>32</v>
      </c>
      <c r="N265" s="115" t="s">
        <v>32</v>
      </c>
      <c r="O265" s="115" t="s">
        <v>32</v>
      </c>
      <c r="P265" s="115" t="s">
        <v>32</v>
      </c>
      <c r="Q265" s="115" t="s">
        <v>32</v>
      </c>
      <c r="R265" s="115" t="s">
        <v>32</v>
      </c>
      <c r="S265" s="115" t="s">
        <v>32</v>
      </c>
      <c r="T265" s="115" t="s">
        <v>32</v>
      </c>
      <c r="U265" s="115" t="s">
        <v>32</v>
      </c>
      <c r="V265" s="115" t="s">
        <v>32</v>
      </c>
      <c r="W265" s="115" t="s">
        <v>32</v>
      </c>
      <c r="X265" s="115" t="s">
        <v>32</v>
      </c>
      <c r="Y265" s="115" t="s">
        <v>32</v>
      </c>
      <c r="Z265" s="115" t="s">
        <v>32</v>
      </c>
      <c r="AA265" s="115" t="s">
        <v>32</v>
      </c>
      <c r="AB265" s="115" t="s">
        <v>32</v>
      </c>
      <c r="AC265" s="115" t="s">
        <v>32</v>
      </c>
      <c r="AD265" s="115" t="s">
        <v>32</v>
      </c>
      <c r="AE265" s="115" t="s">
        <v>32</v>
      </c>
      <c r="AF265" s="18" t="str">
        <f t="shared" si="10"/>
        <v>Yes</v>
      </c>
    </row>
    <row r="266" spans="1:32" x14ac:dyDescent="0.3">
      <c r="A266" s="115" t="s">
        <v>30</v>
      </c>
      <c r="B266" s="115">
        <v>2020</v>
      </c>
      <c r="C266" s="115" t="s">
        <v>39</v>
      </c>
      <c r="D266" s="115" t="str">
        <f t="shared" si="9"/>
        <v>2020 June</v>
      </c>
      <c r="E266" s="115">
        <v>148.19999999999999</v>
      </c>
      <c r="F266" s="115">
        <v>190.3</v>
      </c>
      <c r="G266" s="115">
        <v>149.4</v>
      </c>
      <c r="H266" s="115">
        <v>153.30000000000001</v>
      </c>
      <c r="I266" s="115">
        <v>138.19999999999999</v>
      </c>
      <c r="J266" s="115">
        <v>143.19999999999999</v>
      </c>
      <c r="K266" s="115">
        <v>148.9</v>
      </c>
      <c r="L266" s="115">
        <v>150.30000000000001</v>
      </c>
      <c r="M266" s="115">
        <v>113.2</v>
      </c>
      <c r="N266" s="115">
        <v>159.80000000000001</v>
      </c>
      <c r="O266" s="115">
        <v>142.1</v>
      </c>
      <c r="P266" s="115">
        <v>161.80000000000001</v>
      </c>
      <c r="Q266" s="115">
        <v>152.30000000000001</v>
      </c>
      <c r="R266" s="115">
        <v>182.4</v>
      </c>
      <c r="S266" s="115">
        <v>154.69999999999999</v>
      </c>
      <c r="T266" s="115">
        <v>150</v>
      </c>
      <c r="U266" s="115">
        <v>154.1</v>
      </c>
      <c r="V266" s="115" t="s">
        <v>32</v>
      </c>
      <c r="W266" s="115">
        <v>144.9</v>
      </c>
      <c r="X266" s="115">
        <v>151.69999999999999</v>
      </c>
      <c r="Y266" s="115">
        <v>158.19999999999999</v>
      </c>
      <c r="Z266" s="115">
        <v>141.4</v>
      </c>
      <c r="AA266" s="115">
        <v>153.19999999999999</v>
      </c>
      <c r="AB266" s="115">
        <v>161.80000000000001</v>
      </c>
      <c r="AC266" s="115">
        <v>151.19999999999999</v>
      </c>
      <c r="AD266" s="115">
        <v>151.69999999999999</v>
      </c>
      <c r="AE266" s="115">
        <v>152.69999999999999</v>
      </c>
      <c r="AF266" s="18" t="str">
        <f t="shared" si="10"/>
        <v>No</v>
      </c>
    </row>
    <row r="267" spans="1:32" x14ac:dyDescent="0.3">
      <c r="A267" s="115" t="s">
        <v>33</v>
      </c>
      <c r="B267" s="115">
        <v>2020</v>
      </c>
      <c r="C267" s="115" t="s">
        <v>39</v>
      </c>
      <c r="D267" s="115" t="str">
        <f t="shared" si="9"/>
        <v>2020 June</v>
      </c>
      <c r="E267" s="115">
        <v>152.69999999999999</v>
      </c>
      <c r="F267" s="115">
        <v>197</v>
      </c>
      <c r="G267" s="115">
        <v>154.6</v>
      </c>
      <c r="H267" s="115">
        <v>153.4</v>
      </c>
      <c r="I267" s="115">
        <v>132.9</v>
      </c>
      <c r="J267" s="115">
        <v>151.80000000000001</v>
      </c>
      <c r="K267" s="115">
        <v>171.2</v>
      </c>
      <c r="L267" s="115">
        <v>152</v>
      </c>
      <c r="M267" s="115">
        <v>116.3</v>
      </c>
      <c r="N267" s="115">
        <v>158.80000000000001</v>
      </c>
      <c r="O267" s="115">
        <v>135.6</v>
      </c>
      <c r="P267" s="115">
        <v>161.69999999999999</v>
      </c>
      <c r="Q267" s="115">
        <v>157</v>
      </c>
      <c r="R267" s="115">
        <v>186.7</v>
      </c>
      <c r="S267" s="115">
        <v>149.1</v>
      </c>
      <c r="T267" s="115">
        <v>136.6</v>
      </c>
      <c r="U267" s="115">
        <v>147.19999999999999</v>
      </c>
      <c r="V267" s="115">
        <v>154.69999999999999</v>
      </c>
      <c r="W267" s="115">
        <v>137.1</v>
      </c>
      <c r="X267" s="115">
        <v>140.4</v>
      </c>
      <c r="Y267" s="115">
        <v>148.1</v>
      </c>
      <c r="Z267" s="115">
        <v>129.30000000000001</v>
      </c>
      <c r="AA267" s="115">
        <v>144.5</v>
      </c>
      <c r="AB267" s="115">
        <v>152.5</v>
      </c>
      <c r="AC267" s="115">
        <v>152.19999999999999</v>
      </c>
      <c r="AD267" s="115">
        <v>142</v>
      </c>
      <c r="AE267" s="115">
        <v>150.80000000000001</v>
      </c>
      <c r="AF267" s="18" t="str">
        <f t="shared" si="10"/>
        <v>Yes</v>
      </c>
    </row>
    <row r="268" spans="1:32" x14ac:dyDescent="0.3">
      <c r="A268" s="115" t="s">
        <v>34</v>
      </c>
      <c r="B268" s="115">
        <v>2020</v>
      </c>
      <c r="C268" s="115" t="s">
        <v>39</v>
      </c>
      <c r="D268" s="115" t="str">
        <f t="shared" si="9"/>
        <v>2020 June</v>
      </c>
      <c r="E268" s="115">
        <v>149.6</v>
      </c>
      <c r="F268" s="115">
        <v>192.7</v>
      </c>
      <c r="G268" s="115">
        <v>151.4</v>
      </c>
      <c r="H268" s="115">
        <v>153.30000000000001</v>
      </c>
      <c r="I268" s="115">
        <v>136.30000000000001</v>
      </c>
      <c r="J268" s="115">
        <v>147.19999999999999</v>
      </c>
      <c r="K268" s="115">
        <v>156.5</v>
      </c>
      <c r="L268" s="115">
        <v>150.9</v>
      </c>
      <c r="M268" s="115">
        <v>114.2</v>
      </c>
      <c r="N268" s="115">
        <v>159.5</v>
      </c>
      <c r="O268" s="115">
        <v>139.4</v>
      </c>
      <c r="P268" s="115">
        <v>161.80000000000001</v>
      </c>
      <c r="Q268" s="115">
        <v>154</v>
      </c>
      <c r="R268" s="115">
        <v>183.5</v>
      </c>
      <c r="S268" s="115">
        <v>152.5</v>
      </c>
      <c r="T268" s="115">
        <v>144.4</v>
      </c>
      <c r="U268" s="115">
        <v>151.4</v>
      </c>
      <c r="V268" s="115">
        <v>154.69999999999999</v>
      </c>
      <c r="W268" s="115">
        <v>141.9</v>
      </c>
      <c r="X268" s="115">
        <v>146.4</v>
      </c>
      <c r="Y268" s="115">
        <v>154.4</v>
      </c>
      <c r="Z268" s="115">
        <v>135</v>
      </c>
      <c r="AA268" s="115">
        <v>148.30000000000001</v>
      </c>
      <c r="AB268" s="115">
        <v>156.4</v>
      </c>
      <c r="AC268" s="115">
        <v>151.6</v>
      </c>
      <c r="AD268" s="115">
        <v>147</v>
      </c>
      <c r="AE268" s="115">
        <v>151.80000000000001</v>
      </c>
      <c r="AF268" s="18" t="str">
        <f t="shared" si="10"/>
        <v>No</v>
      </c>
    </row>
    <row r="269" spans="1:32" x14ac:dyDescent="0.3">
      <c r="A269" s="115" t="s">
        <v>30</v>
      </c>
      <c r="B269" s="115">
        <v>2020</v>
      </c>
      <c r="C269" s="115" t="s">
        <v>40</v>
      </c>
      <c r="D269" s="115" t="str">
        <f t="shared" si="9"/>
        <v>2020 July</v>
      </c>
      <c r="E269" s="115">
        <v>148.19999999999999</v>
      </c>
      <c r="F269" s="115">
        <v>190.3</v>
      </c>
      <c r="G269" s="115">
        <v>149.4</v>
      </c>
      <c r="H269" s="115">
        <v>153.30000000000001</v>
      </c>
      <c r="I269" s="115">
        <v>138.19999999999999</v>
      </c>
      <c r="J269" s="115">
        <v>143.19999999999999</v>
      </c>
      <c r="K269" s="115">
        <v>148.9</v>
      </c>
      <c r="L269" s="115">
        <v>150.30000000000001</v>
      </c>
      <c r="M269" s="115">
        <v>113.2</v>
      </c>
      <c r="N269" s="115">
        <v>159.80000000000001</v>
      </c>
      <c r="O269" s="115">
        <v>142.1</v>
      </c>
      <c r="P269" s="115">
        <v>161.80000000000001</v>
      </c>
      <c r="Q269" s="115">
        <v>152.30000000000001</v>
      </c>
      <c r="R269" s="115">
        <v>182.4</v>
      </c>
      <c r="S269" s="115">
        <v>154.69999999999999</v>
      </c>
      <c r="T269" s="115">
        <v>150</v>
      </c>
      <c r="U269" s="115">
        <v>154.1</v>
      </c>
      <c r="V269" s="115" t="s">
        <v>32</v>
      </c>
      <c r="W269" s="115">
        <v>144.9</v>
      </c>
      <c r="X269" s="115">
        <v>151.69999999999999</v>
      </c>
      <c r="Y269" s="115">
        <v>158.19999999999999</v>
      </c>
      <c r="Z269" s="115">
        <v>141.4</v>
      </c>
      <c r="AA269" s="115">
        <v>153.19999999999999</v>
      </c>
      <c r="AB269" s="115">
        <v>161.80000000000001</v>
      </c>
      <c r="AC269" s="115">
        <v>151.19999999999999</v>
      </c>
      <c r="AD269" s="115">
        <v>151.69999999999999</v>
      </c>
      <c r="AE269" s="115">
        <v>152.69999999999999</v>
      </c>
      <c r="AF269" s="18" t="str">
        <f t="shared" si="10"/>
        <v>No</v>
      </c>
    </row>
    <row r="270" spans="1:32" x14ac:dyDescent="0.3">
      <c r="A270" s="115" t="s">
        <v>33</v>
      </c>
      <c r="B270" s="115">
        <v>2020</v>
      </c>
      <c r="C270" s="115" t="s">
        <v>40</v>
      </c>
      <c r="D270" s="115" t="str">
        <f t="shared" si="9"/>
        <v>2020 July</v>
      </c>
      <c r="E270" s="115">
        <v>152.69999999999999</v>
      </c>
      <c r="F270" s="115">
        <v>197</v>
      </c>
      <c r="G270" s="115">
        <v>154.6</v>
      </c>
      <c r="H270" s="115">
        <v>153.4</v>
      </c>
      <c r="I270" s="115">
        <v>132.9</v>
      </c>
      <c r="J270" s="115">
        <v>151.80000000000001</v>
      </c>
      <c r="K270" s="115">
        <v>171.2</v>
      </c>
      <c r="L270" s="115">
        <v>152</v>
      </c>
      <c r="M270" s="115">
        <v>116.3</v>
      </c>
      <c r="N270" s="115">
        <v>158.80000000000001</v>
      </c>
      <c r="O270" s="115">
        <v>135.6</v>
      </c>
      <c r="P270" s="115">
        <v>161.69999999999999</v>
      </c>
      <c r="Q270" s="115">
        <v>157</v>
      </c>
      <c r="R270" s="115">
        <v>186.7</v>
      </c>
      <c r="S270" s="115">
        <v>149.1</v>
      </c>
      <c r="T270" s="115">
        <v>136.6</v>
      </c>
      <c r="U270" s="115">
        <v>147.19999999999999</v>
      </c>
      <c r="V270" s="115">
        <v>154.69999999999999</v>
      </c>
      <c r="W270" s="115">
        <v>137.1</v>
      </c>
      <c r="X270" s="115">
        <v>140.4</v>
      </c>
      <c r="Y270" s="115">
        <v>148.1</v>
      </c>
      <c r="Z270" s="115">
        <v>129.30000000000001</v>
      </c>
      <c r="AA270" s="115">
        <v>144.5</v>
      </c>
      <c r="AB270" s="115">
        <v>152.5</v>
      </c>
      <c r="AC270" s="115">
        <v>152.19999999999999</v>
      </c>
      <c r="AD270" s="115">
        <v>142</v>
      </c>
      <c r="AE270" s="115">
        <v>150.80000000000001</v>
      </c>
      <c r="AF270" s="18" t="str">
        <f t="shared" si="10"/>
        <v>Yes</v>
      </c>
    </row>
    <row r="271" spans="1:32" x14ac:dyDescent="0.3">
      <c r="A271" s="115" t="s">
        <v>34</v>
      </c>
      <c r="B271" s="115">
        <v>2020</v>
      </c>
      <c r="C271" s="115" t="s">
        <v>40</v>
      </c>
      <c r="D271" s="115" t="str">
        <f t="shared" si="9"/>
        <v>2020 July</v>
      </c>
      <c r="E271" s="115">
        <v>149.6</v>
      </c>
      <c r="F271" s="115">
        <v>192.7</v>
      </c>
      <c r="G271" s="115">
        <v>151.4</v>
      </c>
      <c r="H271" s="115">
        <v>153.30000000000001</v>
      </c>
      <c r="I271" s="115">
        <v>136.30000000000001</v>
      </c>
      <c r="J271" s="115">
        <v>147.19999999999999</v>
      </c>
      <c r="K271" s="115">
        <v>156.5</v>
      </c>
      <c r="L271" s="115">
        <v>150.9</v>
      </c>
      <c r="M271" s="115">
        <v>114.2</v>
      </c>
      <c r="N271" s="115">
        <v>159.5</v>
      </c>
      <c r="O271" s="115">
        <v>139.4</v>
      </c>
      <c r="P271" s="115">
        <v>161.80000000000001</v>
      </c>
      <c r="Q271" s="115">
        <v>154</v>
      </c>
      <c r="R271" s="115">
        <v>183.5</v>
      </c>
      <c r="S271" s="115">
        <v>152.5</v>
      </c>
      <c r="T271" s="115">
        <v>144.4</v>
      </c>
      <c r="U271" s="115">
        <v>151.4</v>
      </c>
      <c r="V271" s="115">
        <v>154.69999999999999</v>
      </c>
      <c r="W271" s="115">
        <v>141.9</v>
      </c>
      <c r="X271" s="115">
        <v>146.4</v>
      </c>
      <c r="Y271" s="115">
        <v>154.4</v>
      </c>
      <c r="Z271" s="115">
        <v>135</v>
      </c>
      <c r="AA271" s="115">
        <v>148.30000000000001</v>
      </c>
      <c r="AB271" s="115">
        <v>156.4</v>
      </c>
      <c r="AC271" s="115">
        <v>151.6</v>
      </c>
      <c r="AD271" s="115">
        <v>147</v>
      </c>
      <c r="AE271" s="115">
        <v>151.80000000000001</v>
      </c>
      <c r="AF271" s="18" t="str">
        <f t="shared" si="10"/>
        <v>No</v>
      </c>
    </row>
    <row r="272" spans="1:32" x14ac:dyDescent="0.3">
      <c r="A272" s="115" t="s">
        <v>30</v>
      </c>
      <c r="B272" s="115">
        <v>2020</v>
      </c>
      <c r="C272" s="115" t="s">
        <v>41</v>
      </c>
      <c r="D272" s="115" t="str">
        <f t="shared" si="9"/>
        <v>2020 August</v>
      </c>
      <c r="E272" s="115">
        <v>147.6</v>
      </c>
      <c r="F272" s="115">
        <v>187.2</v>
      </c>
      <c r="G272" s="115">
        <v>148.4</v>
      </c>
      <c r="H272" s="115">
        <v>153.30000000000001</v>
      </c>
      <c r="I272" s="115">
        <v>139.80000000000001</v>
      </c>
      <c r="J272" s="115">
        <v>146.9</v>
      </c>
      <c r="K272" s="115">
        <v>171</v>
      </c>
      <c r="L272" s="115">
        <v>149.9</v>
      </c>
      <c r="M272" s="115">
        <v>114.2</v>
      </c>
      <c r="N272" s="115">
        <v>160</v>
      </c>
      <c r="O272" s="115">
        <v>143.5</v>
      </c>
      <c r="P272" s="115">
        <v>161.5</v>
      </c>
      <c r="Q272" s="115">
        <v>155.30000000000001</v>
      </c>
      <c r="R272" s="115">
        <v>180.9</v>
      </c>
      <c r="S272" s="115">
        <v>155.1</v>
      </c>
      <c r="T272" s="115">
        <v>149.30000000000001</v>
      </c>
      <c r="U272" s="115">
        <v>154.30000000000001</v>
      </c>
      <c r="V272" s="115" t="s">
        <v>32</v>
      </c>
      <c r="W272" s="115">
        <v>145.80000000000001</v>
      </c>
      <c r="X272" s="115">
        <v>151.9</v>
      </c>
      <c r="Y272" s="115">
        <v>158.80000000000001</v>
      </c>
      <c r="Z272" s="115">
        <v>143.6</v>
      </c>
      <c r="AA272" s="115">
        <v>152.19999999999999</v>
      </c>
      <c r="AB272" s="115">
        <v>162.69999999999999</v>
      </c>
      <c r="AC272" s="115">
        <v>153.6</v>
      </c>
      <c r="AD272" s="115">
        <v>153</v>
      </c>
      <c r="AE272" s="115">
        <v>154.69999999999999</v>
      </c>
      <c r="AF272" s="18" t="str">
        <f t="shared" si="10"/>
        <v>No</v>
      </c>
    </row>
    <row r="273" spans="1:32" x14ac:dyDescent="0.3">
      <c r="A273" s="115" t="s">
        <v>33</v>
      </c>
      <c r="B273" s="115">
        <v>2020</v>
      </c>
      <c r="C273" s="115" t="s">
        <v>41</v>
      </c>
      <c r="D273" s="115" t="str">
        <f t="shared" si="9"/>
        <v>2020 August</v>
      </c>
      <c r="E273" s="115">
        <v>151.6</v>
      </c>
      <c r="F273" s="115">
        <v>197.8</v>
      </c>
      <c r="G273" s="115">
        <v>154.5</v>
      </c>
      <c r="H273" s="115">
        <v>153.4</v>
      </c>
      <c r="I273" s="115">
        <v>133.4</v>
      </c>
      <c r="J273" s="115">
        <v>154.5</v>
      </c>
      <c r="K273" s="115">
        <v>191.9</v>
      </c>
      <c r="L273" s="115">
        <v>151.30000000000001</v>
      </c>
      <c r="M273" s="115">
        <v>116.8</v>
      </c>
      <c r="N273" s="115">
        <v>160</v>
      </c>
      <c r="O273" s="115">
        <v>136.5</v>
      </c>
      <c r="P273" s="115">
        <v>163.30000000000001</v>
      </c>
      <c r="Q273" s="115">
        <v>159.9</v>
      </c>
      <c r="R273" s="115">
        <v>187.2</v>
      </c>
      <c r="S273" s="115">
        <v>150</v>
      </c>
      <c r="T273" s="115">
        <v>135.19999999999999</v>
      </c>
      <c r="U273" s="115">
        <v>147.80000000000001</v>
      </c>
      <c r="V273" s="115">
        <v>155.5</v>
      </c>
      <c r="W273" s="115">
        <v>138.30000000000001</v>
      </c>
      <c r="X273" s="115">
        <v>144.5</v>
      </c>
      <c r="Y273" s="115">
        <v>148.69999999999999</v>
      </c>
      <c r="Z273" s="115">
        <v>133.9</v>
      </c>
      <c r="AA273" s="115">
        <v>141.19999999999999</v>
      </c>
      <c r="AB273" s="115">
        <v>155.5</v>
      </c>
      <c r="AC273" s="115">
        <v>155.19999999999999</v>
      </c>
      <c r="AD273" s="115">
        <v>144.80000000000001</v>
      </c>
      <c r="AE273" s="115">
        <v>152.9</v>
      </c>
      <c r="AF273" s="18" t="str">
        <f t="shared" si="10"/>
        <v>Yes</v>
      </c>
    </row>
    <row r="274" spans="1:32" x14ac:dyDescent="0.3">
      <c r="A274" s="115" t="s">
        <v>34</v>
      </c>
      <c r="B274" s="115">
        <v>2020</v>
      </c>
      <c r="C274" s="115" t="s">
        <v>41</v>
      </c>
      <c r="D274" s="115" t="str">
        <f t="shared" si="9"/>
        <v>2020 August</v>
      </c>
      <c r="E274" s="115">
        <v>148.9</v>
      </c>
      <c r="F274" s="115">
        <v>190.9</v>
      </c>
      <c r="G274" s="115">
        <v>150.80000000000001</v>
      </c>
      <c r="H274" s="115">
        <v>153.30000000000001</v>
      </c>
      <c r="I274" s="115">
        <v>137.4</v>
      </c>
      <c r="J274" s="115">
        <v>150.4</v>
      </c>
      <c r="K274" s="115">
        <v>178.1</v>
      </c>
      <c r="L274" s="115">
        <v>150.4</v>
      </c>
      <c r="M274" s="115">
        <v>115.1</v>
      </c>
      <c r="N274" s="115">
        <v>160</v>
      </c>
      <c r="O274" s="115">
        <v>140.6</v>
      </c>
      <c r="P274" s="115">
        <v>162.30000000000001</v>
      </c>
      <c r="Q274" s="115">
        <v>157</v>
      </c>
      <c r="R274" s="115">
        <v>182.6</v>
      </c>
      <c r="S274" s="115">
        <v>153.1</v>
      </c>
      <c r="T274" s="115">
        <v>143.4</v>
      </c>
      <c r="U274" s="115">
        <v>151.69999999999999</v>
      </c>
      <c r="V274" s="115">
        <v>155.5</v>
      </c>
      <c r="W274" s="115">
        <v>143</v>
      </c>
      <c r="X274" s="115">
        <v>148.4</v>
      </c>
      <c r="Y274" s="115">
        <v>155</v>
      </c>
      <c r="Z274" s="115">
        <v>138.5</v>
      </c>
      <c r="AA274" s="115">
        <v>146</v>
      </c>
      <c r="AB274" s="115">
        <v>158.5</v>
      </c>
      <c r="AC274" s="115">
        <v>154.30000000000001</v>
      </c>
      <c r="AD274" s="115">
        <v>149</v>
      </c>
      <c r="AE274" s="115">
        <v>153.9</v>
      </c>
      <c r="AF274" s="18" t="str">
        <f t="shared" si="10"/>
        <v>Yes</v>
      </c>
    </row>
    <row r="275" spans="1:32" x14ac:dyDescent="0.3">
      <c r="A275" s="115" t="s">
        <v>30</v>
      </c>
      <c r="B275" s="115">
        <v>2020</v>
      </c>
      <c r="C275" s="115" t="s">
        <v>42</v>
      </c>
      <c r="D275" s="115" t="str">
        <f t="shared" si="9"/>
        <v>2020 September</v>
      </c>
      <c r="E275" s="115">
        <v>146.9</v>
      </c>
      <c r="F275" s="115">
        <v>183.9</v>
      </c>
      <c r="G275" s="115">
        <v>149.5</v>
      </c>
      <c r="H275" s="115">
        <v>153.4</v>
      </c>
      <c r="I275" s="115">
        <v>140.4</v>
      </c>
      <c r="J275" s="115">
        <v>147</v>
      </c>
      <c r="K275" s="115">
        <v>178.8</v>
      </c>
      <c r="L275" s="115">
        <v>149.30000000000001</v>
      </c>
      <c r="M275" s="115">
        <v>115.1</v>
      </c>
      <c r="N275" s="115">
        <v>160</v>
      </c>
      <c r="O275" s="115">
        <v>145.4</v>
      </c>
      <c r="P275" s="115">
        <v>161.6</v>
      </c>
      <c r="Q275" s="115">
        <v>156.1</v>
      </c>
      <c r="R275" s="115">
        <v>182.9</v>
      </c>
      <c r="S275" s="115">
        <v>155.4</v>
      </c>
      <c r="T275" s="115">
        <v>149.9</v>
      </c>
      <c r="U275" s="115">
        <v>154.6</v>
      </c>
      <c r="V275" s="115" t="s">
        <v>32</v>
      </c>
      <c r="W275" s="115">
        <v>146.4</v>
      </c>
      <c r="X275" s="115">
        <v>151.6</v>
      </c>
      <c r="Y275" s="115">
        <v>159.1</v>
      </c>
      <c r="Z275" s="115">
        <v>144.6</v>
      </c>
      <c r="AA275" s="115">
        <v>152.80000000000001</v>
      </c>
      <c r="AB275" s="115">
        <v>161.1</v>
      </c>
      <c r="AC275" s="115">
        <v>157.4</v>
      </c>
      <c r="AD275" s="115">
        <v>153.69999999999999</v>
      </c>
      <c r="AE275" s="115">
        <v>155.4</v>
      </c>
      <c r="AF275" s="18" t="str">
        <f t="shared" si="10"/>
        <v>No</v>
      </c>
    </row>
    <row r="276" spans="1:32" x14ac:dyDescent="0.3">
      <c r="A276" s="115" t="s">
        <v>33</v>
      </c>
      <c r="B276" s="115">
        <v>2020</v>
      </c>
      <c r="C276" s="115" t="s">
        <v>42</v>
      </c>
      <c r="D276" s="115" t="str">
        <f t="shared" si="9"/>
        <v>2020 September</v>
      </c>
      <c r="E276" s="115">
        <v>151.5</v>
      </c>
      <c r="F276" s="115">
        <v>193.1</v>
      </c>
      <c r="G276" s="115">
        <v>157.30000000000001</v>
      </c>
      <c r="H276" s="115">
        <v>153.9</v>
      </c>
      <c r="I276" s="115">
        <v>134.4</v>
      </c>
      <c r="J276" s="115">
        <v>155.4</v>
      </c>
      <c r="K276" s="115">
        <v>202</v>
      </c>
      <c r="L276" s="115">
        <v>150.80000000000001</v>
      </c>
      <c r="M276" s="115">
        <v>118.9</v>
      </c>
      <c r="N276" s="115">
        <v>160.9</v>
      </c>
      <c r="O276" s="115">
        <v>137.69999999999999</v>
      </c>
      <c r="P276" s="115">
        <v>164.4</v>
      </c>
      <c r="Q276" s="115">
        <v>161.30000000000001</v>
      </c>
      <c r="R276" s="115">
        <v>188.7</v>
      </c>
      <c r="S276" s="115">
        <v>150.19999999999999</v>
      </c>
      <c r="T276" s="115">
        <v>136.30000000000001</v>
      </c>
      <c r="U276" s="115">
        <v>148.1</v>
      </c>
      <c r="V276" s="115">
        <v>156.30000000000001</v>
      </c>
      <c r="W276" s="115">
        <v>137.19999999999999</v>
      </c>
      <c r="X276" s="115">
        <v>145.4</v>
      </c>
      <c r="Y276" s="115">
        <v>150</v>
      </c>
      <c r="Z276" s="115">
        <v>135.1</v>
      </c>
      <c r="AA276" s="115">
        <v>141.80000000000001</v>
      </c>
      <c r="AB276" s="115">
        <v>154.9</v>
      </c>
      <c r="AC276" s="115">
        <v>159.80000000000001</v>
      </c>
      <c r="AD276" s="115">
        <v>146</v>
      </c>
      <c r="AE276" s="115">
        <v>154</v>
      </c>
      <c r="AF276" s="18" t="str">
        <f t="shared" si="10"/>
        <v>Yes</v>
      </c>
    </row>
    <row r="277" spans="1:32" x14ac:dyDescent="0.3">
      <c r="A277" s="115" t="s">
        <v>34</v>
      </c>
      <c r="B277" s="115">
        <v>2020</v>
      </c>
      <c r="C277" s="115" t="s">
        <v>42</v>
      </c>
      <c r="D277" s="115" t="str">
        <f t="shared" si="9"/>
        <v>2020 September</v>
      </c>
      <c r="E277" s="115">
        <v>148.4</v>
      </c>
      <c r="F277" s="115">
        <v>187.1</v>
      </c>
      <c r="G277" s="115">
        <v>152.5</v>
      </c>
      <c r="H277" s="115">
        <v>153.6</v>
      </c>
      <c r="I277" s="115">
        <v>138.19999999999999</v>
      </c>
      <c r="J277" s="115">
        <v>150.9</v>
      </c>
      <c r="K277" s="115">
        <v>186.7</v>
      </c>
      <c r="L277" s="115">
        <v>149.80000000000001</v>
      </c>
      <c r="M277" s="115">
        <v>116.4</v>
      </c>
      <c r="N277" s="115">
        <v>160.30000000000001</v>
      </c>
      <c r="O277" s="115">
        <v>142.19999999999999</v>
      </c>
      <c r="P277" s="115">
        <v>162.9</v>
      </c>
      <c r="Q277" s="115">
        <v>158</v>
      </c>
      <c r="R277" s="115">
        <v>184.4</v>
      </c>
      <c r="S277" s="115">
        <v>153.4</v>
      </c>
      <c r="T277" s="115">
        <v>144.30000000000001</v>
      </c>
      <c r="U277" s="115">
        <v>152</v>
      </c>
      <c r="V277" s="115">
        <v>156.30000000000001</v>
      </c>
      <c r="W277" s="115">
        <v>142.9</v>
      </c>
      <c r="X277" s="115">
        <v>148.69999999999999</v>
      </c>
      <c r="Y277" s="115">
        <v>155.6</v>
      </c>
      <c r="Z277" s="115">
        <v>139.6</v>
      </c>
      <c r="AA277" s="115">
        <v>146.6</v>
      </c>
      <c r="AB277" s="115">
        <v>157.5</v>
      </c>
      <c r="AC277" s="115">
        <v>158.4</v>
      </c>
      <c r="AD277" s="115">
        <v>150</v>
      </c>
      <c r="AE277" s="115">
        <v>154.69999999999999</v>
      </c>
      <c r="AF277" s="18" t="str">
        <f t="shared" si="10"/>
        <v>Yes</v>
      </c>
    </row>
    <row r="278" spans="1:32" x14ac:dyDescent="0.3">
      <c r="A278" s="115" t="s">
        <v>30</v>
      </c>
      <c r="B278" s="115">
        <v>2020</v>
      </c>
      <c r="C278" s="115" t="s">
        <v>43</v>
      </c>
      <c r="D278" s="115" t="str">
        <f t="shared" si="9"/>
        <v>2020 October</v>
      </c>
      <c r="E278" s="115">
        <v>146</v>
      </c>
      <c r="F278" s="115">
        <v>186.3</v>
      </c>
      <c r="G278" s="115">
        <v>159.19999999999999</v>
      </c>
      <c r="H278" s="115">
        <v>153.6</v>
      </c>
      <c r="I278" s="115">
        <v>142.6</v>
      </c>
      <c r="J278" s="115">
        <v>147.19999999999999</v>
      </c>
      <c r="K278" s="115">
        <v>200.6</v>
      </c>
      <c r="L278" s="115">
        <v>150.30000000000001</v>
      </c>
      <c r="M278" s="115">
        <v>115.3</v>
      </c>
      <c r="N278" s="115">
        <v>160.9</v>
      </c>
      <c r="O278" s="115">
        <v>147.4</v>
      </c>
      <c r="P278" s="115">
        <v>161.9</v>
      </c>
      <c r="Q278" s="115">
        <v>159.6</v>
      </c>
      <c r="R278" s="115">
        <v>182.7</v>
      </c>
      <c r="S278" s="115">
        <v>155.69999999999999</v>
      </c>
      <c r="T278" s="115">
        <v>150.6</v>
      </c>
      <c r="U278" s="115">
        <v>155</v>
      </c>
      <c r="V278" s="115" t="s">
        <v>32</v>
      </c>
      <c r="W278" s="115">
        <v>146.80000000000001</v>
      </c>
      <c r="X278" s="115">
        <v>152</v>
      </c>
      <c r="Y278" s="115">
        <v>159.5</v>
      </c>
      <c r="Z278" s="115">
        <v>146.4</v>
      </c>
      <c r="AA278" s="115">
        <v>152.4</v>
      </c>
      <c r="AB278" s="115">
        <v>162.5</v>
      </c>
      <c r="AC278" s="115">
        <v>156.19999999999999</v>
      </c>
      <c r="AD278" s="115">
        <v>154.30000000000001</v>
      </c>
      <c r="AE278" s="115">
        <v>157.5</v>
      </c>
      <c r="AF278" s="18" t="str">
        <f t="shared" si="10"/>
        <v>No</v>
      </c>
    </row>
    <row r="279" spans="1:32" x14ac:dyDescent="0.3">
      <c r="A279" s="115" t="s">
        <v>33</v>
      </c>
      <c r="B279" s="115">
        <v>2020</v>
      </c>
      <c r="C279" s="115" t="s">
        <v>43</v>
      </c>
      <c r="D279" s="115" t="str">
        <f t="shared" si="9"/>
        <v>2020 October</v>
      </c>
      <c r="E279" s="115">
        <v>150.6</v>
      </c>
      <c r="F279" s="115">
        <v>193.7</v>
      </c>
      <c r="G279" s="115">
        <v>164.8</v>
      </c>
      <c r="H279" s="115">
        <v>153.69999999999999</v>
      </c>
      <c r="I279" s="115">
        <v>135.69999999999999</v>
      </c>
      <c r="J279" s="115">
        <v>155.69999999999999</v>
      </c>
      <c r="K279" s="115">
        <v>226</v>
      </c>
      <c r="L279" s="115">
        <v>152.19999999999999</v>
      </c>
      <c r="M279" s="115">
        <v>118.1</v>
      </c>
      <c r="N279" s="115">
        <v>161.30000000000001</v>
      </c>
      <c r="O279" s="115">
        <v>139.19999999999999</v>
      </c>
      <c r="P279" s="115">
        <v>164.8</v>
      </c>
      <c r="Q279" s="115">
        <v>164.4</v>
      </c>
      <c r="R279" s="115">
        <v>188.7</v>
      </c>
      <c r="S279" s="115">
        <v>150.5</v>
      </c>
      <c r="T279" s="115">
        <v>136.1</v>
      </c>
      <c r="U279" s="115">
        <v>148.30000000000001</v>
      </c>
      <c r="V279" s="115">
        <v>156.5</v>
      </c>
      <c r="W279" s="115">
        <v>137.1</v>
      </c>
      <c r="X279" s="115">
        <v>145.1</v>
      </c>
      <c r="Y279" s="115">
        <v>151</v>
      </c>
      <c r="Z279" s="115">
        <v>135.4</v>
      </c>
      <c r="AA279" s="115">
        <v>142</v>
      </c>
      <c r="AB279" s="115">
        <v>155.69999999999999</v>
      </c>
      <c r="AC279" s="115">
        <v>158.1</v>
      </c>
      <c r="AD279" s="115">
        <v>146.19999999999999</v>
      </c>
      <c r="AE279" s="115">
        <v>155.19999999999999</v>
      </c>
      <c r="AF279" s="18" t="str">
        <f t="shared" si="10"/>
        <v>Yes</v>
      </c>
    </row>
    <row r="280" spans="1:32" x14ac:dyDescent="0.3">
      <c r="A280" s="115" t="s">
        <v>34</v>
      </c>
      <c r="B280" s="115">
        <v>2020</v>
      </c>
      <c r="C280" s="115" t="s">
        <v>43</v>
      </c>
      <c r="D280" s="115" t="str">
        <f t="shared" si="9"/>
        <v>2020 October</v>
      </c>
      <c r="E280" s="115">
        <v>147.5</v>
      </c>
      <c r="F280" s="115">
        <v>188.9</v>
      </c>
      <c r="G280" s="115">
        <v>161.4</v>
      </c>
      <c r="H280" s="115">
        <v>153.6</v>
      </c>
      <c r="I280" s="115">
        <v>140.1</v>
      </c>
      <c r="J280" s="115">
        <v>151.19999999999999</v>
      </c>
      <c r="K280" s="115">
        <v>209.2</v>
      </c>
      <c r="L280" s="115">
        <v>150.9</v>
      </c>
      <c r="M280" s="115">
        <v>116.2</v>
      </c>
      <c r="N280" s="115">
        <v>161</v>
      </c>
      <c r="O280" s="115">
        <v>144</v>
      </c>
      <c r="P280" s="115">
        <v>163.19999999999999</v>
      </c>
      <c r="Q280" s="115">
        <v>161.4</v>
      </c>
      <c r="R280" s="115">
        <v>184.3</v>
      </c>
      <c r="S280" s="115">
        <v>153.69999999999999</v>
      </c>
      <c r="T280" s="115">
        <v>144.6</v>
      </c>
      <c r="U280" s="115">
        <v>152.30000000000001</v>
      </c>
      <c r="V280" s="115">
        <v>156.5</v>
      </c>
      <c r="W280" s="115">
        <v>143.1</v>
      </c>
      <c r="X280" s="115">
        <v>148.69999999999999</v>
      </c>
      <c r="Y280" s="115">
        <v>156.30000000000001</v>
      </c>
      <c r="Z280" s="115">
        <v>140.6</v>
      </c>
      <c r="AA280" s="115">
        <v>146.5</v>
      </c>
      <c r="AB280" s="115">
        <v>158.5</v>
      </c>
      <c r="AC280" s="115">
        <v>157</v>
      </c>
      <c r="AD280" s="115">
        <v>150.4</v>
      </c>
      <c r="AE280" s="115">
        <v>156.4</v>
      </c>
      <c r="AF280" s="18" t="str">
        <f t="shared" si="10"/>
        <v>Yes</v>
      </c>
    </row>
    <row r="281" spans="1:32" x14ac:dyDescent="0.3">
      <c r="A281" s="115" t="s">
        <v>30</v>
      </c>
      <c r="B281" s="115">
        <v>2020</v>
      </c>
      <c r="C281" s="115" t="s">
        <v>45</v>
      </c>
      <c r="D281" s="115" t="str">
        <f t="shared" si="9"/>
        <v>2020 November</v>
      </c>
      <c r="E281" s="115">
        <v>145.4</v>
      </c>
      <c r="F281" s="115">
        <v>188.6</v>
      </c>
      <c r="G281" s="115">
        <v>171.6</v>
      </c>
      <c r="H281" s="115">
        <v>153.80000000000001</v>
      </c>
      <c r="I281" s="115">
        <v>145.4</v>
      </c>
      <c r="J281" s="115">
        <v>146.5</v>
      </c>
      <c r="K281" s="115">
        <v>222.2</v>
      </c>
      <c r="L281" s="115">
        <v>155.9</v>
      </c>
      <c r="M281" s="115">
        <v>114.9</v>
      </c>
      <c r="N281" s="115">
        <v>162</v>
      </c>
      <c r="O281" s="115">
        <v>150</v>
      </c>
      <c r="P281" s="115">
        <v>162.69999999999999</v>
      </c>
      <c r="Q281" s="115">
        <v>163.4</v>
      </c>
      <c r="R281" s="115">
        <v>183.4</v>
      </c>
      <c r="S281" s="115">
        <v>156.30000000000001</v>
      </c>
      <c r="T281" s="115">
        <v>151</v>
      </c>
      <c r="U281" s="115">
        <v>155.5</v>
      </c>
      <c r="V281" s="115" t="s">
        <v>32</v>
      </c>
      <c r="W281" s="115">
        <v>147.5</v>
      </c>
      <c r="X281" s="115">
        <v>152.80000000000001</v>
      </c>
      <c r="Y281" s="115">
        <v>160.4</v>
      </c>
      <c r="Z281" s="115">
        <v>146.1</v>
      </c>
      <c r="AA281" s="115">
        <v>153.6</v>
      </c>
      <c r="AB281" s="115">
        <v>161.6</v>
      </c>
      <c r="AC281" s="115">
        <v>156.19999999999999</v>
      </c>
      <c r="AD281" s="115">
        <v>154.5</v>
      </c>
      <c r="AE281" s="115">
        <v>159.80000000000001</v>
      </c>
      <c r="AF281" s="18" t="str">
        <f t="shared" si="10"/>
        <v>No</v>
      </c>
    </row>
    <row r="282" spans="1:32" x14ac:dyDescent="0.3">
      <c r="A282" s="115" t="s">
        <v>33</v>
      </c>
      <c r="B282" s="115">
        <v>2020</v>
      </c>
      <c r="C282" s="115" t="s">
        <v>45</v>
      </c>
      <c r="D282" s="115" t="str">
        <f t="shared" si="9"/>
        <v>2020 November</v>
      </c>
      <c r="E282" s="115">
        <v>149.69999999999999</v>
      </c>
      <c r="F282" s="115">
        <v>195.5</v>
      </c>
      <c r="G282" s="115">
        <v>176.9</v>
      </c>
      <c r="H282" s="115">
        <v>153.9</v>
      </c>
      <c r="I282" s="115">
        <v>138</v>
      </c>
      <c r="J282" s="115">
        <v>150.5</v>
      </c>
      <c r="K282" s="115">
        <v>245.3</v>
      </c>
      <c r="L282" s="115">
        <v>158.69999999999999</v>
      </c>
      <c r="M282" s="115">
        <v>117.2</v>
      </c>
      <c r="N282" s="115">
        <v>161.4</v>
      </c>
      <c r="O282" s="115">
        <v>141.5</v>
      </c>
      <c r="P282" s="115">
        <v>165.1</v>
      </c>
      <c r="Q282" s="115">
        <v>167</v>
      </c>
      <c r="R282" s="115">
        <v>188.8</v>
      </c>
      <c r="S282" s="115">
        <v>151.1</v>
      </c>
      <c r="T282" s="115">
        <v>136.4</v>
      </c>
      <c r="U282" s="115">
        <v>148.80000000000001</v>
      </c>
      <c r="V282" s="115">
        <v>158</v>
      </c>
      <c r="W282" s="115">
        <v>137.30000000000001</v>
      </c>
      <c r="X282" s="115">
        <v>145.1</v>
      </c>
      <c r="Y282" s="115">
        <v>152</v>
      </c>
      <c r="Z282" s="115">
        <v>135.19999999999999</v>
      </c>
      <c r="AA282" s="115">
        <v>144.4</v>
      </c>
      <c r="AB282" s="115">
        <v>156.4</v>
      </c>
      <c r="AC282" s="115">
        <v>157.9</v>
      </c>
      <c r="AD282" s="115">
        <v>146.6</v>
      </c>
      <c r="AE282" s="115">
        <v>156.69999999999999</v>
      </c>
      <c r="AF282" s="18" t="str">
        <f t="shared" si="10"/>
        <v>Yes</v>
      </c>
    </row>
    <row r="283" spans="1:32" x14ac:dyDescent="0.3">
      <c r="A283" s="115" t="s">
        <v>34</v>
      </c>
      <c r="B283" s="115">
        <v>2020</v>
      </c>
      <c r="C283" s="115" t="s">
        <v>45</v>
      </c>
      <c r="D283" s="115" t="str">
        <f t="shared" si="9"/>
        <v>2020 November</v>
      </c>
      <c r="E283" s="115">
        <v>146.80000000000001</v>
      </c>
      <c r="F283" s="115">
        <v>191</v>
      </c>
      <c r="G283" s="115">
        <v>173.6</v>
      </c>
      <c r="H283" s="115">
        <v>153.80000000000001</v>
      </c>
      <c r="I283" s="115">
        <v>142.69999999999999</v>
      </c>
      <c r="J283" s="115">
        <v>148.4</v>
      </c>
      <c r="K283" s="115">
        <v>230</v>
      </c>
      <c r="L283" s="115">
        <v>156.80000000000001</v>
      </c>
      <c r="M283" s="115">
        <v>115.7</v>
      </c>
      <c r="N283" s="115">
        <v>161.80000000000001</v>
      </c>
      <c r="O283" s="115">
        <v>146.5</v>
      </c>
      <c r="P283" s="115">
        <v>163.80000000000001</v>
      </c>
      <c r="Q283" s="115">
        <v>164.7</v>
      </c>
      <c r="R283" s="115">
        <v>184.8</v>
      </c>
      <c r="S283" s="115">
        <v>154.30000000000001</v>
      </c>
      <c r="T283" s="115">
        <v>144.9</v>
      </c>
      <c r="U283" s="115">
        <v>152.80000000000001</v>
      </c>
      <c r="V283" s="115">
        <v>158</v>
      </c>
      <c r="W283" s="115">
        <v>143.6</v>
      </c>
      <c r="X283" s="115">
        <v>149.19999999999999</v>
      </c>
      <c r="Y283" s="115">
        <v>157.19999999999999</v>
      </c>
      <c r="Z283" s="115">
        <v>140.4</v>
      </c>
      <c r="AA283" s="115">
        <v>148.4</v>
      </c>
      <c r="AB283" s="115">
        <v>158.6</v>
      </c>
      <c r="AC283" s="115">
        <v>156.9</v>
      </c>
      <c r="AD283" s="115">
        <v>150.69999999999999</v>
      </c>
      <c r="AE283" s="115">
        <v>158.4</v>
      </c>
      <c r="AF283" s="18" t="str">
        <f t="shared" si="10"/>
        <v>No</v>
      </c>
    </row>
    <row r="284" spans="1:32" x14ac:dyDescent="0.3">
      <c r="A284" s="115" t="s">
        <v>30</v>
      </c>
      <c r="B284" s="115">
        <v>2020</v>
      </c>
      <c r="C284" s="115" t="s">
        <v>46</v>
      </c>
      <c r="D284" s="115" t="str">
        <f t="shared" si="9"/>
        <v>2020 December</v>
      </c>
      <c r="E284" s="115">
        <v>144.6</v>
      </c>
      <c r="F284" s="115">
        <v>188.5</v>
      </c>
      <c r="G284" s="115">
        <v>173.4</v>
      </c>
      <c r="H284" s="115">
        <v>154</v>
      </c>
      <c r="I284" s="115">
        <v>150</v>
      </c>
      <c r="J284" s="115">
        <v>145.9</v>
      </c>
      <c r="K284" s="115">
        <v>225.2</v>
      </c>
      <c r="L284" s="115">
        <v>159.5</v>
      </c>
      <c r="M284" s="115">
        <v>114.4</v>
      </c>
      <c r="N284" s="115">
        <v>163.5</v>
      </c>
      <c r="O284" s="115">
        <v>153.4</v>
      </c>
      <c r="P284" s="115">
        <v>163.6</v>
      </c>
      <c r="Q284" s="115">
        <v>164.5</v>
      </c>
      <c r="R284" s="115">
        <v>183.6</v>
      </c>
      <c r="S284" s="115">
        <v>157</v>
      </c>
      <c r="T284" s="115">
        <v>151.6</v>
      </c>
      <c r="U284" s="115">
        <v>156.30000000000001</v>
      </c>
      <c r="V284" s="115" t="s">
        <v>32</v>
      </c>
      <c r="W284" s="115">
        <v>148.69999999999999</v>
      </c>
      <c r="X284" s="115">
        <v>153.4</v>
      </c>
      <c r="Y284" s="115">
        <v>161.6</v>
      </c>
      <c r="Z284" s="115">
        <v>146.4</v>
      </c>
      <c r="AA284" s="115">
        <v>153.9</v>
      </c>
      <c r="AB284" s="115">
        <v>162.9</v>
      </c>
      <c r="AC284" s="115">
        <v>156.6</v>
      </c>
      <c r="AD284" s="115">
        <v>155.19999999999999</v>
      </c>
      <c r="AE284" s="115">
        <v>160.69999999999999</v>
      </c>
      <c r="AF284" s="18" t="str">
        <f t="shared" si="10"/>
        <v>No</v>
      </c>
    </row>
    <row r="285" spans="1:32" x14ac:dyDescent="0.3">
      <c r="A285" s="115" t="s">
        <v>33</v>
      </c>
      <c r="B285" s="115">
        <v>2020</v>
      </c>
      <c r="C285" s="115" t="s">
        <v>46</v>
      </c>
      <c r="D285" s="115" t="str">
        <f t="shared" si="9"/>
        <v>2020 December</v>
      </c>
      <c r="E285" s="115">
        <v>149</v>
      </c>
      <c r="F285" s="115">
        <v>195.7</v>
      </c>
      <c r="G285" s="115">
        <v>178.3</v>
      </c>
      <c r="H285" s="115">
        <v>154.19999999999999</v>
      </c>
      <c r="I285" s="115">
        <v>140.69999999999999</v>
      </c>
      <c r="J285" s="115">
        <v>149.69999999999999</v>
      </c>
      <c r="K285" s="115">
        <v>240.9</v>
      </c>
      <c r="L285" s="115">
        <v>161.5</v>
      </c>
      <c r="M285" s="115">
        <v>117.1</v>
      </c>
      <c r="N285" s="115">
        <v>161.9</v>
      </c>
      <c r="O285" s="115">
        <v>143.30000000000001</v>
      </c>
      <c r="P285" s="115">
        <v>166.1</v>
      </c>
      <c r="Q285" s="115">
        <v>167</v>
      </c>
      <c r="R285" s="115">
        <v>190.2</v>
      </c>
      <c r="S285" s="115">
        <v>151.9</v>
      </c>
      <c r="T285" s="115">
        <v>136.69999999999999</v>
      </c>
      <c r="U285" s="115">
        <v>149.6</v>
      </c>
      <c r="V285" s="115">
        <v>158.4</v>
      </c>
      <c r="W285" s="115">
        <v>137.9</v>
      </c>
      <c r="X285" s="115">
        <v>145.5</v>
      </c>
      <c r="Y285" s="115">
        <v>152.9</v>
      </c>
      <c r="Z285" s="115">
        <v>135.5</v>
      </c>
      <c r="AA285" s="115">
        <v>144.30000000000001</v>
      </c>
      <c r="AB285" s="115">
        <v>156.9</v>
      </c>
      <c r="AC285" s="115">
        <v>157.9</v>
      </c>
      <c r="AD285" s="115">
        <v>146.9</v>
      </c>
      <c r="AE285" s="115">
        <v>156.9</v>
      </c>
      <c r="AF285" s="18" t="str">
        <f t="shared" si="10"/>
        <v>No</v>
      </c>
    </row>
    <row r="286" spans="1:32" x14ac:dyDescent="0.3">
      <c r="A286" s="115" t="s">
        <v>34</v>
      </c>
      <c r="B286" s="115">
        <v>2020</v>
      </c>
      <c r="C286" s="115" t="s">
        <v>46</v>
      </c>
      <c r="D286" s="115" t="str">
        <f t="shared" si="9"/>
        <v>2020 December</v>
      </c>
      <c r="E286" s="115">
        <v>146</v>
      </c>
      <c r="F286" s="115">
        <v>191</v>
      </c>
      <c r="G286" s="115">
        <v>175.3</v>
      </c>
      <c r="H286" s="115">
        <v>154.1</v>
      </c>
      <c r="I286" s="115">
        <v>146.6</v>
      </c>
      <c r="J286" s="115">
        <v>147.69999999999999</v>
      </c>
      <c r="K286" s="115">
        <v>230.5</v>
      </c>
      <c r="L286" s="115">
        <v>160.19999999999999</v>
      </c>
      <c r="M286" s="115">
        <v>115.3</v>
      </c>
      <c r="N286" s="115">
        <v>163</v>
      </c>
      <c r="O286" s="115">
        <v>149.19999999999999</v>
      </c>
      <c r="P286" s="115">
        <v>164.8</v>
      </c>
      <c r="Q286" s="115">
        <v>165.4</v>
      </c>
      <c r="R286" s="115">
        <v>185.4</v>
      </c>
      <c r="S286" s="115">
        <v>155</v>
      </c>
      <c r="T286" s="115">
        <v>145.4</v>
      </c>
      <c r="U286" s="115">
        <v>153.6</v>
      </c>
      <c r="V286" s="115">
        <v>158.4</v>
      </c>
      <c r="W286" s="115">
        <v>144.6</v>
      </c>
      <c r="X286" s="115">
        <v>149.69999999999999</v>
      </c>
      <c r="Y286" s="115">
        <v>158.30000000000001</v>
      </c>
      <c r="Z286" s="115">
        <v>140.69999999999999</v>
      </c>
      <c r="AA286" s="115">
        <v>148.5</v>
      </c>
      <c r="AB286" s="115">
        <v>159.4</v>
      </c>
      <c r="AC286" s="115">
        <v>157.1</v>
      </c>
      <c r="AD286" s="115">
        <v>151.19999999999999</v>
      </c>
      <c r="AE286" s="115">
        <v>158.9</v>
      </c>
      <c r="AF286" s="18" t="str">
        <f t="shared" si="10"/>
        <v>No</v>
      </c>
    </row>
    <row r="287" spans="1:32" x14ac:dyDescent="0.3">
      <c r="A287" s="115" t="s">
        <v>30</v>
      </c>
      <c r="B287" s="115">
        <v>2021</v>
      </c>
      <c r="C287" s="115" t="s">
        <v>31</v>
      </c>
      <c r="D287" s="115" t="str">
        <f t="shared" si="9"/>
        <v>2021 January</v>
      </c>
      <c r="E287" s="115">
        <v>143.4</v>
      </c>
      <c r="F287" s="115">
        <v>187.5</v>
      </c>
      <c r="G287" s="115">
        <v>173.4</v>
      </c>
      <c r="H287" s="115">
        <v>154</v>
      </c>
      <c r="I287" s="115">
        <v>154.80000000000001</v>
      </c>
      <c r="J287" s="115">
        <v>147</v>
      </c>
      <c r="K287" s="115">
        <v>187.8</v>
      </c>
      <c r="L287" s="115">
        <v>159.5</v>
      </c>
      <c r="M287" s="115">
        <v>113.8</v>
      </c>
      <c r="N287" s="115">
        <v>164.5</v>
      </c>
      <c r="O287" s="115">
        <v>156.1</v>
      </c>
      <c r="P287" s="115">
        <v>164.3</v>
      </c>
      <c r="Q287" s="115">
        <v>159.6</v>
      </c>
      <c r="R287" s="115">
        <v>184.6</v>
      </c>
      <c r="S287" s="115">
        <v>157.5</v>
      </c>
      <c r="T287" s="115">
        <v>152.4</v>
      </c>
      <c r="U287" s="115">
        <v>156.80000000000001</v>
      </c>
      <c r="V287" s="115" t="s">
        <v>32</v>
      </c>
      <c r="W287" s="115">
        <v>150.9</v>
      </c>
      <c r="X287" s="115">
        <v>153.9</v>
      </c>
      <c r="Y287" s="115">
        <v>162.5</v>
      </c>
      <c r="Z287" s="115">
        <v>147.5</v>
      </c>
      <c r="AA287" s="115">
        <v>155.1</v>
      </c>
      <c r="AB287" s="115">
        <v>163.5</v>
      </c>
      <c r="AC287" s="115">
        <v>156.19999999999999</v>
      </c>
      <c r="AD287" s="115">
        <v>155.9</v>
      </c>
      <c r="AE287" s="115">
        <v>158.5</v>
      </c>
      <c r="AF287" s="18" t="str">
        <f t="shared" si="10"/>
        <v>No</v>
      </c>
    </row>
    <row r="288" spans="1:32" x14ac:dyDescent="0.3">
      <c r="A288" s="115" t="s">
        <v>33</v>
      </c>
      <c r="B288" s="115">
        <v>2021</v>
      </c>
      <c r="C288" s="115" t="s">
        <v>31</v>
      </c>
      <c r="D288" s="115" t="str">
        <f t="shared" si="9"/>
        <v>2021 January</v>
      </c>
      <c r="E288" s="115">
        <v>148</v>
      </c>
      <c r="F288" s="115">
        <v>194.8</v>
      </c>
      <c r="G288" s="115">
        <v>178.4</v>
      </c>
      <c r="H288" s="115">
        <v>154.4</v>
      </c>
      <c r="I288" s="115">
        <v>144.1</v>
      </c>
      <c r="J288" s="115">
        <v>152.6</v>
      </c>
      <c r="K288" s="115">
        <v>206.8</v>
      </c>
      <c r="L288" s="115">
        <v>162.1</v>
      </c>
      <c r="M288" s="115">
        <v>116.3</v>
      </c>
      <c r="N288" s="115">
        <v>163</v>
      </c>
      <c r="O288" s="115">
        <v>145.9</v>
      </c>
      <c r="P288" s="115">
        <v>167.2</v>
      </c>
      <c r="Q288" s="115">
        <v>163.4</v>
      </c>
      <c r="R288" s="115">
        <v>191.8</v>
      </c>
      <c r="S288" s="115">
        <v>152.5</v>
      </c>
      <c r="T288" s="115">
        <v>137.30000000000001</v>
      </c>
      <c r="U288" s="115">
        <v>150.19999999999999</v>
      </c>
      <c r="V288" s="115">
        <v>157.69999999999999</v>
      </c>
      <c r="W288" s="115">
        <v>142.9</v>
      </c>
      <c r="X288" s="115">
        <v>145.69999999999999</v>
      </c>
      <c r="Y288" s="115">
        <v>154.1</v>
      </c>
      <c r="Z288" s="115">
        <v>136.9</v>
      </c>
      <c r="AA288" s="115">
        <v>145.4</v>
      </c>
      <c r="AB288" s="115">
        <v>156.1</v>
      </c>
      <c r="AC288" s="115">
        <v>157.69999999999999</v>
      </c>
      <c r="AD288" s="115">
        <v>147.6</v>
      </c>
      <c r="AE288" s="115">
        <v>156</v>
      </c>
      <c r="AF288" s="18" t="str">
        <f t="shared" si="10"/>
        <v>Yes</v>
      </c>
    </row>
    <row r="289" spans="1:32" x14ac:dyDescent="0.3">
      <c r="A289" s="115" t="s">
        <v>34</v>
      </c>
      <c r="B289" s="115">
        <v>2021</v>
      </c>
      <c r="C289" s="115" t="s">
        <v>31</v>
      </c>
      <c r="D289" s="115" t="str">
        <f t="shared" si="9"/>
        <v>2021 January</v>
      </c>
      <c r="E289" s="115">
        <v>144.9</v>
      </c>
      <c r="F289" s="115">
        <v>190.1</v>
      </c>
      <c r="G289" s="115">
        <v>175.3</v>
      </c>
      <c r="H289" s="115">
        <v>154.1</v>
      </c>
      <c r="I289" s="115">
        <v>150.9</v>
      </c>
      <c r="J289" s="115">
        <v>149.6</v>
      </c>
      <c r="K289" s="115">
        <v>194.2</v>
      </c>
      <c r="L289" s="115">
        <v>160.4</v>
      </c>
      <c r="M289" s="115">
        <v>114.6</v>
      </c>
      <c r="N289" s="115">
        <v>164</v>
      </c>
      <c r="O289" s="115">
        <v>151.80000000000001</v>
      </c>
      <c r="P289" s="115">
        <v>165.6</v>
      </c>
      <c r="Q289" s="115">
        <v>161</v>
      </c>
      <c r="R289" s="115">
        <v>186.5</v>
      </c>
      <c r="S289" s="115">
        <v>155.5</v>
      </c>
      <c r="T289" s="115">
        <v>146.1</v>
      </c>
      <c r="U289" s="115">
        <v>154.19999999999999</v>
      </c>
      <c r="V289" s="115">
        <v>157.69999999999999</v>
      </c>
      <c r="W289" s="115">
        <v>147.9</v>
      </c>
      <c r="X289" s="115">
        <v>150</v>
      </c>
      <c r="Y289" s="115">
        <v>159.30000000000001</v>
      </c>
      <c r="Z289" s="115">
        <v>141.9</v>
      </c>
      <c r="AA289" s="115">
        <v>149.6</v>
      </c>
      <c r="AB289" s="115">
        <v>159.19999999999999</v>
      </c>
      <c r="AC289" s="115">
        <v>156.80000000000001</v>
      </c>
      <c r="AD289" s="115">
        <v>151.9</v>
      </c>
      <c r="AE289" s="115">
        <v>157.30000000000001</v>
      </c>
      <c r="AF289" s="18" t="str">
        <f t="shared" si="10"/>
        <v>No</v>
      </c>
    </row>
    <row r="290" spans="1:32" x14ac:dyDescent="0.3">
      <c r="A290" s="115" t="s">
        <v>30</v>
      </c>
      <c r="B290" s="115">
        <v>2021</v>
      </c>
      <c r="C290" s="115" t="s">
        <v>35</v>
      </c>
      <c r="D290" s="115" t="str">
        <f t="shared" si="9"/>
        <v>2021 February</v>
      </c>
      <c r="E290" s="115">
        <v>142.80000000000001</v>
      </c>
      <c r="F290" s="115">
        <v>184</v>
      </c>
      <c r="G290" s="115">
        <v>168</v>
      </c>
      <c r="H290" s="115">
        <v>154.4</v>
      </c>
      <c r="I290" s="115">
        <v>163</v>
      </c>
      <c r="J290" s="115">
        <v>147.80000000000001</v>
      </c>
      <c r="K290" s="115">
        <v>149.69999999999999</v>
      </c>
      <c r="L290" s="115">
        <v>158.30000000000001</v>
      </c>
      <c r="M290" s="115">
        <v>111.8</v>
      </c>
      <c r="N290" s="115">
        <v>165</v>
      </c>
      <c r="O290" s="115">
        <v>160</v>
      </c>
      <c r="P290" s="115">
        <v>165.8</v>
      </c>
      <c r="Q290" s="115">
        <v>154.69999999999999</v>
      </c>
      <c r="R290" s="115">
        <v>186.5</v>
      </c>
      <c r="S290" s="115">
        <v>159.1</v>
      </c>
      <c r="T290" s="115">
        <v>153.9</v>
      </c>
      <c r="U290" s="115">
        <v>158.4</v>
      </c>
      <c r="V290" s="115" t="s">
        <v>32</v>
      </c>
      <c r="W290" s="115">
        <v>154.4</v>
      </c>
      <c r="X290" s="115">
        <v>154.80000000000001</v>
      </c>
      <c r="Y290" s="115">
        <v>164.3</v>
      </c>
      <c r="Z290" s="115">
        <v>150.19999999999999</v>
      </c>
      <c r="AA290" s="115">
        <v>157</v>
      </c>
      <c r="AB290" s="115">
        <v>163.6</v>
      </c>
      <c r="AC290" s="115">
        <v>155.19999999999999</v>
      </c>
      <c r="AD290" s="115">
        <v>157.19999999999999</v>
      </c>
      <c r="AE290" s="115">
        <v>156.69999999999999</v>
      </c>
      <c r="AF290" s="18" t="str">
        <f t="shared" si="10"/>
        <v>No</v>
      </c>
    </row>
    <row r="291" spans="1:32" x14ac:dyDescent="0.3">
      <c r="A291" s="115" t="s">
        <v>33</v>
      </c>
      <c r="B291" s="115">
        <v>2021</v>
      </c>
      <c r="C291" s="115" t="s">
        <v>35</v>
      </c>
      <c r="D291" s="115" t="str">
        <f t="shared" si="9"/>
        <v>2021 February</v>
      </c>
      <c r="E291" s="115">
        <v>147.6</v>
      </c>
      <c r="F291" s="115">
        <v>191.2</v>
      </c>
      <c r="G291" s="115">
        <v>169.9</v>
      </c>
      <c r="H291" s="115">
        <v>155.1</v>
      </c>
      <c r="I291" s="115">
        <v>151.4</v>
      </c>
      <c r="J291" s="115">
        <v>154</v>
      </c>
      <c r="K291" s="115">
        <v>180.2</v>
      </c>
      <c r="L291" s="115">
        <v>159.80000000000001</v>
      </c>
      <c r="M291" s="115">
        <v>114.9</v>
      </c>
      <c r="N291" s="115">
        <v>162.5</v>
      </c>
      <c r="O291" s="115">
        <v>149.19999999999999</v>
      </c>
      <c r="P291" s="115">
        <v>169.4</v>
      </c>
      <c r="Q291" s="115">
        <v>160.80000000000001</v>
      </c>
      <c r="R291" s="115">
        <v>193.3</v>
      </c>
      <c r="S291" s="115">
        <v>154.19999999999999</v>
      </c>
      <c r="T291" s="115">
        <v>138.19999999999999</v>
      </c>
      <c r="U291" s="115">
        <v>151.80000000000001</v>
      </c>
      <c r="V291" s="115">
        <v>159.80000000000001</v>
      </c>
      <c r="W291" s="115">
        <v>149.1</v>
      </c>
      <c r="X291" s="115">
        <v>146.5</v>
      </c>
      <c r="Y291" s="115">
        <v>156.30000000000001</v>
      </c>
      <c r="Z291" s="115">
        <v>140.5</v>
      </c>
      <c r="AA291" s="115">
        <v>147.30000000000001</v>
      </c>
      <c r="AB291" s="115">
        <v>156.6</v>
      </c>
      <c r="AC291" s="115">
        <v>156.69999999999999</v>
      </c>
      <c r="AD291" s="115">
        <v>149.30000000000001</v>
      </c>
      <c r="AE291" s="115">
        <v>156.5</v>
      </c>
      <c r="AF291" s="18" t="str">
        <f t="shared" si="10"/>
        <v>Yes</v>
      </c>
    </row>
    <row r="292" spans="1:32" x14ac:dyDescent="0.3">
      <c r="A292" s="115" t="s">
        <v>34</v>
      </c>
      <c r="B292" s="115">
        <v>2021</v>
      </c>
      <c r="C292" s="115" t="s">
        <v>35</v>
      </c>
      <c r="D292" s="115" t="str">
        <f t="shared" si="9"/>
        <v>2021 February</v>
      </c>
      <c r="E292" s="115">
        <v>144.30000000000001</v>
      </c>
      <c r="F292" s="115">
        <v>186.5</v>
      </c>
      <c r="G292" s="115">
        <v>168.7</v>
      </c>
      <c r="H292" s="115">
        <v>154.69999999999999</v>
      </c>
      <c r="I292" s="115">
        <v>158.69999999999999</v>
      </c>
      <c r="J292" s="115">
        <v>150.69999999999999</v>
      </c>
      <c r="K292" s="115">
        <v>160</v>
      </c>
      <c r="L292" s="115">
        <v>158.80000000000001</v>
      </c>
      <c r="M292" s="115">
        <v>112.8</v>
      </c>
      <c r="N292" s="115">
        <v>164.2</v>
      </c>
      <c r="O292" s="115">
        <v>155.5</v>
      </c>
      <c r="P292" s="115">
        <v>167.5</v>
      </c>
      <c r="Q292" s="115">
        <v>156.9</v>
      </c>
      <c r="R292" s="115">
        <v>188.3</v>
      </c>
      <c r="S292" s="115">
        <v>157.19999999999999</v>
      </c>
      <c r="T292" s="115">
        <v>147.4</v>
      </c>
      <c r="U292" s="115">
        <v>155.80000000000001</v>
      </c>
      <c r="V292" s="115">
        <v>159.80000000000001</v>
      </c>
      <c r="W292" s="115">
        <v>152.4</v>
      </c>
      <c r="X292" s="115">
        <v>150.9</v>
      </c>
      <c r="Y292" s="115">
        <v>161.30000000000001</v>
      </c>
      <c r="Z292" s="115">
        <v>145.1</v>
      </c>
      <c r="AA292" s="115">
        <v>151.5</v>
      </c>
      <c r="AB292" s="115">
        <v>159.5</v>
      </c>
      <c r="AC292" s="115">
        <v>155.80000000000001</v>
      </c>
      <c r="AD292" s="115">
        <v>153.4</v>
      </c>
      <c r="AE292" s="115">
        <v>156.6</v>
      </c>
      <c r="AF292" s="18" t="str">
        <f t="shared" si="10"/>
        <v>Yes</v>
      </c>
    </row>
    <row r="293" spans="1:32" x14ac:dyDescent="0.3">
      <c r="A293" s="115" t="s">
        <v>30</v>
      </c>
      <c r="B293" s="115">
        <v>2021</v>
      </c>
      <c r="C293" s="115" t="s">
        <v>36</v>
      </c>
      <c r="D293" s="115" t="str">
        <f t="shared" si="9"/>
        <v>2021 March</v>
      </c>
      <c r="E293" s="115">
        <v>142.5</v>
      </c>
      <c r="F293" s="115">
        <v>189.4</v>
      </c>
      <c r="G293" s="115">
        <v>163.19999999999999</v>
      </c>
      <c r="H293" s="115">
        <v>154.5</v>
      </c>
      <c r="I293" s="115">
        <v>168.2</v>
      </c>
      <c r="J293" s="115">
        <v>150.5</v>
      </c>
      <c r="K293" s="115">
        <v>141</v>
      </c>
      <c r="L293" s="115">
        <v>159.19999999999999</v>
      </c>
      <c r="M293" s="115">
        <v>111.7</v>
      </c>
      <c r="N293" s="115">
        <v>164</v>
      </c>
      <c r="O293" s="115">
        <v>160.6</v>
      </c>
      <c r="P293" s="115">
        <v>166.4</v>
      </c>
      <c r="Q293" s="115">
        <v>154.5</v>
      </c>
      <c r="R293" s="115">
        <v>186.1</v>
      </c>
      <c r="S293" s="115">
        <v>159.6</v>
      </c>
      <c r="T293" s="115">
        <v>154.4</v>
      </c>
      <c r="U293" s="115">
        <v>158.9</v>
      </c>
      <c r="V293" s="115" t="s">
        <v>48</v>
      </c>
      <c r="W293" s="115">
        <v>156</v>
      </c>
      <c r="X293" s="115">
        <v>154.80000000000001</v>
      </c>
      <c r="Y293" s="115">
        <v>164.6</v>
      </c>
      <c r="Z293" s="115">
        <v>151.30000000000001</v>
      </c>
      <c r="AA293" s="115">
        <v>157.80000000000001</v>
      </c>
      <c r="AB293" s="115">
        <v>163.80000000000001</v>
      </c>
      <c r="AC293" s="115">
        <v>153.1</v>
      </c>
      <c r="AD293" s="115">
        <v>157.30000000000001</v>
      </c>
      <c r="AE293" s="115">
        <v>156.69999999999999</v>
      </c>
      <c r="AF293" s="18" t="str">
        <f t="shared" si="10"/>
        <v>No</v>
      </c>
    </row>
    <row r="294" spans="1:32" x14ac:dyDescent="0.3">
      <c r="A294" s="115" t="s">
        <v>33</v>
      </c>
      <c r="B294" s="115">
        <v>2021</v>
      </c>
      <c r="C294" s="115" t="s">
        <v>36</v>
      </c>
      <c r="D294" s="115" t="str">
        <f t="shared" si="9"/>
        <v>2021 March</v>
      </c>
      <c r="E294" s="115">
        <v>147.5</v>
      </c>
      <c r="F294" s="115">
        <v>197.5</v>
      </c>
      <c r="G294" s="115">
        <v>164.7</v>
      </c>
      <c r="H294" s="115">
        <v>155.6</v>
      </c>
      <c r="I294" s="115">
        <v>156.4</v>
      </c>
      <c r="J294" s="115">
        <v>157.30000000000001</v>
      </c>
      <c r="K294" s="115">
        <v>166.1</v>
      </c>
      <c r="L294" s="115">
        <v>161.1</v>
      </c>
      <c r="M294" s="115">
        <v>114.3</v>
      </c>
      <c r="N294" s="115">
        <v>162.6</v>
      </c>
      <c r="O294" s="115">
        <v>150.69999999999999</v>
      </c>
      <c r="P294" s="115">
        <v>170.3</v>
      </c>
      <c r="Q294" s="115">
        <v>160.4</v>
      </c>
      <c r="R294" s="115">
        <v>193.5</v>
      </c>
      <c r="S294" s="115">
        <v>155.1</v>
      </c>
      <c r="T294" s="115">
        <v>138.69999999999999</v>
      </c>
      <c r="U294" s="115">
        <v>152.6</v>
      </c>
      <c r="V294" s="115">
        <v>159.9</v>
      </c>
      <c r="W294" s="115">
        <v>154.80000000000001</v>
      </c>
      <c r="X294" s="115">
        <v>147.19999999999999</v>
      </c>
      <c r="Y294" s="115">
        <v>156.9</v>
      </c>
      <c r="Z294" s="115">
        <v>141.69999999999999</v>
      </c>
      <c r="AA294" s="115">
        <v>148.6</v>
      </c>
      <c r="AB294" s="115">
        <v>157.6</v>
      </c>
      <c r="AC294" s="115">
        <v>154.9</v>
      </c>
      <c r="AD294" s="115">
        <v>150</v>
      </c>
      <c r="AE294" s="115">
        <v>156.9</v>
      </c>
      <c r="AF294" s="18" t="str">
        <f t="shared" si="10"/>
        <v>Yes</v>
      </c>
    </row>
    <row r="295" spans="1:32" x14ac:dyDescent="0.3">
      <c r="A295" s="115" t="s">
        <v>34</v>
      </c>
      <c r="B295" s="115">
        <v>2021</v>
      </c>
      <c r="C295" s="115" t="s">
        <v>36</v>
      </c>
      <c r="D295" s="115" t="str">
        <f t="shared" si="9"/>
        <v>2021 March</v>
      </c>
      <c r="E295" s="115">
        <v>144.1</v>
      </c>
      <c r="F295" s="115">
        <v>192.2</v>
      </c>
      <c r="G295" s="115">
        <v>163.80000000000001</v>
      </c>
      <c r="H295" s="115">
        <v>154.9</v>
      </c>
      <c r="I295" s="115">
        <v>163.9</v>
      </c>
      <c r="J295" s="115">
        <v>153.69999999999999</v>
      </c>
      <c r="K295" s="115">
        <v>149.5</v>
      </c>
      <c r="L295" s="115">
        <v>159.80000000000001</v>
      </c>
      <c r="M295" s="115">
        <v>112.6</v>
      </c>
      <c r="N295" s="115">
        <v>163.5</v>
      </c>
      <c r="O295" s="115">
        <v>156.5</v>
      </c>
      <c r="P295" s="115">
        <v>168.2</v>
      </c>
      <c r="Q295" s="115">
        <v>156.69999999999999</v>
      </c>
      <c r="R295" s="115">
        <v>188.1</v>
      </c>
      <c r="S295" s="115">
        <v>157.80000000000001</v>
      </c>
      <c r="T295" s="115">
        <v>147.9</v>
      </c>
      <c r="U295" s="115">
        <v>156.4</v>
      </c>
      <c r="V295" s="115">
        <v>159.9</v>
      </c>
      <c r="W295" s="115">
        <v>155.5</v>
      </c>
      <c r="X295" s="115">
        <v>151.19999999999999</v>
      </c>
      <c r="Y295" s="115">
        <v>161.69999999999999</v>
      </c>
      <c r="Z295" s="115">
        <v>146.19999999999999</v>
      </c>
      <c r="AA295" s="115">
        <v>152.6</v>
      </c>
      <c r="AB295" s="115">
        <v>160.19999999999999</v>
      </c>
      <c r="AC295" s="115">
        <v>153.80000000000001</v>
      </c>
      <c r="AD295" s="115">
        <v>153.80000000000001</v>
      </c>
      <c r="AE295" s="115">
        <v>156.80000000000001</v>
      </c>
      <c r="AF295" s="18" t="str">
        <f t="shared" si="10"/>
        <v>No</v>
      </c>
    </row>
    <row r="296" spans="1:32" x14ac:dyDescent="0.3">
      <c r="A296" s="115" t="s">
        <v>30</v>
      </c>
      <c r="B296" s="115">
        <v>2021</v>
      </c>
      <c r="C296" s="115" t="s">
        <v>37</v>
      </c>
      <c r="D296" s="115" t="str">
        <f t="shared" si="9"/>
        <v>2021 April</v>
      </c>
      <c r="E296" s="115">
        <v>142.69999999999999</v>
      </c>
      <c r="F296" s="115">
        <v>195.5</v>
      </c>
      <c r="G296" s="115">
        <v>163.4</v>
      </c>
      <c r="H296" s="115">
        <v>155</v>
      </c>
      <c r="I296" s="115">
        <v>175.2</v>
      </c>
      <c r="J296" s="115">
        <v>160.6</v>
      </c>
      <c r="K296" s="115">
        <v>135.1</v>
      </c>
      <c r="L296" s="115">
        <v>161.1</v>
      </c>
      <c r="M296" s="115">
        <v>112.2</v>
      </c>
      <c r="N296" s="115">
        <v>164.4</v>
      </c>
      <c r="O296" s="115">
        <v>161.9</v>
      </c>
      <c r="P296" s="115">
        <v>166.8</v>
      </c>
      <c r="Q296" s="115">
        <v>155.6</v>
      </c>
      <c r="R296" s="115">
        <v>186.8</v>
      </c>
      <c r="S296" s="115">
        <v>160.69999999999999</v>
      </c>
      <c r="T296" s="115">
        <v>155.1</v>
      </c>
      <c r="U296" s="115">
        <v>159.9</v>
      </c>
      <c r="V296" s="115" t="s">
        <v>48</v>
      </c>
      <c r="W296" s="115">
        <v>156</v>
      </c>
      <c r="X296" s="115">
        <v>155.5</v>
      </c>
      <c r="Y296" s="115">
        <v>165.3</v>
      </c>
      <c r="Z296" s="115">
        <v>151.69999999999999</v>
      </c>
      <c r="AA296" s="115">
        <v>158.6</v>
      </c>
      <c r="AB296" s="115">
        <v>164.1</v>
      </c>
      <c r="AC296" s="115">
        <v>154.6</v>
      </c>
      <c r="AD296" s="115">
        <v>158</v>
      </c>
      <c r="AE296" s="115">
        <v>157.6</v>
      </c>
      <c r="AF296" s="18" t="str">
        <f t="shared" si="10"/>
        <v>No</v>
      </c>
    </row>
    <row r="297" spans="1:32" x14ac:dyDescent="0.3">
      <c r="A297" s="115" t="s">
        <v>33</v>
      </c>
      <c r="B297" s="115">
        <v>2021</v>
      </c>
      <c r="C297" s="115" t="s">
        <v>37</v>
      </c>
      <c r="D297" s="115" t="str">
        <f t="shared" si="9"/>
        <v>2021 April</v>
      </c>
      <c r="E297" s="115">
        <v>147.6</v>
      </c>
      <c r="F297" s="115">
        <v>202.5</v>
      </c>
      <c r="G297" s="115">
        <v>166.4</v>
      </c>
      <c r="H297" s="115">
        <v>156</v>
      </c>
      <c r="I297" s="115">
        <v>161.4</v>
      </c>
      <c r="J297" s="115">
        <v>168.8</v>
      </c>
      <c r="K297" s="115">
        <v>161.6</v>
      </c>
      <c r="L297" s="115">
        <v>162.80000000000001</v>
      </c>
      <c r="M297" s="115">
        <v>114.8</v>
      </c>
      <c r="N297" s="115">
        <v>162.80000000000001</v>
      </c>
      <c r="O297" s="115">
        <v>151.5</v>
      </c>
      <c r="P297" s="115">
        <v>171.4</v>
      </c>
      <c r="Q297" s="115">
        <v>162</v>
      </c>
      <c r="R297" s="115">
        <v>194.4</v>
      </c>
      <c r="S297" s="115">
        <v>155.9</v>
      </c>
      <c r="T297" s="115">
        <v>139.30000000000001</v>
      </c>
      <c r="U297" s="115">
        <v>153.4</v>
      </c>
      <c r="V297" s="115">
        <v>161.4</v>
      </c>
      <c r="W297" s="115">
        <v>154.9</v>
      </c>
      <c r="X297" s="115">
        <v>147.6</v>
      </c>
      <c r="Y297" s="115">
        <v>157.5</v>
      </c>
      <c r="Z297" s="115">
        <v>142.1</v>
      </c>
      <c r="AA297" s="115">
        <v>149.1</v>
      </c>
      <c r="AB297" s="115">
        <v>157.6</v>
      </c>
      <c r="AC297" s="115">
        <v>156.6</v>
      </c>
      <c r="AD297" s="115">
        <v>150.5</v>
      </c>
      <c r="AE297" s="115">
        <v>158</v>
      </c>
      <c r="AF297" s="18" t="str">
        <f t="shared" si="10"/>
        <v>Yes</v>
      </c>
    </row>
    <row r="298" spans="1:32" x14ac:dyDescent="0.3">
      <c r="A298" s="115" t="s">
        <v>34</v>
      </c>
      <c r="B298" s="115">
        <v>2021</v>
      </c>
      <c r="C298" s="115" t="s">
        <v>37</v>
      </c>
      <c r="D298" s="115" t="str">
        <f t="shared" si="9"/>
        <v>2021 April</v>
      </c>
      <c r="E298" s="115">
        <v>144.30000000000001</v>
      </c>
      <c r="F298" s="115">
        <v>198</v>
      </c>
      <c r="G298" s="115">
        <v>164.6</v>
      </c>
      <c r="H298" s="115">
        <v>155.4</v>
      </c>
      <c r="I298" s="115">
        <v>170.1</v>
      </c>
      <c r="J298" s="115">
        <v>164.4</v>
      </c>
      <c r="K298" s="115">
        <v>144.1</v>
      </c>
      <c r="L298" s="115">
        <v>161.69999999999999</v>
      </c>
      <c r="M298" s="115">
        <v>113.1</v>
      </c>
      <c r="N298" s="115">
        <v>163.9</v>
      </c>
      <c r="O298" s="115">
        <v>157.6</v>
      </c>
      <c r="P298" s="115">
        <v>168.9</v>
      </c>
      <c r="Q298" s="115">
        <v>158</v>
      </c>
      <c r="R298" s="115">
        <v>188.8</v>
      </c>
      <c r="S298" s="115">
        <v>158.80000000000001</v>
      </c>
      <c r="T298" s="115">
        <v>148.5</v>
      </c>
      <c r="U298" s="115">
        <v>157.30000000000001</v>
      </c>
      <c r="V298" s="115">
        <v>161.4</v>
      </c>
      <c r="W298" s="115">
        <v>155.6</v>
      </c>
      <c r="X298" s="115">
        <v>151.80000000000001</v>
      </c>
      <c r="Y298" s="115">
        <v>162.30000000000001</v>
      </c>
      <c r="Z298" s="115">
        <v>146.6</v>
      </c>
      <c r="AA298" s="115">
        <v>153.19999999999999</v>
      </c>
      <c r="AB298" s="115">
        <v>160.30000000000001</v>
      </c>
      <c r="AC298" s="115">
        <v>155.4</v>
      </c>
      <c r="AD298" s="115">
        <v>154.4</v>
      </c>
      <c r="AE298" s="115">
        <v>157.80000000000001</v>
      </c>
      <c r="AF298" s="18" t="str">
        <f t="shared" si="10"/>
        <v>No</v>
      </c>
    </row>
    <row r="299" spans="1:32" x14ac:dyDescent="0.3">
      <c r="A299" s="115" t="s">
        <v>30</v>
      </c>
      <c r="B299" s="115">
        <v>2021</v>
      </c>
      <c r="C299" s="115" t="s">
        <v>38</v>
      </c>
      <c r="D299" s="115" t="str">
        <f t="shared" si="9"/>
        <v>2021 May</v>
      </c>
      <c r="E299" s="115">
        <v>145.1</v>
      </c>
      <c r="F299" s="115">
        <v>198.5</v>
      </c>
      <c r="G299" s="115">
        <v>168.6</v>
      </c>
      <c r="H299" s="115">
        <v>155.80000000000001</v>
      </c>
      <c r="I299" s="115">
        <v>184.4</v>
      </c>
      <c r="J299" s="115">
        <v>162.30000000000001</v>
      </c>
      <c r="K299" s="115">
        <v>138.4</v>
      </c>
      <c r="L299" s="115">
        <v>165.1</v>
      </c>
      <c r="M299" s="115">
        <v>114.3</v>
      </c>
      <c r="N299" s="115">
        <v>169.7</v>
      </c>
      <c r="O299" s="115">
        <v>164.6</v>
      </c>
      <c r="P299" s="115">
        <v>169.8</v>
      </c>
      <c r="Q299" s="115">
        <v>158.69999999999999</v>
      </c>
      <c r="R299" s="115">
        <v>189.6</v>
      </c>
      <c r="S299" s="115">
        <v>165.3</v>
      </c>
      <c r="T299" s="115">
        <v>160.6</v>
      </c>
      <c r="U299" s="115">
        <v>164.5</v>
      </c>
      <c r="V299" s="115" t="s">
        <v>32</v>
      </c>
      <c r="W299" s="115">
        <v>161.69999999999999</v>
      </c>
      <c r="X299" s="115">
        <v>158.80000000000001</v>
      </c>
      <c r="Y299" s="115">
        <v>169.1</v>
      </c>
      <c r="Z299" s="115">
        <v>153.19999999999999</v>
      </c>
      <c r="AA299" s="115">
        <v>160</v>
      </c>
      <c r="AB299" s="115">
        <v>167.6</v>
      </c>
      <c r="AC299" s="115">
        <v>159.30000000000001</v>
      </c>
      <c r="AD299" s="115">
        <v>161.1</v>
      </c>
      <c r="AE299" s="115">
        <v>161.1</v>
      </c>
      <c r="AF299" s="18" t="str">
        <f t="shared" si="10"/>
        <v>No</v>
      </c>
    </row>
    <row r="300" spans="1:32" x14ac:dyDescent="0.3">
      <c r="A300" s="115" t="s">
        <v>33</v>
      </c>
      <c r="B300" s="115">
        <v>2021</v>
      </c>
      <c r="C300" s="115" t="s">
        <v>38</v>
      </c>
      <c r="D300" s="115" t="str">
        <f t="shared" si="9"/>
        <v>2021 May</v>
      </c>
      <c r="E300" s="115">
        <v>148.80000000000001</v>
      </c>
      <c r="F300" s="115">
        <v>204.3</v>
      </c>
      <c r="G300" s="115">
        <v>173</v>
      </c>
      <c r="H300" s="115">
        <v>156.5</v>
      </c>
      <c r="I300" s="115">
        <v>168.8</v>
      </c>
      <c r="J300" s="115">
        <v>172.5</v>
      </c>
      <c r="K300" s="115">
        <v>166.5</v>
      </c>
      <c r="L300" s="115">
        <v>165.9</v>
      </c>
      <c r="M300" s="115">
        <v>115.9</v>
      </c>
      <c r="N300" s="115">
        <v>165.2</v>
      </c>
      <c r="O300" s="115">
        <v>152</v>
      </c>
      <c r="P300" s="115">
        <v>171.1</v>
      </c>
      <c r="Q300" s="115">
        <v>164.2</v>
      </c>
      <c r="R300" s="115">
        <v>198.2</v>
      </c>
      <c r="S300" s="115">
        <v>156.5</v>
      </c>
      <c r="T300" s="115">
        <v>140.19999999999999</v>
      </c>
      <c r="U300" s="115">
        <v>154.1</v>
      </c>
      <c r="V300" s="115">
        <v>161.6</v>
      </c>
      <c r="W300" s="115">
        <v>155.5</v>
      </c>
      <c r="X300" s="115">
        <v>150.1</v>
      </c>
      <c r="Y300" s="115">
        <v>160.4</v>
      </c>
      <c r="Z300" s="115">
        <v>145</v>
      </c>
      <c r="AA300" s="115">
        <v>152.6</v>
      </c>
      <c r="AB300" s="115">
        <v>156.6</v>
      </c>
      <c r="AC300" s="115">
        <v>157.5</v>
      </c>
      <c r="AD300" s="115">
        <v>152.30000000000001</v>
      </c>
      <c r="AE300" s="115">
        <v>159.5</v>
      </c>
      <c r="AF300" s="18" t="str">
        <f t="shared" si="10"/>
        <v>Yes</v>
      </c>
    </row>
    <row r="301" spans="1:32" x14ac:dyDescent="0.3">
      <c r="A301" s="115" t="s">
        <v>34</v>
      </c>
      <c r="B301" s="115">
        <v>2021</v>
      </c>
      <c r="C301" s="115" t="s">
        <v>38</v>
      </c>
      <c r="D301" s="115" t="str">
        <f t="shared" si="9"/>
        <v>2021 May</v>
      </c>
      <c r="E301" s="115">
        <v>146.30000000000001</v>
      </c>
      <c r="F301" s="115">
        <v>200.5</v>
      </c>
      <c r="G301" s="115">
        <v>170.3</v>
      </c>
      <c r="H301" s="115">
        <v>156.1</v>
      </c>
      <c r="I301" s="115">
        <v>178.7</v>
      </c>
      <c r="J301" s="115">
        <v>167.1</v>
      </c>
      <c r="K301" s="115">
        <v>147.9</v>
      </c>
      <c r="L301" s="115">
        <v>165.4</v>
      </c>
      <c r="M301" s="115">
        <v>114.8</v>
      </c>
      <c r="N301" s="115">
        <v>168.2</v>
      </c>
      <c r="O301" s="115">
        <v>159.30000000000001</v>
      </c>
      <c r="P301" s="115">
        <v>170.4</v>
      </c>
      <c r="Q301" s="115">
        <v>160.69999999999999</v>
      </c>
      <c r="R301" s="115">
        <v>191.9</v>
      </c>
      <c r="S301" s="115">
        <v>161.80000000000001</v>
      </c>
      <c r="T301" s="115">
        <v>152.1</v>
      </c>
      <c r="U301" s="115">
        <v>160.4</v>
      </c>
      <c r="V301" s="115">
        <v>161.6</v>
      </c>
      <c r="W301" s="115">
        <v>159.4</v>
      </c>
      <c r="X301" s="115">
        <v>154.69999999999999</v>
      </c>
      <c r="Y301" s="115">
        <v>165.8</v>
      </c>
      <c r="Z301" s="115">
        <v>148.9</v>
      </c>
      <c r="AA301" s="115">
        <v>155.80000000000001</v>
      </c>
      <c r="AB301" s="115">
        <v>161.19999999999999</v>
      </c>
      <c r="AC301" s="115">
        <v>158.6</v>
      </c>
      <c r="AD301" s="115">
        <v>156.80000000000001</v>
      </c>
      <c r="AE301" s="115">
        <v>160.4</v>
      </c>
      <c r="AF301" s="18" t="str">
        <f t="shared" si="10"/>
        <v>No</v>
      </c>
    </row>
    <row r="302" spans="1:32" x14ac:dyDescent="0.3">
      <c r="A302" s="115" t="s">
        <v>30</v>
      </c>
      <c r="B302" s="115">
        <v>2021</v>
      </c>
      <c r="C302" s="115" t="s">
        <v>39</v>
      </c>
      <c r="D302" s="115" t="str">
        <f t="shared" si="9"/>
        <v>2021 June</v>
      </c>
      <c r="E302" s="115">
        <v>145.6</v>
      </c>
      <c r="F302" s="115">
        <v>200.1</v>
      </c>
      <c r="G302" s="115">
        <v>179.3</v>
      </c>
      <c r="H302" s="115">
        <v>156.1</v>
      </c>
      <c r="I302" s="115">
        <v>190.4</v>
      </c>
      <c r="J302" s="115">
        <v>158.6</v>
      </c>
      <c r="K302" s="115">
        <v>144.69999999999999</v>
      </c>
      <c r="L302" s="115">
        <v>165.5</v>
      </c>
      <c r="M302" s="115">
        <v>114.6</v>
      </c>
      <c r="N302" s="115">
        <v>170</v>
      </c>
      <c r="O302" s="115">
        <v>165.5</v>
      </c>
      <c r="P302" s="115">
        <v>171.7</v>
      </c>
      <c r="Q302" s="115">
        <v>160.5</v>
      </c>
      <c r="R302" s="115">
        <v>189.1</v>
      </c>
      <c r="S302" s="115">
        <v>165.3</v>
      </c>
      <c r="T302" s="115">
        <v>159.9</v>
      </c>
      <c r="U302" s="115">
        <v>164.6</v>
      </c>
      <c r="V302" s="115" t="s">
        <v>32</v>
      </c>
      <c r="W302" s="115">
        <v>162.1</v>
      </c>
      <c r="X302" s="115">
        <v>159.19999999999999</v>
      </c>
      <c r="Y302" s="115">
        <v>169.7</v>
      </c>
      <c r="Z302" s="115">
        <v>154.19999999999999</v>
      </c>
      <c r="AA302" s="115">
        <v>160.4</v>
      </c>
      <c r="AB302" s="115">
        <v>166.8</v>
      </c>
      <c r="AC302" s="115">
        <v>159.4</v>
      </c>
      <c r="AD302" s="115">
        <v>161.5</v>
      </c>
      <c r="AE302" s="115">
        <v>162.1</v>
      </c>
      <c r="AF302" s="18" t="str">
        <f t="shared" si="10"/>
        <v>No</v>
      </c>
    </row>
    <row r="303" spans="1:32" x14ac:dyDescent="0.3">
      <c r="A303" s="115" t="s">
        <v>33</v>
      </c>
      <c r="B303" s="115">
        <v>2021</v>
      </c>
      <c r="C303" s="115" t="s">
        <v>39</v>
      </c>
      <c r="D303" s="115" t="str">
        <f t="shared" si="9"/>
        <v>2021 June</v>
      </c>
      <c r="E303" s="115">
        <v>149.19999999999999</v>
      </c>
      <c r="F303" s="115">
        <v>205.5</v>
      </c>
      <c r="G303" s="115">
        <v>182.8</v>
      </c>
      <c r="H303" s="115">
        <v>156.5</v>
      </c>
      <c r="I303" s="115">
        <v>172.2</v>
      </c>
      <c r="J303" s="115">
        <v>171.5</v>
      </c>
      <c r="K303" s="115">
        <v>176.2</v>
      </c>
      <c r="L303" s="115">
        <v>166.9</v>
      </c>
      <c r="M303" s="115">
        <v>116.1</v>
      </c>
      <c r="N303" s="115">
        <v>165.5</v>
      </c>
      <c r="O303" s="115">
        <v>152.30000000000001</v>
      </c>
      <c r="P303" s="115">
        <v>173.3</v>
      </c>
      <c r="Q303" s="115">
        <v>166.2</v>
      </c>
      <c r="R303" s="115">
        <v>195.6</v>
      </c>
      <c r="S303" s="115">
        <v>157.30000000000001</v>
      </c>
      <c r="T303" s="115">
        <v>140.5</v>
      </c>
      <c r="U303" s="115">
        <v>154.80000000000001</v>
      </c>
      <c r="V303" s="115">
        <v>160.5</v>
      </c>
      <c r="W303" s="115">
        <v>156.1</v>
      </c>
      <c r="X303" s="115">
        <v>149.80000000000001</v>
      </c>
      <c r="Y303" s="115">
        <v>160.80000000000001</v>
      </c>
      <c r="Z303" s="115">
        <v>147.5</v>
      </c>
      <c r="AA303" s="115">
        <v>150.69999999999999</v>
      </c>
      <c r="AB303" s="115">
        <v>158.1</v>
      </c>
      <c r="AC303" s="115">
        <v>158</v>
      </c>
      <c r="AD303" s="115">
        <v>153.4</v>
      </c>
      <c r="AE303" s="115">
        <v>160.4</v>
      </c>
      <c r="AF303" s="18" t="str">
        <f t="shared" si="10"/>
        <v>Yes</v>
      </c>
    </row>
    <row r="304" spans="1:32" x14ac:dyDescent="0.3">
      <c r="A304" s="115" t="s">
        <v>34</v>
      </c>
      <c r="B304" s="115">
        <v>2021</v>
      </c>
      <c r="C304" s="115" t="s">
        <v>39</v>
      </c>
      <c r="D304" s="115" t="str">
        <f t="shared" si="9"/>
        <v>2021 June</v>
      </c>
      <c r="E304" s="115">
        <v>146.69999999999999</v>
      </c>
      <c r="F304" s="115">
        <v>202</v>
      </c>
      <c r="G304" s="115">
        <v>180.7</v>
      </c>
      <c r="H304" s="115">
        <v>156.19999999999999</v>
      </c>
      <c r="I304" s="115">
        <v>183.7</v>
      </c>
      <c r="J304" s="115">
        <v>164.6</v>
      </c>
      <c r="K304" s="115">
        <v>155.4</v>
      </c>
      <c r="L304" s="115">
        <v>166</v>
      </c>
      <c r="M304" s="115">
        <v>115.1</v>
      </c>
      <c r="N304" s="115">
        <v>168.5</v>
      </c>
      <c r="O304" s="115">
        <v>160</v>
      </c>
      <c r="P304" s="115">
        <v>172.4</v>
      </c>
      <c r="Q304" s="115">
        <v>162.6</v>
      </c>
      <c r="R304" s="115">
        <v>190.8</v>
      </c>
      <c r="S304" s="115">
        <v>162.19999999999999</v>
      </c>
      <c r="T304" s="115">
        <v>151.80000000000001</v>
      </c>
      <c r="U304" s="115">
        <v>160.69999999999999</v>
      </c>
      <c r="V304" s="115">
        <v>160.5</v>
      </c>
      <c r="W304" s="115">
        <v>159.80000000000001</v>
      </c>
      <c r="X304" s="115">
        <v>154.80000000000001</v>
      </c>
      <c r="Y304" s="115">
        <v>166.3</v>
      </c>
      <c r="Z304" s="115">
        <v>150.69999999999999</v>
      </c>
      <c r="AA304" s="115">
        <v>154.9</v>
      </c>
      <c r="AB304" s="115">
        <v>161.69999999999999</v>
      </c>
      <c r="AC304" s="115">
        <v>158.80000000000001</v>
      </c>
      <c r="AD304" s="115">
        <v>157.6</v>
      </c>
      <c r="AE304" s="115">
        <v>161.30000000000001</v>
      </c>
      <c r="AF304" s="18" t="str">
        <f t="shared" si="10"/>
        <v>Yes</v>
      </c>
    </row>
    <row r="305" spans="1:32" x14ac:dyDescent="0.3">
      <c r="A305" s="115" t="s">
        <v>30</v>
      </c>
      <c r="B305" s="115">
        <v>2021</v>
      </c>
      <c r="C305" s="115" t="s">
        <v>40</v>
      </c>
      <c r="D305" s="115" t="str">
        <f t="shared" si="9"/>
        <v>2021 July</v>
      </c>
      <c r="E305" s="115">
        <v>145.1</v>
      </c>
      <c r="F305" s="115">
        <v>204.5</v>
      </c>
      <c r="G305" s="115">
        <v>180.4</v>
      </c>
      <c r="H305" s="115">
        <v>157.1</v>
      </c>
      <c r="I305" s="115">
        <v>188.7</v>
      </c>
      <c r="J305" s="115">
        <v>157.69999999999999</v>
      </c>
      <c r="K305" s="115">
        <v>152.80000000000001</v>
      </c>
      <c r="L305" s="115">
        <v>163.6</v>
      </c>
      <c r="M305" s="115">
        <v>113.9</v>
      </c>
      <c r="N305" s="115">
        <v>169.7</v>
      </c>
      <c r="O305" s="115">
        <v>166.2</v>
      </c>
      <c r="P305" s="115">
        <v>171</v>
      </c>
      <c r="Q305" s="115">
        <v>161.69999999999999</v>
      </c>
      <c r="R305" s="115">
        <v>189.7</v>
      </c>
      <c r="S305" s="115">
        <v>166</v>
      </c>
      <c r="T305" s="115">
        <v>161.1</v>
      </c>
      <c r="U305" s="115">
        <v>165.3</v>
      </c>
      <c r="V305" s="115" t="s">
        <v>32</v>
      </c>
      <c r="W305" s="115">
        <v>162.5</v>
      </c>
      <c r="X305" s="115">
        <v>160.30000000000001</v>
      </c>
      <c r="Y305" s="115">
        <v>170.4</v>
      </c>
      <c r="Z305" s="115">
        <v>157.1</v>
      </c>
      <c r="AA305" s="115">
        <v>160.69999999999999</v>
      </c>
      <c r="AB305" s="115">
        <v>167.2</v>
      </c>
      <c r="AC305" s="115">
        <v>160.4</v>
      </c>
      <c r="AD305" s="115">
        <v>162.80000000000001</v>
      </c>
      <c r="AE305" s="115">
        <v>163.19999999999999</v>
      </c>
      <c r="AF305" s="18" t="str">
        <f t="shared" si="10"/>
        <v>Yes</v>
      </c>
    </row>
    <row r="306" spans="1:32" x14ac:dyDescent="0.3">
      <c r="A306" s="115" t="s">
        <v>33</v>
      </c>
      <c r="B306" s="115">
        <v>2021</v>
      </c>
      <c r="C306" s="115" t="s">
        <v>40</v>
      </c>
      <c r="D306" s="115" t="str">
        <f t="shared" si="9"/>
        <v>2021 July</v>
      </c>
      <c r="E306" s="115">
        <v>149.1</v>
      </c>
      <c r="F306" s="115">
        <v>210.9</v>
      </c>
      <c r="G306" s="115">
        <v>185</v>
      </c>
      <c r="H306" s="115">
        <v>158.19999999999999</v>
      </c>
      <c r="I306" s="115">
        <v>170.6</v>
      </c>
      <c r="J306" s="115">
        <v>170.9</v>
      </c>
      <c r="K306" s="115">
        <v>186.4</v>
      </c>
      <c r="L306" s="115">
        <v>164.7</v>
      </c>
      <c r="M306" s="115">
        <v>115.7</v>
      </c>
      <c r="N306" s="115">
        <v>165.5</v>
      </c>
      <c r="O306" s="115">
        <v>153.4</v>
      </c>
      <c r="P306" s="115">
        <v>173.5</v>
      </c>
      <c r="Q306" s="115">
        <v>167.9</v>
      </c>
      <c r="R306" s="115">
        <v>195.5</v>
      </c>
      <c r="S306" s="115">
        <v>157.9</v>
      </c>
      <c r="T306" s="115">
        <v>141.9</v>
      </c>
      <c r="U306" s="115">
        <v>155.5</v>
      </c>
      <c r="V306" s="115">
        <v>161.5</v>
      </c>
      <c r="W306" s="115">
        <v>157.69999999999999</v>
      </c>
      <c r="X306" s="115">
        <v>150.69999999999999</v>
      </c>
      <c r="Y306" s="115">
        <v>161.5</v>
      </c>
      <c r="Z306" s="115">
        <v>149.5</v>
      </c>
      <c r="AA306" s="115">
        <v>151.19999999999999</v>
      </c>
      <c r="AB306" s="115">
        <v>160.30000000000001</v>
      </c>
      <c r="AC306" s="115">
        <v>159.6</v>
      </c>
      <c r="AD306" s="115">
        <v>155</v>
      </c>
      <c r="AE306" s="115">
        <v>161.80000000000001</v>
      </c>
      <c r="AF306" s="18" t="str">
        <f t="shared" si="10"/>
        <v>Yes</v>
      </c>
    </row>
    <row r="307" spans="1:32" x14ac:dyDescent="0.3">
      <c r="A307" s="115" t="s">
        <v>34</v>
      </c>
      <c r="B307" s="115">
        <v>2021</v>
      </c>
      <c r="C307" s="115" t="s">
        <v>40</v>
      </c>
      <c r="D307" s="115" t="str">
        <f t="shared" si="9"/>
        <v>2021 July</v>
      </c>
      <c r="E307" s="115">
        <v>146.4</v>
      </c>
      <c r="F307" s="115">
        <v>206.8</v>
      </c>
      <c r="G307" s="115">
        <v>182.2</v>
      </c>
      <c r="H307" s="115">
        <v>157.5</v>
      </c>
      <c r="I307" s="115">
        <v>182.1</v>
      </c>
      <c r="J307" s="115">
        <v>163.9</v>
      </c>
      <c r="K307" s="115">
        <v>164.2</v>
      </c>
      <c r="L307" s="115">
        <v>164</v>
      </c>
      <c r="M307" s="115">
        <v>114.5</v>
      </c>
      <c r="N307" s="115">
        <v>168.3</v>
      </c>
      <c r="O307" s="115">
        <v>160.9</v>
      </c>
      <c r="P307" s="115">
        <v>172.2</v>
      </c>
      <c r="Q307" s="115">
        <v>164</v>
      </c>
      <c r="R307" s="115">
        <v>191.2</v>
      </c>
      <c r="S307" s="115">
        <v>162.80000000000001</v>
      </c>
      <c r="T307" s="115">
        <v>153.1</v>
      </c>
      <c r="U307" s="115">
        <v>161.4</v>
      </c>
      <c r="V307" s="115">
        <v>161.5</v>
      </c>
      <c r="W307" s="115">
        <v>160.69999999999999</v>
      </c>
      <c r="X307" s="115">
        <v>155.80000000000001</v>
      </c>
      <c r="Y307" s="115">
        <v>167</v>
      </c>
      <c r="Z307" s="115">
        <v>153.1</v>
      </c>
      <c r="AA307" s="115">
        <v>155.30000000000001</v>
      </c>
      <c r="AB307" s="115">
        <v>163.19999999999999</v>
      </c>
      <c r="AC307" s="115">
        <v>160.1</v>
      </c>
      <c r="AD307" s="115">
        <v>159</v>
      </c>
      <c r="AE307" s="115">
        <v>162.5</v>
      </c>
      <c r="AF307" s="18" t="str">
        <f t="shared" si="10"/>
        <v>Yes</v>
      </c>
    </row>
    <row r="308" spans="1:32" x14ac:dyDescent="0.3">
      <c r="A308" s="115" t="s">
        <v>30</v>
      </c>
      <c r="B308" s="115">
        <v>2021</v>
      </c>
      <c r="C308" s="115" t="s">
        <v>41</v>
      </c>
      <c r="D308" s="115" t="str">
        <f t="shared" si="9"/>
        <v>2021 August</v>
      </c>
      <c r="E308" s="115">
        <v>144.9</v>
      </c>
      <c r="F308" s="115">
        <v>202.3</v>
      </c>
      <c r="G308" s="115">
        <v>176.5</v>
      </c>
      <c r="H308" s="115">
        <v>157.5</v>
      </c>
      <c r="I308" s="115">
        <v>190.9</v>
      </c>
      <c r="J308" s="115">
        <v>155.69999999999999</v>
      </c>
      <c r="K308" s="115">
        <v>153.9</v>
      </c>
      <c r="L308" s="115">
        <v>162.80000000000001</v>
      </c>
      <c r="M308" s="115">
        <v>115.2</v>
      </c>
      <c r="N308" s="115">
        <v>169.8</v>
      </c>
      <c r="O308" s="115">
        <v>167.6</v>
      </c>
      <c r="P308" s="115">
        <v>171.9</v>
      </c>
      <c r="Q308" s="115">
        <v>161.80000000000001</v>
      </c>
      <c r="R308" s="115">
        <v>190.2</v>
      </c>
      <c r="S308" s="115">
        <v>167</v>
      </c>
      <c r="T308" s="115">
        <v>162.6</v>
      </c>
      <c r="U308" s="115">
        <v>166.3</v>
      </c>
      <c r="V308" s="115" t="s">
        <v>32</v>
      </c>
      <c r="W308" s="115">
        <v>163.1</v>
      </c>
      <c r="X308" s="115">
        <v>160.9</v>
      </c>
      <c r="Y308" s="115">
        <v>171.1</v>
      </c>
      <c r="Z308" s="115">
        <v>157.69999999999999</v>
      </c>
      <c r="AA308" s="115">
        <v>161.1</v>
      </c>
      <c r="AB308" s="115">
        <v>167.5</v>
      </c>
      <c r="AC308" s="115">
        <v>160.30000000000001</v>
      </c>
      <c r="AD308" s="115">
        <v>163.30000000000001</v>
      </c>
      <c r="AE308" s="115">
        <v>163.6</v>
      </c>
      <c r="AF308" s="18" t="str">
        <f t="shared" si="10"/>
        <v>Yes</v>
      </c>
    </row>
    <row r="309" spans="1:32" x14ac:dyDescent="0.3">
      <c r="A309" s="115" t="s">
        <v>33</v>
      </c>
      <c r="B309" s="115">
        <v>2021</v>
      </c>
      <c r="C309" s="115" t="s">
        <v>41</v>
      </c>
      <c r="D309" s="115" t="str">
        <f t="shared" si="9"/>
        <v>2021 August</v>
      </c>
      <c r="E309" s="115">
        <v>149.30000000000001</v>
      </c>
      <c r="F309" s="115">
        <v>207.4</v>
      </c>
      <c r="G309" s="115">
        <v>174.1</v>
      </c>
      <c r="H309" s="115">
        <v>159.19999999999999</v>
      </c>
      <c r="I309" s="115">
        <v>175</v>
      </c>
      <c r="J309" s="115">
        <v>161.30000000000001</v>
      </c>
      <c r="K309" s="115">
        <v>183.3</v>
      </c>
      <c r="L309" s="115">
        <v>164.5</v>
      </c>
      <c r="M309" s="115">
        <v>120.4</v>
      </c>
      <c r="N309" s="115">
        <v>166.2</v>
      </c>
      <c r="O309" s="115">
        <v>154.80000000000001</v>
      </c>
      <c r="P309" s="115">
        <v>175.1</v>
      </c>
      <c r="Q309" s="115">
        <v>167.3</v>
      </c>
      <c r="R309" s="115">
        <v>196.5</v>
      </c>
      <c r="S309" s="115">
        <v>159.80000000000001</v>
      </c>
      <c r="T309" s="115">
        <v>143.6</v>
      </c>
      <c r="U309" s="115">
        <v>157.30000000000001</v>
      </c>
      <c r="V309" s="115">
        <v>162.1</v>
      </c>
      <c r="W309" s="115">
        <v>160.69999999999999</v>
      </c>
      <c r="X309" s="115">
        <v>153.19999999999999</v>
      </c>
      <c r="Y309" s="115">
        <v>162.80000000000001</v>
      </c>
      <c r="Z309" s="115">
        <v>150.4</v>
      </c>
      <c r="AA309" s="115">
        <v>153.69999999999999</v>
      </c>
      <c r="AB309" s="115">
        <v>160.4</v>
      </c>
      <c r="AC309" s="115">
        <v>159.6</v>
      </c>
      <c r="AD309" s="115">
        <v>156</v>
      </c>
      <c r="AE309" s="115">
        <v>162.30000000000001</v>
      </c>
      <c r="AF309" s="18" t="str">
        <f t="shared" si="10"/>
        <v>Yes</v>
      </c>
    </row>
    <row r="310" spans="1:32" x14ac:dyDescent="0.3">
      <c r="A310" s="115" t="s">
        <v>34</v>
      </c>
      <c r="B310" s="115">
        <v>2021</v>
      </c>
      <c r="C310" s="115" t="s">
        <v>41</v>
      </c>
      <c r="D310" s="115" t="str">
        <f t="shared" si="9"/>
        <v>2021 August</v>
      </c>
      <c r="E310" s="115">
        <v>146.6</v>
      </c>
      <c r="F310" s="115">
        <v>204</v>
      </c>
      <c r="G310" s="115">
        <v>172.8</v>
      </c>
      <c r="H310" s="115">
        <v>158.4</v>
      </c>
      <c r="I310" s="115">
        <v>188</v>
      </c>
      <c r="J310" s="115">
        <v>156.80000000000001</v>
      </c>
      <c r="K310" s="115">
        <v>162.19999999999999</v>
      </c>
      <c r="L310" s="115">
        <v>164.1</v>
      </c>
      <c r="M310" s="115">
        <v>119.7</v>
      </c>
      <c r="N310" s="115">
        <v>168.8</v>
      </c>
      <c r="O310" s="115">
        <v>162.69999999999999</v>
      </c>
      <c r="P310" s="115">
        <v>173.9</v>
      </c>
      <c r="Q310" s="115">
        <v>164</v>
      </c>
      <c r="R310" s="115">
        <v>192.1</v>
      </c>
      <c r="S310" s="115">
        <v>164.5</v>
      </c>
      <c r="T310" s="115">
        <v>155.30000000000001</v>
      </c>
      <c r="U310" s="115">
        <v>163.19999999999999</v>
      </c>
      <c r="V310" s="115">
        <v>162.1</v>
      </c>
      <c r="W310" s="115">
        <v>162.6</v>
      </c>
      <c r="X310" s="115">
        <v>157.5</v>
      </c>
      <c r="Y310" s="115">
        <v>168.4</v>
      </c>
      <c r="Z310" s="115">
        <v>154</v>
      </c>
      <c r="AA310" s="115">
        <v>157.6</v>
      </c>
      <c r="AB310" s="115">
        <v>163.80000000000001</v>
      </c>
      <c r="AC310" s="115">
        <v>160</v>
      </c>
      <c r="AD310" s="115">
        <v>160</v>
      </c>
      <c r="AE310" s="115">
        <v>163.19999999999999</v>
      </c>
      <c r="AF310" s="18" t="str">
        <f t="shared" si="10"/>
        <v>Yes</v>
      </c>
    </row>
    <row r="311" spans="1:32" x14ac:dyDescent="0.3">
      <c r="A311" s="115" t="s">
        <v>30</v>
      </c>
      <c r="B311" s="115">
        <v>2021</v>
      </c>
      <c r="C311" s="115" t="s">
        <v>42</v>
      </c>
      <c r="D311" s="115" t="str">
        <f t="shared" si="9"/>
        <v>2021 September</v>
      </c>
      <c r="E311" s="115">
        <v>145.4</v>
      </c>
      <c r="F311" s="115">
        <v>202.1</v>
      </c>
      <c r="G311" s="115">
        <v>172</v>
      </c>
      <c r="H311" s="115">
        <v>158</v>
      </c>
      <c r="I311" s="115">
        <v>195.5</v>
      </c>
      <c r="J311" s="115">
        <v>152.69999999999999</v>
      </c>
      <c r="K311" s="115">
        <v>151.4</v>
      </c>
      <c r="L311" s="115">
        <v>163.9</v>
      </c>
      <c r="M311" s="115">
        <v>119.3</v>
      </c>
      <c r="N311" s="115">
        <v>170.1</v>
      </c>
      <c r="O311" s="115">
        <v>168.3</v>
      </c>
      <c r="P311" s="115">
        <v>172.8</v>
      </c>
      <c r="Q311" s="115">
        <v>162.1</v>
      </c>
      <c r="R311" s="115">
        <v>190.5</v>
      </c>
      <c r="S311" s="115">
        <v>167.7</v>
      </c>
      <c r="T311" s="115">
        <v>163.6</v>
      </c>
      <c r="U311" s="115">
        <v>167.1</v>
      </c>
      <c r="V311" s="115" t="s">
        <v>32</v>
      </c>
      <c r="W311" s="115">
        <v>163.69999999999999</v>
      </c>
      <c r="X311" s="115">
        <v>161.30000000000001</v>
      </c>
      <c r="Y311" s="115">
        <v>171.9</v>
      </c>
      <c r="Z311" s="115">
        <v>157.80000000000001</v>
      </c>
      <c r="AA311" s="115">
        <v>162.69999999999999</v>
      </c>
      <c r="AB311" s="115">
        <v>168.5</v>
      </c>
      <c r="AC311" s="115">
        <v>160.19999999999999</v>
      </c>
      <c r="AD311" s="115">
        <v>163.80000000000001</v>
      </c>
      <c r="AE311" s="115">
        <v>164</v>
      </c>
      <c r="AF311" s="18" t="str">
        <f t="shared" si="10"/>
        <v>Yes</v>
      </c>
    </row>
    <row r="312" spans="1:32" x14ac:dyDescent="0.3">
      <c r="A312" s="115" t="s">
        <v>33</v>
      </c>
      <c r="B312" s="115">
        <v>2021</v>
      </c>
      <c r="C312" s="115" t="s">
        <v>42</v>
      </c>
      <c r="D312" s="115" t="str">
        <f t="shared" si="9"/>
        <v>2021 September</v>
      </c>
      <c r="E312" s="115">
        <v>149.30000000000001</v>
      </c>
      <c r="F312" s="115">
        <v>207.4</v>
      </c>
      <c r="G312" s="115">
        <v>174.1</v>
      </c>
      <c r="H312" s="115">
        <v>159.1</v>
      </c>
      <c r="I312" s="115">
        <v>175</v>
      </c>
      <c r="J312" s="115">
        <v>161.19999999999999</v>
      </c>
      <c r="K312" s="115">
        <v>183.5</v>
      </c>
      <c r="L312" s="115">
        <v>164.5</v>
      </c>
      <c r="M312" s="115">
        <v>120.4</v>
      </c>
      <c r="N312" s="115">
        <v>166.2</v>
      </c>
      <c r="O312" s="115">
        <v>154.80000000000001</v>
      </c>
      <c r="P312" s="115">
        <v>175.1</v>
      </c>
      <c r="Q312" s="115">
        <v>167.3</v>
      </c>
      <c r="R312" s="115">
        <v>196.5</v>
      </c>
      <c r="S312" s="115">
        <v>159.80000000000001</v>
      </c>
      <c r="T312" s="115">
        <v>143.6</v>
      </c>
      <c r="U312" s="115">
        <v>157.4</v>
      </c>
      <c r="V312" s="115">
        <v>162.1</v>
      </c>
      <c r="W312" s="115">
        <v>160.80000000000001</v>
      </c>
      <c r="X312" s="115">
        <v>153.30000000000001</v>
      </c>
      <c r="Y312" s="115">
        <v>162.80000000000001</v>
      </c>
      <c r="Z312" s="115">
        <v>150.5</v>
      </c>
      <c r="AA312" s="115">
        <v>153.9</v>
      </c>
      <c r="AB312" s="115">
        <v>160.30000000000001</v>
      </c>
      <c r="AC312" s="115">
        <v>159.6</v>
      </c>
      <c r="AD312" s="115">
        <v>156</v>
      </c>
      <c r="AE312" s="115">
        <v>162.30000000000001</v>
      </c>
      <c r="AF312" s="18" t="str">
        <f t="shared" si="10"/>
        <v>Yes</v>
      </c>
    </row>
    <row r="313" spans="1:32" x14ac:dyDescent="0.3">
      <c r="A313" s="115" t="s">
        <v>34</v>
      </c>
      <c r="B313" s="115">
        <v>2021</v>
      </c>
      <c r="C313" s="115" t="s">
        <v>42</v>
      </c>
      <c r="D313" s="115" t="str">
        <f t="shared" si="9"/>
        <v>2021 September</v>
      </c>
      <c r="E313" s="115">
        <v>146.6</v>
      </c>
      <c r="F313" s="115">
        <v>204</v>
      </c>
      <c r="G313" s="115">
        <v>172.8</v>
      </c>
      <c r="H313" s="115">
        <v>158.4</v>
      </c>
      <c r="I313" s="115">
        <v>188</v>
      </c>
      <c r="J313" s="115">
        <v>156.69999999999999</v>
      </c>
      <c r="K313" s="115">
        <v>162.30000000000001</v>
      </c>
      <c r="L313" s="115">
        <v>164.1</v>
      </c>
      <c r="M313" s="115">
        <v>119.7</v>
      </c>
      <c r="N313" s="115">
        <v>168.8</v>
      </c>
      <c r="O313" s="115">
        <v>162.69999999999999</v>
      </c>
      <c r="P313" s="115">
        <v>173.9</v>
      </c>
      <c r="Q313" s="115">
        <v>164</v>
      </c>
      <c r="R313" s="115">
        <v>192.1</v>
      </c>
      <c r="S313" s="115">
        <v>164.6</v>
      </c>
      <c r="T313" s="115">
        <v>155.30000000000001</v>
      </c>
      <c r="U313" s="115">
        <v>163.30000000000001</v>
      </c>
      <c r="V313" s="115">
        <v>162.1</v>
      </c>
      <c r="W313" s="115">
        <v>162.6</v>
      </c>
      <c r="X313" s="115">
        <v>157.5</v>
      </c>
      <c r="Y313" s="115">
        <v>168.4</v>
      </c>
      <c r="Z313" s="115">
        <v>154</v>
      </c>
      <c r="AA313" s="115">
        <v>157.69999999999999</v>
      </c>
      <c r="AB313" s="115">
        <v>163.69999999999999</v>
      </c>
      <c r="AC313" s="115">
        <v>160</v>
      </c>
      <c r="AD313" s="115">
        <v>160</v>
      </c>
      <c r="AE313" s="115">
        <v>163.19999999999999</v>
      </c>
      <c r="AF313" s="18" t="str">
        <f t="shared" si="10"/>
        <v>Yes</v>
      </c>
    </row>
    <row r="314" spans="1:32" x14ac:dyDescent="0.3">
      <c r="A314" s="115" t="s">
        <v>30</v>
      </c>
      <c r="B314" s="115">
        <v>2021</v>
      </c>
      <c r="C314" s="115" t="s">
        <v>43</v>
      </c>
      <c r="D314" s="115" t="str">
        <f t="shared" si="9"/>
        <v>2021 October</v>
      </c>
      <c r="E314" s="115">
        <v>146.1</v>
      </c>
      <c r="F314" s="115">
        <v>202.5</v>
      </c>
      <c r="G314" s="115">
        <v>170.1</v>
      </c>
      <c r="H314" s="115">
        <v>158.4</v>
      </c>
      <c r="I314" s="115">
        <v>198.8</v>
      </c>
      <c r="J314" s="115">
        <v>152.6</v>
      </c>
      <c r="K314" s="115">
        <v>170.4</v>
      </c>
      <c r="L314" s="115">
        <v>165.2</v>
      </c>
      <c r="M314" s="115">
        <v>121.6</v>
      </c>
      <c r="N314" s="115">
        <v>170.6</v>
      </c>
      <c r="O314" s="115">
        <v>168.8</v>
      </c>
      <c r="P314" s="115">
        <v>173.6</v>
      </c>
      <c r="Q314" s="115">
        <v>165.5</v>
      </c>
      <c r="R314" s="115">
        <v>191.2</v>
      </c>
      <c r="S314" s="115">
        <v>168.9</v>
      </c>
      <c r="T314" s="115">
        <v>164.8</v>
      </c>
      <c r="U314" s="115">
        <v>168.3</v>
      </c>
      <c r="V314" s="115" t="s">
        <v>32</v>
      </c>
      <c r="W314" s="115">
        <v>165.5</v>
      </c>
      <c r="X314" s="115">
        <v>162</v>
      </c>
      <c r="Y314" s="115">
        <v>172.5</v>
      </c>
      <c r="Z314" s="115">
        <v>159.5</v>
      </c>
      <c r="AA314" s="115">
        <v>163.19999999999999</v>
      </c>
      <c r="AB314" s="115">
        <v>169</v>
      </c>
      <c r="AC314" s="115">
        <v>161.1</v>
      </c>
      <c r="AD314" s="115">
        <v>164.7</v>
      </c>
      <c r="AE314" s="115">
        <v>166.3</v>
      </c>
      <c r="AF314" s="18" t="str">
        <f t="shared" si="10"/>
        <v>Yes</v>
      </c>
    </row>
    <row r="315" spans="1:32" x14ac:dyDescent="0.3">
      <c r="A315" s="115" t="s">
        <v>33</v>
      </c>
      <c r="B315" s="115">
        <v>2021</v>
      </c>
      <c r="C315" s="115" t="s">
        <v>43</v>
      </c>
      <c r="D315" s="115" t="str">
        <f t="shared" si="9"/>
        <v>2021 October</v>
      </c>
      <c r="E315" s="115">
        <v>150.1</v>
      </c>
      <c r="F315" s="115">
        <v>208.4</v>
      </c>
      <c r="G315" s="115">
        <v>173</v>
      </c>
      <c r="H315" s="115">
        <v>159.19999999999999</v>
      </c>
      <c r="I315" s="115">
        <v>176.6</v>
      </c>
      <c r="J315" s="115">
        <v>159.30000000000001</v>
      </c>
      <c r="K315" s="115">
        <v>214.4</v>
      </c>
      <c r="L315" s="115">
        <v>165.3</v>
      </c>
      <c r="M315" s="115">
        <v>122.5</v>
      </c>
      <c r="N315" s="115">
        <v>166.8</v>
      </c>
      <c r="O315" s="115">
        <v>155.4</v>
      </c>
      <c r="P315" s="115">
        <v>175.9</v>
      </c>
      <c r="Q315" s="115">
        <v>171.5</v>
      </c>
      <c r="R315" s="115">
        <v>197</v>
      </c>
      <c r="S315" s="115">
        <v>160.80000000000001</v>
      </c>
      <c r="T315" s="115">
        <v>144.4</v>
      </c>
      <c r="U315" s="115">
        <v>158.30000000000001</v>
      </c>
      <c r="V315" s="115">
        <v>163.6</v>
      </c>
      <c r="W315" s="115">
        <v>162.19999999999999</v>
      </c>
      <c r="X315" s="115">
        <v>154.30000000000001</v>
      </c>
      <c r="Y315" s="115">
        <v>163.5</v>
      </c>
      <c r="Z315" s="115">
        <v>152.19999999999999</v>
      </c>
      <c r="AA315" s="115">
        <v>155.1</v>
      </c>
      <c r="AB315" s="115">
        <v>160.30000000000001</v>
      </c>
      <c r="AC315" s="115">
        <v>160.30000000000001</v>
      </c>
      <c r="AD315" s="115">
        <v>157</v>
      </c>
      <c r="AE315" s="115">
        <v>164.6</v>
      </c>
      <c r="AF315" s="18" t="str">
        <f t="shared" si="10"/>
        <v>Yes</v>
      </c>
    </row>
    <row r="316" spans="1:32" x14ac:dyDescent="0.3">
      <c r="A316" s="115" t="s">
        <v>34</v>
      </c>
      <c r="B316" s="115">
        <v>2021</v>
      </c>
      <c r="C316" s="115" t="s">
        <v>43</v>
      </c>
      <c r="D316" s="115" t="str">
        <f t="shared" si="9"/>
        <v>2021 October</v>
      </c>
      <c r="E316" s="115">
        <v>147.4</v>
      </c>
      <c r="F316" s="115">
        <v>204.6</v>
      </c>
      <c r="G316" s="115">
        <v>171.2</v>
      </c>
      <c r="H316" s="115">
        <v>158.69999999999999</v>
      </c>
      <c r="I316" s="115">
        <v>190.6</v>
      </c>
      <c r="J316" s="115">
        <v>155.69999999999999</v>
      </c>
      <c r="K316" s="115">
        <v>185.3</v>
      </c>
      <c r="L316" s="115">
        <v>165.2</v>
      </c>
      <c r="M316" s="115">
        <v>121.9</v>
      </c>
      <c r="N316" s="115">
        <v>169.3</v>
      </c>
      <c r="O316" s="115">
        <v>163.19999999999999</v>
      </c>
      <c r="P316" s="115">
        <v>174.7</v>
      </c>
      <c r="Q316" s="115">
        <v>167.7</v>
      </c>
      <c r="R316" s="115">
        <v>192.7</v>
      </c>
      <c r="S316" s="115">
        <v>165.7</v>
      </c>
      <c r="T316" s="115">
        <v>156.30000000000001</v>
      </c>
      <c r="U316" s="115">
        <v>164.3</v>
      </c>
      <c r="V316" s="115">
        <v>163.6</v>
      </c>
      <c r="W316" s="115">
        <v>164.2</v>
      </c>
      <c r="X316" s="115">
        <v>158.4</v>
      </c>
      <c r="Y316" s="115">
        <v>169.1</v>
      </c>
      <c r="Z316" s="115">
        <v>155.69999999999999</v>
      </c>
      <c r="AA316" s="115">
        <v>158.6</v>
      </c>
      <c r="AB316" s="115">
        <v>163.9</v>
      </c>
      <c r="AC316" s="115">
        <v>160.80000000000001</v>
      </c>
      <c r="AD316" s="115">
        <v>161</v>
      </c>
      <c r="AE316" s="115">
        <v>165.5</v>
      </c>
      <c r="AF316" s="18" t="str">
        <f t="shared" si="10"/>
        <v>Yes</v>
      </c>
    </row>
    <row r="317" spans="1:32" x14ac:dyDescent="0.3">
      <c r="A317" s="115" t="s">
        <v>30</v>
      </c>
      <c r="B317" s="115">
        <v>2021</v>
      </c>
      <c r="C317" s="115" t="s">
        <v>45</v>
      </c>
      <c r="D317" s="115" t="str">
        <f t="shared" si="9"/>
        <v>2021 November</v>
      </c>
      <c r="E317" s="115">
        <v>146.9</v>
      </c>
      <c r="F317" s="115">
        <v>199.8</v>
      </c>
      <c r="G317" s="115">
        <v>171.5</v>
      </c>
      <c r="H317" s="115">
        <v>159.1</v>
      </c>
      <c r="I317" s="115">
        <v>198.4</v>
      </c>
      <c r="J317" s="115">
        <v>153.19999999999999</v>
      </c>
      <c r="K317" s="115">
        <v>183.9</v>
      </c>
      <c r="L317" s="115">
        <v>165.4</v>
      </c>
      <c r="M317" s="115">
        <v>122.1</v>
      </c>
      <c r="N317" s="115">
        <v>170.8</v>
      </c>
      <c r="O317" s="115">
        <v>169.1</v>
      </c>
      <c r="P317" s="115">
        <v>174.3</v>
      </c>
      <c r="Q317" s="115">
        <v>167.5</v>
      </c>
      <c r="R317" s="115">
        <v>191.4</v>
      </c>
      <c r="S317" s="115">
        <v>170.4</v>
      </c>
      <c r="T317" s="115">
        <v>166</v>
      </c>
      <c r="U317" s="115">
        <v>169.8</v>
      </c>
      <c r="V317" s="115" t="s">
        <v>32</v>
      </c>
      <c r="W317" s="115">
        <v>165.3</v>
      </c>
      <c r="X317" s="115">
        <v>162.9</v>
      </c>
      <c r="Y317" s="115">
        <v>173.4</v>
      </c>
      <c r="Z317" s="115">
        <v>158.9</v>
      </c>
      <c r="AA317" s="115">
        <v>163.80000000000001</v>
      </c>
      <c r="AB317" s="115">
        <v>169.3</v>
      </c>
      <c r="AC317" s="115">
        <v>162.4</v>
      </c>
      <c r="AD317" s="115">
        <v>165.2</v>
      </c>
      <c r="AE317" s="115">
        <v>167.6</v>
      </c>
      <c r="AF317" s="18" t="str">
        <f t="shared" si="10"/>
        <v>Yes</v>
      </c>
    </row>
    <row r="318" spans="1:32" x14ac:dyDescent="0.3">
      <c r="A318" s="115" t="s">
        <v>33</v>
      </c>
      <c r="B318" s="115">
        <v>2021</v>
      </c>
      <c r="C318" s="115" t="s">
        <v>45</v>
      </c>
      <c r="D318" s="115" t="str">
        <f t="shared" si="9"/>
        <v>2021 November</v>
      </c>
      <c r="E318" s="115">
        <v>151</v>
      </c>
      <c r="F318" s="115">
        <v>204.9</v>
      </c>
      <c r="G318" s="115">
        <v>175.4</v>
      </c>
      <c r="H318" s="115">
        <v>159.6</v>
      </c>
      <c r="I318" s="115">
        <v>175.8</v>
      </c>
      <c r="J318" s="115">
        <v>160.30000000000001</v>
      </c>
      <c r="K318" s="115">
        <v>229.1</v>
      </c>
      <c r="L318" s="115">
        <v>165.1</v>
      </c>
      <c r="M318" s="115">
        <v>123.1</v>
      </c>
      <c r="N318" s="115">
        <v>167.2</v>
      </c>
      <c r="O318" s="115">
        <v>156.1</v>
      </c>
      <c r="P318" s="115">
        <v>176.8</v>
      </c>
      <c r="Q318" s="115">
        <v>173.5</v>
      </c>
      <c r="R318" s="115">
        <v>197</v>
      </c>
      <c r="S318" s="115">
        <v>162.30000000000001</v>
      </c>
      <c r="T318" s="115">
        <v>145.30000000000001</v>
      </c>
      <c r="U318" s="115">
        <v>159.69999999999999</v>
      </c>
      <c r="V318" s="115">
        <v>164.2</v>
      </c>
      <c r="W318" s="115">
        <v>161.6</v>
      </c>
      <c r="X318" s="115">
        <v>155.19999999999999</v>
      </c>
      <c r="Y318" s="115">
        <v>164.2</v>
      </c>
      <c r="Z318" s="115">
        <v>151.19999999999999</v>
      </c>
      <c r="AA318" s="115">
        <v>156.69999999999999</v>
      </c>
      <c r="AB318" s="115">
        <v>160.80000000000001</v>
      </c>
      <c r="AC318" s="115">
        <v>161.80000000000001</v>
      </c>
      <c r="AD318" s="115">
        <v>157.30000000000001</v>
      </c>
      <c r="AE318" s="115">
        <v>165.6</v>
      </c>
      <c r="AF318" s="18" t="str">
        <f t="shared" si="10"/>
        <v>Yes</v>
      </c>
    </row>
    <row r="319" spans="1:32" x14ac:dyDescent="0.3">
      <c r="A319" s="115" t="s">
        <v>34</v>
      </c>
      <c r="B319" s="115">
        <v>2021</v>
      </c>
      <c r="C319" s="115" t="s">
        <v>45</v>
      </c>
      <c r="D319" s="115" t="str">
        <f t="shared" si="9"/>
        <v>2021 November</v>
      </c>
      <c r="E319" s="115">
        <v>148.19999999999999</v>
      </c>
      <c r="F319" s="115">
        <v>201.6</v>
      </c>
      <c r="G319" s="115">
        <v>173</v>
      </c>
      <c r="H319" s="115">
        <v>159.30000000000001</v>
      </c>
      <c r="I319" s="115">
        <v>190.1</v>
      </c>
      <c r="J319" s="115">
        <v>156.5</v>
      </c>
      <c r="K319" s="115">
        <v>199.2</v>
      </c>
      <c r="L319" s="115">
        <v>165.3</v>
      </c>
      <c r="M319" s="115">
        <v>122.4</v>
      </c>
      <c r="N319" s="115">
        <v>169.6</v>
      </c>
      <c r="O319" s="115">
        <v>163.69999999999999</v>
      </c>
      <c r="P319" s="115">
        <v>175.5</v>
      </c>
      <c r="Q319" s="115">
        <v>169.7</v>
      </c>
      <c r="R319" s="115">
        <v>192.9</v>
      </c>
      <c r="S319" s="115">
        <v>167.2</v>
      </c>
      <c r="T319" s="115">
        <v>157.4</v>
      </c>
      <c r="U319" s="115">
        <v>165.8</v>
      </c>
      <c r="V319" s="115">
        <v>164.2</v>
      </c>
      <c r="W319" s="115">
        <v>163.9</v>
      </c>
      <c r="X319" s="115">
        <v>159.30000000000001</v>
      </c>
      <c r="Y319" s="115">
        <v>169.9</v>
      </c>
      <c r="Z319" s="115">
        <v>154.80000000000001</v>
      </c>
      <c r="AA319" s="115">
        <v>159.80000000000001</v>
      </c>
      <c r="AB319" s="115">
        <v>164.3</v>
      </c>
      <c r="AC319" s="115">
        <v>162.19999999999999</v>
      </c>
      <c r="AD319" s="115">
        <v>161.4</v>
      </c>
      <c r="AE319" s="115">
        <v>166.7</v>
      </c>
      <c r="AF319" s="18" t="str">
        <f t="shared" si="10"/>
        <v>Yes</v>
      </c>
    </row>
    <row r="320" spans="1:32" x14ac:dyDescent="0.3">
      <c r="A320" s="115" t="s">
        <v>30</v>
      </c>
      <c r="B320" s="115">
        <v>2021</v>
      </c>
      <c r="C320" s="115" t="s">
        <v>46</v>
      </c>
      <c r="D320" s="115" t="str">
        <f t="shared" si="9"/>
        <v>2021 December</v>
      </c>
      <c r="E320" s="115">
        <v>147.4</v>
      </c>
      <c r="F320" s="115">
        <v>197</v>
      </c>
      <c r="G320" s="115">
        <v>176.5</v>
      </c>
      <c r="H320" s="115">
        <v>159.80000000000001</v>
      </c>
      <c r="I320" s="115">
        <v>195.8</v>
      </c>
      <c r="J320" s="115">
        <v>152</v>
      </c>
      <c r="K320" s="115">
        <v>172.3</v>
      </c>
      <c r="L320" s="115">
        <v>164.5</v>
      </c>
      <c r="M320" s="115">
        <v>120.6</v>
      </c>
      <c r="N320" s="115">
        <v>171.7</v>
      </c>
      <c r="O320" s="115">
        <v>169.7</v>
      </c>
      <c r="P320" s="115">
        <v>175.1</v>
      </c>
      <c r="Q320" s="115">
        <v>165.8</v>
      </c>
      <c r="R320" s="115">
        <v>190.8</v>
      </c>
      <c r="S320" s="115">
        <v>171.8</v>
      </c>
      <c r="T320" s="115">
        <v>167.3</v>
      </c>
      <c r="U320" s="115">
        <v>171.2</v>
      </c>
      <c r="V320" s="115" t="s">
        <v>32</v>
      </c>
      <c r="W320" s="115">
        <v>165.6</v>
      </c>
      <c r="X320" s="115">
        <v>163.9</v>
      </c>
      <c r="Y320" s="115">
        <v>174</v>
      </c>
      <c r="Z320" s="115">
        <v>160.1</v>
      </c>
      <c r="AA320" s="115">
        <v>164.5</v>
      </c>
      <c r="AB320" s="115">
        <v>169.7</v>
      </c>
      <c r="AC320" s="115">
        <v>162.80000000000001</v>
      </c>
      <c r="AD320" s="115">
        <v>166</v>
      </c>
      <c r="AE320" s="115">
        <v>167</v>
      </c>
      <c r="AF320" s="18" t="str">
        <f t="shared" si="10"/>
        <v>Yes</v>
      </c>
    </row>
    <row r="321" spans="1:32" x14ac:dyDescent="0.3">
      <c r="A321" s="115" t="s">
        <v>33</v>
      </c>
      <c r="B321" s="115">
        <v>2021</v>
      </c>
      <c r="C321" s="115" t="s">
        <v>46</v>
      </c>
      <c r="D321" s="115" t="str">
        <f t="shared" si="9"/>
        <v>2021 December</v>
      </c>
      <c r="E321" s="115">
        <v>151.6</v>
      </c>
      <c r="F321" s="115">
        <v>202.2</v>
      </c>
      <c r="G321" s="115">
        <v>180</v>
      </c>
      <c r="H321" s="115">
        <v>160</v>
      </c>
      <c r="I321" s="115">
        <v>173.5</v>
      </c>
      <c r="J321" s="115">
        <v>158.30000000000001</v>
      </c>
      <c r="K321" s="115">
        <v>219.5</v>
      </c>
      <c r="L321" s="115">
        <v>164.2</v>
      </c>
      <c r="M321" s="115">
        <v>121.9</v>
      </c>
      <c r="N321" s="115">
        <v>168.2</v>
      </c>
      <c r="O321" s="115">
        <v>156.5</v>
      </c>
      <c r="P321" s="115">
        <v>178.2</v>
      </c>
      <c r="Q321" s="115">
        <v>172.2</v>
      </c>
      <c r="R321" s="115">
        <v>196.8</v>
      </c>
      <c r="S321" s="115">
        <v>163.30000000000001</v>
      </c>
      <c r="T321" s="115">
        <v>146.69999999999999</v>
      </c>
      <c r="U321" s="115">
        <v>160.69999999999999</v>
      </c>
      <c r="V321" s="115">
        <v>163.4</v>
      </c>
      <c r="W321" s="115">
        <v>161.69999999999999</v>
      </c>
      <c r="X321" s="115">
        <v>156</v>
      </c>
      <c r="Y321" s="115">
        <v>165.1</v>
      </c>
      <c r="Z321" s="115">
        <v>151.80000000000001</v>
      </c>
      <c r="AA321" s="115">
        <v>157.6</v>
      </c>
      <c r="AB321" s="115">
        <v>160.6</v>
      </c>
      <c r="AC321" s="115">
        <v>162.4</v>
      </c>
      <c r="AD321" s="115">
        <v>157.80000000000001</v>
      </c>
      <c r="AE321" s="115">
        <v>165.2</v>
      </c>
      <c r="AF321" s="18" t="str">
        <f t="shared" si="10"/>
        <v>Yes</v>
      </c>
    </row>
    <row r="322" spans="1:32" x14ac:dyDescent="0.3">
      <c r="A322" s="115" t="s">
        <v>34</v>
      </c>
      <c r="B322" s="115">
        <v>2021</v>
      </c>
      <c r="C322" s="115" t="s">
        <v>46</v>
      </c>
      <c r="D322" s="115" t="str">
        <f t="shared" si="9"/>
        <v>2021 December</v>
      </c>
      <c r="E322" s="115">
        <v>148.69999999999999</v>
      </c>
      <c r="F322" s="115">
        <v>198.8</v>
      </c>
      <c r="G322" s="115">
        <v>177.9</v>
      </c>
      <c r="H322" s="115">
        <v>159.9</v>
      </c>
      <c r="I322" s="115">
        <v>187.6</v>
      </c>
      <c r="J322" s="115">
        <v>154.9</v>
      </c>
      <c r="K322" s="115">
        <v>188.3</v>
      </c>
      <c r="L322" s="115">
        <v>164.4</v>
      </c>
      <c r="M322" s="115">
        <v>121</v>
      </c>
      <c r="N322" s="115">
        <v>170.5</v>
      </c>
      <c r="O322" s="115">
        <v>164.2</v>
      </c>
      <c r="P322" s="115">
        <v>176.5</v>
      </c>
      <c r="Q322" s="115">
        <v>168.2</v>
      </c>
      <c r="R322" s="115">
        <v>192.4</v>
      </c>
      <c r="S322" s="115">
        <v>168.5</v>
      </c>
      <c r="T322" s="115">
        <v>158.69999999999999</v>
      </c>
      <c r="U322" s="115">
        <v>167</v>
      </c>
      <c r="V322" s="115">
        <v>163.4</v>
      </c>
      <c r="W322" s="115">
        <v>164.1</v>
      </c>
      <c r="X322" s="115">
        <v>160.19999999999999</v>
      </c>
      <c r="Y322" s="115">
        <v>170.6</v>
      </c>
      <c r="Z322" s="115">
        <v>155.69999999999999</v>
      </c>
      <c r="AA322" s="115">
        <v>160.6</v>
      </c>
      <c r="AB322" s="115">
        <v>164.4</v>
      </c>
      <c r="AC322" s="115">
        <v>162.6</v>
      </c>
      <c r="AD322" s="115">
        <v>162</v>
      </c>
      <c r="AE322" s="115">
        <v>166.2</v>
      </c>
      <c r="AF322" s="18" t="str">
        <f t="shared" si="10"/>
        <v>Yes</v>
      </c>
    </row>
    <row r="323" spans="1:32" x14ac:dyDescent="0.3">
      <c r="A323" s="115" t="s">
        <v>30</v>
      </c>
      <c r="B323" s="115">
        <v>2022</v>
      </c>
      <c r="C323" s="115" t="s">
        <v>31</v>
      </c>
      <c r="D323" s="115" t="str">
        <f t="shared" ref="D323:D373" si="11">B323&amp;" "&amp;C323</f>
        <v>2022 January</v>
      </c>
      <c r="E323" s="115">
        <v>148.30000000000001</v>
      </c>
      <c r="F323" s="115">
        <v>196.9</v>
      </c>
      <c r="G323" s="115">
        <v>178</v>
      </c>
      <c r="H323" s="115">
        <v>160.5</v>
      </c>
      <c r="I323" s="115">
        <v>192.6</v>
      </c>
      <c r="J323" s="115">
        <v>151.19999999999999</v>
      </c>
      <c r="K323" s="115">
        <v>159.19999999999999</v>
      </c>
      <c r="L323" s="115">
        <v>164</v>
      </c>
      <c r="M323" s="115">
        <v>119.3</v>
      </c>
      <c r="N323" s="115">
        <v>173.3</v>
      </c>
      <c r="O323" s="115">
        <v>169.8</v>
      </c>
      <c r="P323" s="115">
        <v>175.8</v>
      </c>
      <c r="Q323" s="115">
        <v>164.1</v>
      </c>
      <c r="R323" s="115">
        <v>190.7</v>
      </c>
      <c r="S323" s="115">
        <v>173.2</v>
      </c>
      <c r="T323" s="115">
        <v>169.3</v>
      </c>
      <c r="U323" s="115">
        <v>172.7</v>
      </c>
      <c r="V323" s="115" t="s">
        <v>32</v>
      </c>
      <c r="W323" s="115">
        <v>165.8</v>
      </c>
      <c r="X323" s="115">
        <v>164.9</v>
      </c>
      <c r="Y323" s="115">
        <v>174.7</v>
      </c>
      <c r="Z323" s="115">
        <v>160.80000000000001</v>
      </c>
      <c r="AA323" s="115">
        <v>164.9</v>
      </c>
      <c r="AB323" s="115">
        <v>169.9</v>
      </c>
      <c r="AC323" s="115">
        <v>163.19999999999999</v>
      </c>
      <c r="AD323" s="115">
        <v>166.6</v>
      </c>
      <c r="AE323" s="115">
        <v>166.4</v>
      </c>
      <c r="AF323" s="18" t="str">
        <f t="shared" ref="AF323:AF373" si="12">IF(AND(J323&gt;150,K323&gt;150),"Yes","No")</f>
        <v>Yes</v>
      </c>
    </row>
    <row r="324" spans="1:32" x14ac:dyDescent="0.3">
      <c r="A324" s="115" t="s">
        <v>33</v>
      </c>
      <c r="B324" s="115">
        <v>2022</v>
      </c>
      <c r="C324" s="115" t="s">
        <v>31</v>
      </c>
      <c r="D324" s="115" t="str">
        <f t="shared" si="11"/>
        <v>2022 January</v>
      </c>
      <c r="E324" s="115">
        <v>152.19999999999999</v>
      </c>
      <c r="F324" s="115">
        <v>202.1</v>
      </c>
      <c r="G324" s="115">
        <v>180.1</v>
      </c>
      <c r="H324" s="115">
        <v>160.4</v>
      </c>
      <c r="I324" s="115">
        <v>171</v>
      </c>
      <c r="J324" s="115">
        <v>156.5</v>
      </c>
      <c r="K324" s="115">
        <v>203.6</v>
      </c>
      <c r="L324" s="115">
        <v>163.80000000000001</v>
      </c>
      <c r="M324" s="115">
        <v>121.3</v>
      </c>
      <c r="N324" s="115">
        <v>169.8</v>
      </c>
      <c r="O324" s="115">
        <v>156.6</v>
      </c>
      <c r="P324" s="115">
        <v>179</v>
      </c>
      <c r="Q324" s="115">
        <v>170.3</v>
      </c>
      <c r="R324" s="115">
        <v>196.4</v>
      </c>
      <c r="S324" s="115">
        <v>164.7</v>
      </c>
      <c r="T324" s="115">
        <v>148.5</v>
      </c>
      <c r="U324" s="115">
        <v>162.19999999999999</v>
      </c>
      <c r="V324" s="115">
        <v>164.5</v>
      </c>
      <c r="W324" s="115">
        <v>161.6</v>
      </c>
      <c r="X324" s="115">
        <v>156.80000000000001</v>
      </c>
      <c r="Y324" s="115">
        <v>166.1</v>
      </c>
      <c r="Z324" s="115">
        <v>152.69999999999999</v>
      </c>
      <c r="AA324" s="115">
        <v>158.4</v>
      </c>
      <c r="AB324" s="115">
        <v>161</v>
      </c>
      <c r="AC324" s="115">
        <v>162.80000000000001</v>
      </c>
      <c r="AD324" s="115">
        <v>158.6</v>
      </c>
      <c r="AE324" s="115">
        <v>165</v>
      </c>
      <c r="AF324" s="18" t="str">
        <f t="shared" si="12"/>
        <v>Yes</v>
      </c>
    </row>
    <row r="325" spans="1:32" x14ac:dyDescent="0.3">
      <c r="A325" s="115" t="s">
        <v>34</v>
      </c>
      <c r="B325" s="115">
        <v>2022</v>
      </c>
      <c r="C325" s="115" t="s">
        <v>31</v>
      </c>
      <c r="D325" s="115" t="str">
        <f t="shared" si="11"/>
        <v>2022 January</v>
      </c>
      <c r="E325" s="115">
        <v>149.5</v>
      </c>
      <c r="F325" s="115">
        <v>198.7</v>
      </c>
      <c r="G325" s="115">
        <v>178.8</v>
      </c>
      <c r="H325" s="115">
        <v>160.5</v>
      </c>
      <c r="I325" s="115">
        <v>184.7</v>
      </c>
      <c r="J325" s="115">
        <v>153.69999999999999</v>
      </c>
      <c r="K325" s="115">
        <v>174.3</v>
      </c>
      <c r="L325" s="115">
        <v>163.9</v>
      </c>
      <c r="M325" s="115">
        <v>120</v>
      </c>
      <c r="N325" s="115">
        <v>172.1</v>
      </c>
      <c r="O325" s="115">
        <v>164.3</v>
      </c>
      <c r="P325" s="115">
        <v>177.3</v>
      </c>
      <c r="Q325" s="115">
        <v>166.4</v>
      </c>
      <c r="R325" s="115">
        <v>192.2</v>
      </c>
      <c r="S325" s="115">
        <v>169.9</v>
      </c>
      <c r="T325" s="115">
        <v>160.69999999999999</v>
      </c>
      <c r="U325" s="115">
        <v>168.5</v>
      </c>
      <c r="V325" s="115">
        <v>164.5</v>
      </c>
      <c r="W325" s="115">
        <v>164.2</v>
      </c>
      <c r="X325" s="115">
        <v>161.1</v>
      </c>
      <c r="Y325" s="115">
        <v>171.4</v>
      </c>
      <c r="Z325" s="115">
        <v>156.5</v>
      </c>
      <c r="AA325" s="115">
        <v>161.19999999999999</v>
      </c>
      <c r="AB325" s="115">
        <v>164.7</v>
      </c>
      <c r="AC325" s="115">
        <v>163</v>
      </c>
      <c r="AD325" s="115">
        <v>162.69999999999999</v>
      </c>
      <c r="AE325" s="115">
        <v>165.7</v>
      </c>
      <c r="AF325" s="18" t="str">
        <f t="shared" si="12"/>
        <v>Yes</v>
      </c>
    </row>
    <row r="326" spans="1:32" x14ac:dyDescent="0.3">
      <c r="A326" s="115" t="s">
        <v>30</v>
      </c>
      <c r="B326" s="115">
        <v>2022</v>
      </c>
      <c r="C326" s="115" t="s">
        <v>35</v>
      </c>
      <c r="D326" s="115" t="str">
        <f t="shared" si="11"/>
        <v>2022 February</v>
      </c>
      <c r="E326" s="115">
        <v>148.80000000000001</v>
      </c>
      <c r="F326" s="115">
        <v>198.1</v>
      </c>
      <c r="G326" s="115">
        <v>175.5</v>
      </c>
      <c r="H326" s="115">
        <v>160.69999999999999</v>
      </c>
      <c r="I326" s="115">
        <v>192.6</v>
      </c>
      <c r="J326" s="115">
        <v>151.4</v>
      </c>
      <c r="K326" s="115">
        <v>155.19999999999999</v>
      </c>
      <c r="L326" s="115">
        <v>163.9</v>
      </c>
      <c r="M326" s="115">
        <v>118.1</v>
      </c>
      <c r="N326" s="115">
        <v>175.4</v>
      </c>
      <c r="O326" s="115">
        <v>170.5</v>
      </c>
      <c r="P326" s="115">
        <v>176.3</v>
      </c>
      <c r="Q326" s="115">
        <v>163.9</v>
      </c>
      <c r="R326" s="115">
        <v>191.5</v>
      </c>
      <c r="S326" s="115">
        <v>174.1</v>
      </c>
      <c r="T326" s="115">
        <v>171</v>
      </c>
      <c r="U326" s="115">
        <v>173.7</v>
      </c>
      <c r="V326" s="115" t="s">
        <v>32</v>
      </c>
      <c r="W326" s="115">
        <v>167.4</v>
      </c>
      <c r="X326" s="115">
        <v>165.7</v>
      </c>
      <c r="Y326" s="115">
        <v>175.3</v>
      </c>
      <c r="Z326" s="115">
        <v>161.19999999999999</v>
      </c>
      <c r="AA326" s="115">
        <v>165.5</v>
      </c>
      <c r="AB326" s="115">
        <v>170.3</v>
      </c>
      <c r="AC326" s="115">
        <v>164.5</v>
      </c>
      <c r="AD326" s="115">
        <v>167.3</v>
      </c>
      <c r="AE326" s="115">
        <v>166.7</v>
      </c>
      <c r="AF326" s="18" t="str">
        <f t="shared" si="12"/>
        <v>Yes</v>
      </c>
    </row>
    <row r="327" spans="1:32" x14ac:dyDescent="0.3">
      <c r="A327" s="115" t="s">
        <v>33</v>
      </c>
      <c r="B327" s="115">
        <v>2022</v>
      </c>
      <c r="C327" s="115" t="s">
        <v>35</v>
      </c>
      <c r="D327" s="115" t="str">
        <f t="shared" si="11"/>
        <v>2022 February</v>
      </c>
      <c r="E327" s="115">
        <v>152.5</v>
      </c>
      <c r="F327" s="115">
        <v>205.2</v>
      </c>
      <c r="G327" s="115">
        <v>176.4</v>
      </c>
      <c r="H327" s="115">
        <v>160.6</v>
      </c>
      <c r="I327" s="115">
        <v>171.5</v>
      </c>
      <c r="J327" s="115">
        <v>156.4</v>
      </c>
      <c r="K327" s="115">
        <v>198</v>
      </c>
      <c r="L327" s="115">
        <v>163.19999999999999</v>
      </c>
      <c r="M327" s="115">
        <v>120.6</v>
      </c>
      <c r="N327" s="115">
        <v>172.2</v>
      </c>
      <c r="O327" s="115">
        <v>156.69999999999999</v>
      </c>
      <c r="P327" s="115">
        <v>180</v>
      </c>
      <c r="Q327" s="115">
        <v>170.2</v>
      </c>
      <c r="R327" s="115">
        <v>196.5</v>
      </c>
      <c r="S327" s="115">
        <v>165.7</v>
      </c>
      <c r="T327" s="115">
        <v>150.4</v>
      </c>
      <c r="U327" s="115">
        <v>163.4</v>
      </c>
      <c r="V327" s="115">
        <v>165.5</v>
      </c>
      <c r="W327" s="115">
        <v>163</v>
      </c>
      <c r="X327" s="115">
        <v>157.4</v>
      </c>
      <c r="Y327" s="115">
        <v>167.2</v>
      </c>
      <c r="Z327" s="115">
        <v>153.1</v>
      </c>
      <c r="AA327" s="115">
        <v>159.5</v>
      </c>
      <c r="AB327" s="115">
        <v>162</v>
      </c>
      <c r="AC327" s="115">
        <v>164.2</v>
      </c>
      <c r="AD327" s="115">
        <v>159.4</v>
      </c>
      <c r="AE327" s="115">
        <v>165.5</v>
      </c>
      <c r="AF327" s="18" t="str">
        <f t="shared" si="12"/>
        <v>Yes</v>
      </c>
    </row>
    <row r="328" spans="1:32" x14ac:dyDescent="0.3">
      <c r="A328" s="115" t="s">
        <v>34</v>
      </c>
      <c r="B328" s="115">
        <v>2022</v>
      </c>
      <c r="C328" s="115" t="s">
        <v>35</v>
      </c>
      <c r="D328" s="115" t="str">
        <f t="shared" si="11"/>
        <v>2022 February</v>
      </c>
      <c r="E328" s="115">
        <v>150</v>
      </c>
      <c r="F328" s="115">
        <v>200.6</v>
      </c>
      <c r="G328" s="115">
        <v>175.8</v>
      </c>
      <c r="H328" s="115">
        <v>160.69999999999999</v>
      </c>
      <c r="I328" s="115">
        <v>184.9</v>
      </c>
      <c r="J328" s="115">
        <v>153.69999999999999</v>
      </c>
      <c r="K328" s="115">
        <v>169.7</v>
      </c>
      <c r="L328" s="115">
        <v>163.69999999999999</v>
      </c>
      <c r="M328" s="115">
        <v>118.9</v>
      </c>
      <c r="N328" s="115">
        <v>174.3</v>
      </c>
      <c r="O328" s="115">
        <v>164.7</v>
      </c>
      <c r="P328" s="115">
        <v>178</v>
      </c>
      <c r="Q328" s="115">
        <v>166.2</v>
      </c>
      <c r="R328" s="115">
        <v>192.8</v>
      </c>
      <c r="S328" s="115">
        <v>170.8</v>
      </c>
      <c r="T328" s="115">
        <v>162.4</v>
      </c>
      <c r="U328" s="115">
        <v>169.6</v>
      </c>
      <c r="V328" s="115">
        <v>165.5</v>
      </c>
      <c r="W328" s="115">
        <v>165.7</v>
      </c>
      <c r="X328" s="115">
        <v>161.80000000000001</v>
      </c>
      <c r="Y328" s="115">
        <v>172.2</v>
      </c>
      <c r="Z328" s="115">
        <v>156.9</v>
      </c>
      <c r="AA328" s="115">
        <v>162.1</v>
      </c>
      <c r="AB328" s="115">
        <v>165.4</v>
      </c>
      <c r="AC328" s="115">
        <v>164.4</v>
      </c>
      <c r="AD328" s="115">
        <v>163.5</v>
      </c>
      <c r="AE328" s="115">
        <v>166.1</v>
      </c>
      <c r="AF328" s="18" t="str">
        <f t="shared" si="12"/>
        <v>Yes</v>
      </c>
    </row>
    <row r="329" spans="1:32" x14ac:dyDescent="0.3">
      <c r="A329" s="115" t="s">
        <v>30</v>
      </c>
      <c r="B329" s="115">
        <v>2022</v>
      </c>
      <c r="C329" s="115" t="s">
        <v>36</v>
      </c>
      <c r="D329" s="115" t="str">
        <f t="shared" si="11"/>
        <v>2022 March</v>
      </c>
      <c r="E329" s="115">
        <v>150.19999999999999</v>
      </c>
      <c r="F329" s="115">
        <v>208</v>
      </c>
      <c r="G329" s="115">
        <v>167.9</v>
      </c>
      <c r="H329" s="115">
        <v>162</v>
      </c>
      <c r="I329" s="115">
        <v>203.1</v>
      </c>
      <c r="J329" s="115">
        <v>155.9</v>
      </c>
      <c r="K329" s="115">
        <v>155.80000000000001</v>
      </c>
      <c r="L329" s="115">
        <v>164.2</v>
      </c>
      <c r="M329" s="115">
        <v>118.1</v>
      </c>
      <c r="N329" s="115">
        <v>178.7</v>
      </c>
      <c r="O329" s="115">
        <v>171.2</v>
      </c>
      <c r="P329" s="115">
        <v>177.4</v>
      </c>
      <c r="Q329" s="115">
        <v>166.6</v>
      </c>
      <c r="R329" s="115">
        <v>192.3</v>
      </c>
      <c r="S329" s="115">
        <v>175.4</v>
      </c>
      <c r="T329" s="115">
        <v>173.2</v>
      </c>
      <c r="U329" s="115">
        <v>175.1</v>
      </c>
      <c r="V329" s="115" t="s">
        <v>32</v>
      </c>
      <c r="W329" s="115">
        <v>168.9</v>
      </c>
      <c r="X329" s="115">
        <v>166.5</v>
      </c>
      <c r="Y329" s="115">
        <v>176</v>
      </c>
      <c r="Z329" s="115">
        <v>162</v>
      </c>
      <c r="AA329" s="115">
        <v>166.6</v>
      </c>
      <c r="AB329" s="115">
        <v>170.6</v>
      </c>
      <c r="AC329" s="115">
        <v>167.4</v>
      </c>
      <c r="AD329" s="115">
        <v>168.3</v>
      </c>
      <c r="AE329" s="115">
        <v>168.7</v>
      </c>
      <c r="AF329" s="18" t="str">
        <f t="shared" si="12"/>
        <v>Yes</v>
      </c>
    </row>
    <row r="330" spans="1:32" x14ac:dyDescent="0.3">
      <c r="A330" s="115" t="s">
        <v>33</v>
      </c>
      <c r="B330" s="115">
        <v>2022</v>
      </c>
      <c r="C330" s="115" t="s">
        <v>36</v>
      </c>
      <c r="D330" s="115" t="str">
        <f t="shared" si="11"/>
        <v>2022 March</v>
      </c>
      <c r="E330" s="115">
        <v>153.69999999999999</v>
      </c>
      <c r="F330" s="115">
        <v>215.8</v>
      </c>
      <c r="G330" s="115">
        <v>167.7</v>
      </c>
      <c r="H330" s="115">
        <v>162.6</v>
      </c>
      <c r="I330" s="115">
        <v>180</v>
      </c>
      <c r="J330" s="115">
        <v>159.6</v>
      </c>
      <c r="K330" s="115">
        <v>188.4</v>
      </c>
      <c r="L330" s="115">
        <v>163.4</v>
      </c>
      <c r="M330" s="115">
        <v>120.3</v>
      </c>
      <c r="N330" s="115">
        <v>174.7</v>
      </c>
      <c r="O330" s="115">
        <v>157.1</v>
      </c>
      <c r="P330" s="115">
        <v>181.5</v>
      </c>
      <c r="Q330" s="115">
        <v>171.5</v>
      </c>
      <c r="R330" s="115">
        <v>197.5</v>
      </c>
      <c r="S330" s="115">
        <v>167.1</v>
      </c>
      <c r="T330" s="115">
        <v>152.6</v>
      </c>
      <c r="U330" s="115">
        <v>164.9</v>
      </c>
      <c r="V330" s="115">
        <v>165.3</v>
      </c>
      <c r="W330" s="115">
        <v>164.5</v>
      </c>
      <c r="X330" s="115">
        <v>158.6</v>
      </c>
      <c r="Y330" s="115">
        <v>168.2</v>
      </c>
      <c r="Z330" s="115">
        <v>154.19999999999999</v>
      </c>
      <c r="AA330" s="115">
        <v>160.80000000000001</v>
      </c>
      <c r="AB330" s="115">
        <v>162.69999999999999</v>
      </c>
      <c r="AC330" s="115">
        <v>166.8</v>
      </c>
      <c r="AD330" s="115">
        <v>160.6</v>
      </c>
      <c r="AE330" s="115">
        <v>166.5</v>
      </c>
      <c r="AF330" s="18" t="str">
        <f t="shared" si="12"/>
        <v>Yes</v>
      </c>
    </row>
    <row r="331" spans="1:32" x14ac:dyDescent="0.3">
      <c r="A331" s="115" t="s">
        <v>34</v>
      </c>
      <c r="B331" s="115">
        <v>2022</v>
      </c>
      <c r="C331" s="115" t="s">
        <v>36</v>
      </c>
      <c r="D331" s="115" t="str">
        <f t="shared" si="11"/>
        <v>2022 March</v>
      </c>
      <c r="E331" s="115">
        <v>151.30000000000001</v>
      </c>
      <c r="F331" s="115">
        <v>210.7</v>
      </c>
      <c r="G331" s="115">
        <v>167.8</v>
      </c>
      <c r="H331" s="115">
        <v>162.19999999999999</v>
      </c>
      <c r="I331" s="115">
        <v>194.6</v>
      </c>
      <c r="J331" s="115">
        <v>157.6</v>
      </c>
      <c r="K331" s="115">
        <v>166.9</v>
      </c>
      <c r="L331" s="115">
        <v>163.9</v>
      </c>
      <c r="M331" s="115">
        <v>118.8</v>
      </c>
      <c r="N331" s="115">
        <v>177.4</v>
      </c>
      <c r="O331" s="115">
        <v>165.3</v>
      </c>
      <c r="P331" s="115">
        <v>179.3</v>
      </c>
      <c r="Q331" s="115">
        <v>168.4</v>
      </c>
      <c r="R331" s="115">
        <v>193.7</v>
      </c>
      <c r="S331" s="115">
        <v>172.1</v>
      </c>
      <c r="T331" s="115">
        <v>164.6</v>
      </c>
      <c r="U331" s="115">
        <v>171.1</v>
      </c>
      <c r="V331" s="115">
        <v>165.3</v>
      </c>
      <c r="W331" s="115">
        <v>167.2</v>
      </c>
      <c r="X331" s="115">
        <v>162.80000000000001</v>
      </c>
      <c r="Y331" s="115">
        <v>173</v>
      </c>
      <c r="Z331" s="115">
        <v>157.9</v>
      </c>
      <c r="AA331" s="115">
        <v>163.30000000000001</v>
      </c>
      <c r="AB331" s="115">
        <v>166</v>
      </c>
      <c r="AC331" s="115">
        <v>167.2</v>
      </c>
      <c r="AD331" s="115">
        <v>164.6</v>
      </c>
      <c r="AE331" s="115">
        <v>167.7</v>
      </c>
      <c r="AF331" s="18" t="str">
        <f t="shared" si="12"/>
        <v>Yes</v>
      </c>
    </row>
    <row r="332" spans="1:32" x14ac:dyDescent="0.3">
      <c r="A332" s="115" t="s">
        <v>30</v>
      </c>
      <c r="B332" s="115">
        <v>2022</v>
      </c>
      <c r="C332" s="115" t="s">
        <v>37</v>
      </c>
      <c r="D332" s="115" t="str">
        <f t="shared" si="11"/>
        <v>2022 April</v>
      </c>
      <c r="E332" s="115">
        <v>151.80000000000001</v>
      </c>
      <c r="F332" s="115">
        <v>209.7</v>
      </c>
      <c r="G332" s="115">
        <v>164.5</v>
      </c>
      <c r="H332" s="115">
        <v>163.80000000000001</v>
      </c>
      <c r="I332" s="115">
        <v>207.4</v>
      </c>
      <c r="J332" s="115">
        <v>169.7</v>
      </c>
      <c r="K332" s="115">
        <v>153.6</v>
      </c>
      <c r="L332" s="115">
        <v>165.1</v>
      </c>
      <c r="M332" s="115">
        <v>118.2</v>
      </c>
      <c r="N332" s="115">
        <v>182.9</v>
      </c>
      <c r="O332" s="115">
        <v>172.4</v>
      </c>
      <c r="P332" s="115">
        <v>178.9</v>
      </c>
      <c r="Q332" s="115">
        <v>168.6</v>
      </c>
      <c r="R332" s="115">
        <v>192.8</v>
      </c>
      <c r="S332" s="115">
        <v>177.5</v>
      </c>
      <c r="T332" s="115">
        <v>175.1</v>
      </c>
      <c r="U332" s="115">
        <v>177.1</v>
      </c>
      <c r="V332" s="115" t="s">
        <v>32</v>
      </c>
      <c r="W332" s="115">
        <v>173.3</v>
      </c>
      <c r="X332" s="115">
        <v>167.7</v>
      </c>
      <c r="Y332" s="115">
        <v>177</v>
      </c>
      <c r="Z332" s="115">
        <v>166.2</v>
      </c>
      <c r="AA332" s="115">
        <v>167.2</v>
      </c>
      <c r="AB332" s="115">
        <v>170.9</v>
      </c>
      <c r="AC332" s="115">
        <v>169</v>
      </c>
      <c r="AD332" s="115">
        <v>170.2</v>
      </c>
      <c r="AE332" s="115">
        <v>170.8</v>
      </c>
      <c r="AF332" s="18" t="str">
        <f t="shared" si="12"/>
        <v>Yes</v>
      </c>
    </row>
    <row r="333" spans="1:32" x14ac:dyDescent="0.3">
      <c r="A333" s="115" t="s">
        <v>33</v>
      </c>
      <c r="B333" s="115">
        <v>2022</v>
      </c>
      <c r="C333" s="115" t="s">
        <v>37</v>
      </c>
      <c r="D333" s="115" t="str">
        <f t="shared" si="11"/>
        <v>2022 April</v>
      </c>
      <c r="E333" s="115">
        <v>155.4</v>
      </c>
      <c r="F333" s="115">
        <v>215.8</v>
      </c>
      <c r="G333" s="115">
        <v>164.6</v>
      </c>
      <c r="H333" s="115">
        <v>164.2</v>
      </c>
      <c r="I333" s="115">
        <v>186</v>
      </c>
      <c r="J333" s="115">
        <v>175.9</v>
      </c>
      <c r="K333" s="115">
        <v>190.7</v>
      </c>
      <c r="L333" s="115">
        <v>164</v>
      </c>
      <c r="M333" s="115">
        <v>120.5</v>
      </c>
      <c r="N333" s="115">
        <v>178</v>
      </c>
      <c r="O333" s="115">
        <v>157.5</v>
      </c>
      <c r="P333" s="115">
        <v>183.3</v>
      </c>
      <c r="Q333" s="115">
        <v>174.5</v>
      </c>
      <c r="R333" s="115">
        <v>197.1</v>
      </c>
      <c r="S333" s="115">
        <v>168.4</v>
      </c>
      <c r="T333" s="115">
        <v>154.5</v>
      </c>
      <c r="U333" s="115">
        <v>166.3</v>
      </c>
      <c r="V333" s="115">
        <v>167</v>
      </c>
      <c r="W333" s="115">
        <v>170.5</v>
      </c>
      <c r="X333" s="115">
        <v>159.80000000000001</v>
      </c>
      <c r="Y333" s="115">
        <v>169</v>
      </c>
      <c r="Z333" s="115">
        <v>159.30000000000001</v>
      </c>
      <c r="AA333" s="115">
        <v>162.19999999999999</v>
      </c>
      <c r="AB333" s="115">
        <v>164</v>
      </c>
      <c r="AC333" s="115">
        <v>168.4</v>
      </c>
      <c r="AD333" s="115">
        <v>163.1</v>
      </c>
      <c r="AE333" s="115">
        <v>169.2</v>
      </c>
      <c r="AF333" s="18" t="str">
        <f t="shared" si="12"/>
        <v>Yes</v>
      </c>
    </row>
    <row r="334" spans="1:32" x14ac:dyDescent="0.3">
      <c r="A334" s="115" t="s">
        <v>34</v>
      </c>
      <c r="B334" s="115">
        <v>2022</v>
      </c>
      <c r="C334" s="115" t="s">
        <v>37</v>
      </c>
      <c r="D334" s="115" t="str">
        <f t="shared" si="11"/>
        <v>2022 April</v>
      </c>
      <c r="E334" s="115">
        <v>152.9</v>
      </c>
      <c r="F334" s="115">
        <v>211.8</v>
      </c>
      <c r="G334" s="115">
        <v>164.5</v>
      </c>
      <c r="H334" s="115">
        <v>163.9</v>
      </c>
      <c r="I334" s="115">
        <v>199.5</v>
      </c>
      <c r="J334" s="115">
        <v>172.6</v>
      </c>
      <c r="K334" s="115">
        <v>166.2</v>
      </c>
      <c r="L334" s="115">
        <v>164.7</v>
      </c>
      <c r="M334" s="115">
        <v>119</v>
      </c>
      <c r="N334" s="115">
        <v>181.3</v>
      </c>
      <c r="O334" s="115">
        <v>166.2</v>
      </c>
      <c r="P334" s="115">
        <v>180.9</v>
      </c>
      <c r="Q334" s="115">
        <v>170.8</v>
      </c>
      <c r="R334" s="115">
        <v>193.9</v>
      </c>
      <c r="S334" s="115">
        <v>173.9</v>
      </c>
      <c r="T334" s="115">
        <v>166.5</v>
      </c>
      <c r="U334" s="115">
        <v>172.8</v>
      </c>
      <c r="V334" s="115">
        <v>167</v>
      </c>
      <c r="W334" s="115">
        <v>172.2</v>
      </c>
      <c r="X334" s="115">
        <v>164</v>
      </c>
      <c r="Y334" s="115">
        <v>174</v>
      </c>
      <c r="Z334" s="115">
        <v>162.6</v>
      </c>
      <c r="AA334" s="115">
        <v>164.4</v>
      </c>
      <c r="AB334" s="115">
        <v>166.9</v>
      </c>
      <c r="AC334" s="115">
        <v>168.8</v>
      </c>
      <c r="AD334" s="115">
        <v>166.8</v>
      </c>
      <c r="AE334" s="115">
        <v>170.1</v>
      </c>
      <c r="AF334" s="18" t="str">
        <f t="shared" si="12"/>
        <v>Yes</v>
      </c>
    </row>
    <row r="335" spans="1:32" x14ac:dyDescent="0.3">
      <c r="A335" s="115" t="s">
        <v>30</v>
      </c>
      <c r="B335" s="115">
        <v>2022</v>
      </c>
      <c r="C335" s="115" t="s">
        <v>38</v>
      </c>
      <c r="D335" s="115" t="str">
        <f t="shared" si="11"/>
        <v>2022 May</v>
      </c>
      <c r="E335" s="115">
        <v>152.9</v>
      </c>
      <c r="F335" s="115">
        <v>214.7</v>
      </c>
      <c r="G335" s="115">
        <v>161.4</v>
      </c>
      <c r="H335" s="115">
        <v>164.6</v>
      </c>
      <c r="I335" s="115">
        <v>209.9</v>
      </c>
      <c r="J335" s="115">
        <v>168</v>
      </c>
      <c r="K335" s="115">
        <v>160.4</v>
      </c>
      <c r="L335" s="115">
        <v>165</v>
      </c>
      <c r="M335" s="115">
        <v>118.9</v>
      </c>
      <c r="N335" s="115">
        <v>186.6</v>
      </c>
      <c r="O335" s="115">
        <v>173.2</v>
      </c>
      <c r="P335" s="115">
        <v>180.4</v>
      </c>
      <c r="Q335" s="115">
        <v>170.8</v>
      </c>
      <c r="R335" s="115">
        <v>192.9</v>
      </c>
      <c r="S335" s="115">
        <v>179.3</v>
      </c>
      <c r="T335" s="115">
        <v>177.2</v>
      </c>
      <c r="U335" s="115">
        <v>179</v>
      </c>
      <c r="V335" s="115" t="s">
        <v>32</v>
      </c>
      <c r="W335" s="115">
        <v>175.3</v>
      </c>
      <c r="X335" s="115">
        <v>168.9</v>
      </c>
      <c r="Y335" s="115">
        <v>177.7</v>
      </c>
      <c r="Z335" s="115">
        <v>167.1</v>
      </c>
      <c r="AA335" s="115">
        <v>167.6</v>
      </c>
      <c r="AB335" s="115">
        <v>171.8</v>
      </c>
      <c r="AC335" s="115">
        <v>168.5</v>
      </c>
      <c r="AD335" s="115">
        <v>170.9</v>
      </c>
      <c r="AE335" s="115">
        <v>172.5</v>
      </c>
      <c r="AF335" s="18" t="str">
        <f t="shared" si="12"/>
        <v>Yes</v>
      </c>
    </row>
    <row r="336" spans="1:32" x14ac:dyDescent="0.3">
      <c r="A336" s="115" t="s">
        <v>33</v>
      </c>
      <c r="B336" s="115">
        <v>2022</v>
      </c>
      <c r="C336" s="115" t="s">
        <v>38</v>
      </c>
      <c r="D336" s="115" t="str">
        <f t="shared" si="11"/>
        <v>2022 May</v>
      </c>
      <c r="E336" s="115">
        <v>156.69999999999999</v>
      </c>
      <c r="F336" s="115">
        <v>221.2</v>
      </c>
      <c r="G336" s="115">
        <v>164.1</v>
      </c>
      <c r="H336" s="115">
        <v>165.4</v>
      </c>
      <c r="I336" s="115">
        <v>189.5</v>
      </c>
      <c r="J336" s="115">
        <v>174.5</v>
      </c>
      <c r="K336" s="115">
        <v>203.2</v>
      </c>
      <c r="L336" s="115">
        <v>164.1</v>
      </c>
      <c r="M336" s="115">
        <v>121.2</v>
      </c>
      <c r="N336" s="115">
        <v>181.4</v>
      </c>
      <c r="O336" s="115">
        <v>158.5</v>
      </c>
      <c r="P336" s="115">
        <v>184.9</v>
      </c>
      <c r="Q336" s="115">
        <v>177.5</v>
      </c>
      <c r="R336" s="115">
        <v>197.5</v>
      </c>
      <c r="S336" s="115">
        <v>170</v>
      </c>
      <c r="T336" s="115">
        <v>155.9</v>
      </c>
      <c r="U336" s="115">
        <v>167.8</v>
      </c>
      <c r="V336" s="115">
        <v>167.5</v>
      </c>
      <c r="W336" s="115">
        <v>173.5</v>
      </c>
      <c r="X336" s="115">
        <v>161.1</v>
      </c>
      <c r="Y336" s="115">
        <v>170.1</v>
      </c>
      <c r="Z336" s="115">
        <v>159.4</v>
      </c>
      <c r="AA336" s="115">
        <v>163.19999999999999</v>
      </c>
      <c r="AB336" s="115">
        <v>165.2</v>
      </c>
      <c r="AC336" s="115">
        <v>168.2</v>
      </c>
      <c r="AD336" s="115">
        <v>163.80000000000001</v>
      </c>
      <c r="AE336" s="115">
        <v>170.8</v>
      </c>
      <c r="AF336" s="18" t="str">
        <f t="shared" si="12"/>
        <v>Yes</v>
      </c>
    </row>
    <row r="337" spans="1:32" x14ac:dyDescent="0.3">
      <c r="A337" s="115" t="s">
        <v>34</v>
      </c>
      <c r="B337" s="115">
        <v>2022</v>
      </c>
      <c r="C337" s="115" t="s">
        <v>38</v>
      </c>
      <c r="D337" s="115" t="str">
        <f t="shared" si="11"/>
        <v>2022 May</v>
      </c>
      <c r="E337" s="115">
        <v>154.1</v>
      </c>
      <c r="F337" s="115">
        <v>217</v>
      </c>
      <c r="G337" s="115">
        <v>162.4</v>
      </c>
      <c r="H337" s="115">
        <v>164.9</v>
      </c>
      <c r="I337" s="115">
        <v>202.4</v>
      </c>
      <c r="J337" s="115">
        <v>171</v>
      </c>
      <c r="K337" s="115">
        <v>174.9</v>
      </c>
      <c r="L337" s="115">
        <v>164.7</v>
      </c>
      <c r="M337" s="115">
        <v>119.7</v>
      </c>
      <c r="N337" s="115">
        <v>184.9</v>
      </c>
      <c r="O337" s="115">
        <v>167.1</v>
      </c>
      <c r="P337" s="115">
        <v>182.5</v>
      </c>
      <c r="Q337" s="115">
        <v>173.3</v>
      </c>
      <c r="R337" s="115">
        <v>194.1</v>
      </c>
      <c r="S337" s="115">
        <v>175.6</v>
      </c>
      <c r="T337" s="115">
        <v>168.4</v>
      </c>
      <c r="U337" s="115">
        <v>174.6</v>
      </c>
      <c r="V337" s="115">
        <v>167.5</v>
      </c>
      <c r="W337" s="115">
        <v>174.6</v>
      </c>
      <c r="X337" s="115">
        <v>165.2</v>
      </c>
      <c r="Y337" s="115">
        <v>174.8</v>
      </c>
      <c r="Z337" s="115">
        <v>163</v>
      </c>
      <c r="AA337" s="115">
        <v>165.1</v>
      </c>
      <c r="AB337" s="115">
        <v>167.9</v>
      </c>
      <c r="AC337" s="115">
        <v>168.4</v>
      </c>
      <c r="AD337" s="115">
        <v>167.5</v>
      </c>
      <c r="AE337" s="115">
        <v>171.7</v>
      </c>
      <c r="AF337" s="18" t="str">
        <f t="shared" si="12"/>
        <v>Yes</v>
      </c>
    </row>
    <row r="338" spans="1:32" x14ac:dyDescent="0.3">
      <c r="A338" s="115" t="s">
        <v>30</v>
      </c>
      <c r="B338" s="115">
        <v>2022</v>
      </c>
      <c r="C338" s="115" t="s">
        <v>39</v>
      </c>
      <c r="D338" s="115" t="str">
        <f t="shared" si="11"/>
        <v>2022 June</v>
      </c>
      <c r="E338" s="115">
        <v>153.80000000000001</v>
      </c>
      <c r="F338" s="115">
        <v>217.2</v>
      </c>
      <c r="G338" s="115">
        <v>169.6</v>
      </c>
      <c r="H338" s="115">
        <v>165.4</v>
      </c>
      <c r="I338" s="115">
        <v>208.1</v>
      </c>
      <c r="J338" s="115">
        <v>165.8</v>
      </c>
      <c r="K338" s="115">
        <v>167.3</v>
      </c>
      <c r="L338" s="115">
        <v>164.6</v>
      </c>
      <c r="M338" s="115">
        <v>119.1</v>
      </c>
      <c r="N338" s="115">
        <v>188.9</v>
      </c>
      <c r="O338" s="115">
        <v>174.2</v>
      </c>
      <c r="P338" s="115">
        <v>181.9</v>
      </c>
      <c r="Q338" s="115">
        <v>172.4</v>
      </c>
      <c r="R338" s="115">
        <v>192.9</v>
      </c>
      <c r="S338" s="115">
        <v>180.7</v>
      </c>
      <c r="T338" s="115">
        <v>178.7</v>
      </c>
      <c r="U338" s="115">
        <v>180.4</v>
      </c>
      <c r="V338" s="115" t="s">
        <v>32</v>
      </c>
      <c r="W338" s="115">
        <v>176.7</v>
      </c>
      <c r="X338" s="115">
        <v>170.3</v>
      </c>
      <c r="Y338" s="115">
        <v>178.2</v>
      </c>
      <c r="Z338" s="115">
        <v>165.5</v>
      </c>
      <c r="AA338" s="115">
        <v>168</v>
      </c>
      <c r="AB338" s="115">
        <v>172.6</v>
      </c>
      <c r="AC338" s="115">
        <v>169.5</v>
      </c>
      <c r="AD338" s="115">
        <v>171</v>
      </c>
      <c r="AE338" s="115">
        <v>173.6</v>
      </c>
      <c r="AF338" s="18" t="str">
        <f t="shared" si="12"/>
        <v>Yes</v>
      </c>
    </row>
    <row r="339" spans="1:32" x14ac:dyDescent="0.3">
      <c r="A339" s="115" t="s">
        <v>33</v>
      </c>
      <c r="B339" s="115">
        <v>2022</v>
      </c>
      <c r="C339" s="115" t="s">
        <v>39</v>
      </c>
      <c r="D339" s="115" t="str">
        <f t="shared" si="11"/>
        <v>2022 June</v>
      </c>
      <c r="E339" s="115">
        <v>157.5</v>
      </c>
      <c r="F339" s="115">
        <v>223.4</v>
      </c>
      <c r="G339" s="115">
        <v>172.8</v>
      </c>
      <c r="H339" s="115">
        <v>166.4</v>
      </c>
      <c r="I339" s="115">
        <v>188.6</v>
      </c>
      <c r="J339" s="115">
        <v>174.1</v>
      </c>
      <c r="K339" s="115">
        <v>211.5</v>
      </c>
      <c r="L339" s="115">
        <v>163.6</v>
      </c>
      <c r="M339" s="115">
        <v>121.4</v>
      </c>
      <c r="N339" s="115">
        <v>183.5</v>
      </c>
      <c r="O339" s="115">
        <v>159.1</v>
      </c>
      <c r="P339" s="115">
        <v>186.3</v>
      </c>
      <c r="Q339" s="115">
        <v>179.3</v>
      </c>
      <c r="R339" s="115">
        <v>198.3</v>
      </c>
      <c r="S339" s="115">
        <v>171.6</v>
      </c>
      <c r="T339" s="115">
        <v>157.4</v>
      </c>
      <c r="U339" s="115">
        <v>169.4</v>
      </c>
      <c r="V339" s="115">
        <v>166.8</v>
      </c>
      <c r="W339" s="115">
        <v>174.9</v>
      </c>
      <c r="X339" s="115">
        <v>162.1</v>
      </c>
      <c r="Y339" s="115">
        <v>170.9</v>
      </c>
      <c r="Z339" s="115">
        <v>157.19999999999999</v>
      </c>
      <c r="AA339" s="115">
        <v>164.1</v>
      </c>
      <c r="AB339" s="115">
        <v>166.5</v>
      </c>
      <c r="AC339" s="115">
        <v>169.2</v>
      </c>
      <c r="AD339" s="115">
        <v>163.80000000000001</v>
      </c>
      <c r="AE339" s="115">
        <v>171.4</v>
      </c>
      <c r="AF339" s="18" t="str">
        <f t="shared" si="12"/>
        <v>Yes</v>
      </c>
    </row>
    <row r="340" spans="1:32" x14ac:dyDescent="0.3">
      <c r="A340" s="115" t="s">
        <v>34</v>
      </c>
      <c r="B340" s="115">
        <v>2022</v>
      </c>
      <c r="C340" s="115" t="s">
        <v>39</v>
      </c>
      <c r="D340" s="115" t="str">
        <f t="shared" si="11"/>
        <v>2022 June</v>
      </c>
      <c r="E340" s="115">
        <v>155</v>
      </c>
      <c r="F340" s="115">
        <v>219.4</v>
      </c>
      <c r="G340" s="115">
        <v>170.8</v>
      </c>
      <c r="H340" s="115">
        <v>165.8</v>
      </c>
      <c r="I340" s="115">
        <v>200.9</v>
      </c>
      <c r="J340" s="115">
        <v>169.7</v>
      </c>
      <c r="K340" s="115">
        <v>182.3</v>
      </c>
      <c r="L340" s="115">
        <v>164.3</v>
      </c>
      <c r="M340" s="115">
        <v>119.9</v>
      </c>
      <c r="N340" s="115">
        <v>187.1</v>
      </c>
      <c r="O340" s="115">
        <v>167.9</v>
      </c>
      <c r="P340" s="115">
        <v>183.9</v>
      </c>
      <c r="Q340" s="115">
        <v>174.9</v>
      </c>
      <c r="R340" s="115">
        <v>194.3</v>
      </c>
      <c r="S340" s="115">
        <v>177.1</v>
      </c>
      <c r="T340" s="115">
        <v>169.9</v>
      </c>
      <c r="U340" s="115">
        <v>176</v>
      </c>
      <c r="V340" s="115">
        <v>166.8</v>
      </c>
      <c r="W340" s="115">
        <v>176</v>
      </c>
      <c r="X340" s="115">
        <v>166.4</v>
      </c>
      <c r="Y340" s="115">
        <v>175.4</v>
      </c>
      <c r="Z340" s="115">
        <v>161.1</v>
      </c>
      <c r="AA340" s="115">
        <v>165.8</v>
      </c>
      <c r="AB340" s="115">
        <v>169</v>
      </c>
      <c r="AC340" s="115">
        <v>169.4</v>
      </c>
      <c r="AD340" s="115">
        <v>167.5</v>
      </c>
      <c r="AE340" s="115">
        <v>172.6</v>
      </c>
      <c r="AF340" s="18" t="str">
        <f t="shared" si="12"/>
        <v>Yes</v>
      </c>
    </row>
    <row r="341" spans="1:32" x14ac:dyDescent="0.3">
      <c r="A341" s="115" t="s">
        <v>30</v>
      </c>
      <c r="B341" s="115">
        <v>2022</v>
      </c>
      <c r="C341" s="115" t="s">
        <v>40</v>
      </c>
      <c r="D341" s="115" t="str">
        <f t="shared" si="11"/>
        <v>2022 July</v>
      </c>
      <c r="E341" s="115">
        <v>155.19999999999999</v>
      </c>
      <c r="F341" s="115">
        <v>210.8</v>
      </c>
      <c r="G341" s="115">
        <v>174.3</v>
      </c>
      <c r="H341" s="115">
        <v>166.3</v>
      </c>
      <c r="I341" s="115">
        <v>202.2</v>
      </c>
      <c r="J341" s="115">
        <v>169.6</v>
      </c>
      <c r="K341" s="115">
        <v>168.6</v>
      </c>
      <c r="L341" s="115">
        <v>164.4</v>
      </c>
      <c r="M341" s="115">
        <v>119.2</v>
      </c>
      <c r="N341" s="115">
        <v>191.8</v>
      </c>
      <c r="O341" s="115">
        <v>174.5</v>
      </c>
      <c r="P341" s="115">
        <v>183.1</v>
      </c>
      <c r="Q341" s="115">
        <v>172.5</v>
      </c>
      <c r="R341" s="115">
        <v>193.2</v>
      </c>
      <c r="S341" s="115">
        <v>182</v>
      </c>
      <c r="T341" s="115">
        <v>180.3</v>
      </c>
      <c r="U341" s="115">
        <v>181.7</v>
      </c>
      <c r="V341" s="115" t="s">
        <v>32</v>
      </c>
      <c r="W341" s="115">
        <v>179.6</v>
      </c>
      <c r="X341" s="115">
        <v>171.3</v>
      </c>
      <c r="Y341" s="115">
        <v>178.8</v>
      </c>
      <c r="Z341" s="115">
        <v>166.3</v>
      </c>
      <c r="AA341" s="115">
        <v>168.6</v>
      </c>
      <c r="AB341" s="115">
        <v>174.7</v>
      </c>
      <c r="AC341" s="115">
        <v>169.7</v>
      </c>
      <c r="AD341" s="115">
        <v>171.8</v>
      </c>
      <c r="AE341" s="115">
        <v>174.3</v>
      </c>
      <c r="AF341" s="18" t="str">
        <f t="shared" si="12"/>
        <v>Yes</v>
      </c>
    </row>
    <row r="342" spans="1:32" x14ac:dyDescent="0.3">
      <c r="A342" s="115" t="s">
        <v>33</v>
      </c>
      <c r="B342" s="115">
        <v>2022</v>
      </c>
      <c r="C342" s="115" t="s">
        <v>40</v>
      </c>
      <c r="D342" s="115" t="str">
        <f t="shared" si="11"/>
        <v>2022 July</v>
      </c>
      <c r="E342" s="115">
        <v>159.30000000000001</v>
      </c>
      <c r="F342" s="115">
        <v>217.1</v>
      </c>
      <c r="G342" s="115">
        <v>176.6</v>
      </c>
      <c r="H342" s="115">
        <v>167.1</v>
      </c>
      <c r="I342" s="115">
        <v>184.8</v>
      </c>
      <c r="J342" s="115">
        <v>179.5</v>
      </c>
      <c r="K342" s="115">
        <v>208.5</v>
      </c>
      <c r="L342" s="115">
        <v>164</v>
      </c>
      <c r="M342" s="115">
        <v>121.5</v>
      </c>
      <c r="N342" s="115">
        <v>186.3</v>
      </c>
      <c r="O342" s="115">
        <v>159.80000000000001</v>
      </c>
      <c r="P342" s="115">
        <v>187.7</v>
      </c>
      <c r="Q342" s="115">
        <v>179.4</v>
      </c>
      <c r="R342" s="115">
        <v>198.6</v>
      </c>
      <c r="S342" s="115">
        <v>172.7</v>
      </c>
      <c r="T342" s="115">
        <v>158.69999999999999</v>
      </c>
      <c r="U342" s="115">
        <v>170.6</v>
      </c>
      <c r="V342" s="115">
        <v>167.8</v>
      </c>
      <c r="W342" s="115">
        <v>179.5</v>
      </c>
      <c r="X342" s="115">
        <v>163.1</v>
      </c>
      <c r="Y342" s="115">
        <v>171.7</v>
      </c>
      <c r="Z342" s="115">
        <v>157.4</v>
      </c>
      <c r="AA342" s="115">
        <v>164.6</v>
      </c>
      <c r="AB342" s="115">
        <v>169.1</v>
      </c>
      <c r="AC342" s="115">
        <v>169.8</v>
      </c>
      <c r="AD342" s="115">
        <v>164.7</v>
      </c>
      <c r="AE342" s="115">
        <v>172.3</v>
      </c>
      <c r="AF342" s="18" t="str">
        <f t="shared" si="12"/>
        <v>Yes</v>
      </c>
    </row>
    <row r="343" spans="1:32" x14ac:dyDescent="0.3">
      <c r="A343" s="115" t="s">
        <v>34</v>
      </c>
      <c r="B343" s="115">
        <v>2022</v>
      </c>
      <c r="C343" s="115" t="s">
        <v>40</v>
      </c>
      <c r="D343" s="115" t="str">
        <f t="shared" si="11"/>
        <v>2022 July</v>
      </c>
      <c r="E343" s="115">
        <v>156.5</v>
      </c>
      <c r="F343" s="115">
        <v>213</v>
      </c>
      <c r="G343" s="115">
        <v>175.2</v>
      </c>
      <c r="H343" s="115">
        <v>166.6</v>
      </c>
      <c r="I343" s="115">
        <v>195.8</v>
      </c>
      <c r="J343" s="115">
        <v>174.2</v>
      </c>
      <c r="K343" s="115">
        <v>182.1</v>
      </c>
      <c r="L343" s="115">
        <v>164.3</v>
      </c>
      <c r="M343" s="115">
        <v>120</v>
      </c>
      <c r="N343" s="115">
        <v>190</v>
      </c>
      <c r="O343" s="115">
        <v>168.4</v>
      </c>
      <c r="P343" s="115">
        <v>185.2</v>
      </c>
      <c r="Q343" s="115">
        <v>175</v>
      </c>
      <c r="R343" s="115">
        <v>194.6</v>
      </c>
      <c r="S343" s="115">
        <v>178.3</v>
      </c>
      <c r="T343" s="115">
        <v>171.3</v>
      </c>
      <c r="U343" s="115">
        <v>177.3</v>
      </c>
      <c r="V343" s="115">
        <v>167.8</v>
      </c>
      <c r="W343" s="115">
        <v>179.6</v>
      </c>
      <c r="X343" s="115">
        <v>167.4</v>
      </c>
      <c r="Y343" s="115">
        <v>176.1</v>
      </c>
      <c r="Z343" s="115">
        <v>161.6</v>
      </c>
      <c r="AA343" s="115">
        <v>166.3</v>
      </c>
      <c r="AB343" s="115">
        <v>171.4</v>
      </c>
      <c r="AC343" s="115">
        <v>169.7</v>
      </c>
      <c r="AD343" s="115">
        <v>168.4</v>
      </c>
      <c r="AE343" s="115">
        <v>173.4</v>
      </c>
      <c r="AF343" s="18" t="str">
        <f t="shared" si="12"/>
        <v>Yes</v>
      </c>
    </row>
    <row r="344" spans="1:32" x14ac:dyDescent="0.3">
      <c r="A344" s="115" t="s">
        <v>30</v>
      </c>
      <c r="B344" s="115">
        <v>2022</v>
      </c>
      <c r="C344" s="115" t="s">
        <v>41</v>
      </c>
      <c r="D344" s="115" t="str">
        <f t="shared" si="11"/>
        <v>2022 August</v>
      </c>
      <c r="E344" s="115">
        <v>159.5</v>
      </c>
      <c r="F344" s="115">
        <v>204.1</v>
      </c>
      <c r="G344" s="115">
        <v>168.3</v>
      </c>
      <c r="H344" s="115">
        <v>167.9</v>
      </c>
      <c r="I344" s="115">
        <v>198.1</v>
      </c>
      <c r="J344" s="115">
        <v>169.2</v>
      </c>
      <c r="K344" s="115">
        <v>173.1</v>
      </c>
      <c r="L344" s="115">
        <v>167.1</v>
      </c>
      <c r="M344" s="115">
        <v>120.2</v>
      </c>
      <c r="N344" s="115">
        <v>195.6</v>
      </c>
      <c r="O344" s="115">
        <v>174.8</v>
      </c>
      <c r="P344" s="115">
        <v>184</v>
      </c>
      <c r="Q344" s="115">
        <v>173.9</v>
      </c>
      <c r="R344" s="115">
        <v>193.7</v>
      </c>
      <c r="S344" s="115">
        <v>183.2</v>
      </c>
      <c r="T344" s="115">
        <v>181.7</v>
      </c>
      <c r="U344" s="115">
        <v>183</v>
      </c>
      <c r="V344" s="115" t="s">
        <v>32</v>
      </c>
      <c r="W344" s="115">
        <v>179.1</v>
      </c>
      <c r="X344" s="115">
        <v>172.3</v>
      </c>
      <c r="Y344" s="115">
        <v>179.4</v>
      </c>
      <c r="Z344" s="115">
        <v>166.6</v>
      </c>
      <c r="AA344" s="115">
        <v>169.3</v>
      </c>
      <c r="AB344" s="115">
        <v>175.7</v>
      </c>
      <c r="AC344" s="115">
        <v>171.1</v>
      </c>
      <c r="AD344" s="115">
        <v>172.6</v>
      </c>
      <c r="AE344" s="115">
        <v>175.3</v>
      </c>
      <c r="AF344" s="18" t="str">
        <f t="shared" si="12"/>
        <v>Yes</v>
      </c>
    </row>
    <row r="345" spans="1:32" x14ac:dyDescent="0.3">
      <c r="A345" s="115" t="s">
        <v>33</v>
      </c>
      <c r="B345" s="115">
        <v>2022</v>
      </c>
      <c r="C345" s="115" t="s">
        <v>41</v>
      </c>
      <c r="D345" s="115" t="str">
        <f t="shared" si="11"/>
        <v>2022 August</v>
      </c>
      <c r="E345" s="115">
        <v>162.1</v>
      </c>
      <c r="F345" s="115">
        <v>210.9</v>
      </c>
      <c r="G345" s="115">
        <v>170.6</v>
      </c>
      <c r="H345" s="115">
        <v>168.4</v>
      </c>
      <c r="I345" s="115">
        <v>182.5</v>
      </c>
      <c r="J345" s="115">
        <v>177.1</v>
      </c>
      <c r="K345" s="115">
        <v>213.1</v>
      </c>
      <c r="L345" s="115">
        <v>167.3</v>
      </c>
      <c r="M345" s="115">
        <v>122.2</v>
      </c>
      <c r="N345" s="115">
        <v>189.7</v>
      </c>
      <c r="O345" s="115">
        <v>160.5</v>
      </c>
      <c r="P345" s="115">
        <v>188.9</v>
      </c>
      <c r="Q345" s="115">
        <v>180.4</v>
      </c>
      <c r="R345" s="115">
        <v>198.7</v>
      </c>
      <c r="S345" s="115">
        <v>173.7</v>
      </c>
      <c r="T345" s="115">
        <v>160</v>
      </c>
      <c r="U345" s="115">
        <v>171.6</v>
      </c>
      <c r="V345" s="115">
        <v>169</v>
      </c>
      <c r="W345" s="115">
        <v>178.4</v>
      </c>
      <c r="X345" s="115">
        <v>164.2</v>
      </c>
      <c r="Y345" s="115">
        <v>172.6</v>
      </c>
      <c r="Z345" s="115">
        <v>157.69999999999999</v>
      </c>
      <c r="AA345" s="115">
        <v>165.1</v>
      </c>
      <c r="AB345" s="115">
        <v>169.9</v>
      </c>
      <c r="AC345" s="115">
        <v>171.4</v>
      </c>
      <c r="AD345" s="115">
        <v>165.4</v>
      </c>
      <c r="AE345" s="115">
        <v>173.1</v>
      </c>
      <c r="AF345" s="18" t="str">
        <f t="shared" si="12"/>
        <v>Yes</v>
      </c>
    </row>
    <row r="346" spans="1:32" x14ac:dyDescent="0.3">
      <c r="A346" s="115" t="s">
        <v>34</v>
      </c>
      <c r="B346" s="115">
        <v>2022</v>
      </c>
      <c r="C346" s="115" t="s">
        <v>41</v>
      </c>
      <c r="D346" s="115" t="str">
        <f t="shared" si="11"/>
        <v>2022 August</v>
      </c>
      <c r="E346" s="115">
        <v>160.30000000000001</v>
      </c>
      <c r="F346" s="115">
        <v>206.5</v>
      </c>
      <c r="G346" s="115">
        <v>169.2</v>
      </c>
      <c r="H346" s="115">
        <v>168.1</v>
      </c>
      <c r="I346" s="115">
        <v>192.4</v>
      </c>
      <c r="J346" s="115">
        <v>172.9</v>
      </c>
      <c r="K346" s="115">
        <v>186.7</v>
      </c>
      <c r="L346" s="115">
        <v>167.2</v>
      </c>
      <c r="M346" s="115">
        <v>120.9</v>
      </c>
      <c r="N346" s="115">
        <v>193.6</v>
      </c>
      <c r="O346" s="115">
        <v>168.8</v>
      </c>
      <c r="P346" s="115">
        <v>186.3</v>
      </c>
      <c r="Q346" s="115">
        <v>176.3</v>
      </c>
      <c r="R346" s="115">
        <v>195</v>
      </c>
      <c r="S346" s="115">
        <v>179.5</v>
      </c>
      <c r="T346" s="115">
        <v>172.7</v>
      </c>
      <c r="U346" s="115">
        <v>178.5</v>
      </c>
      <c r="V346" s="115">
        <v>169</v>
      </c>
      <c r="W346" s="115">
        <v>178.8</v>
      </c>
      <c r="X346" s="115">
        <v>168.5</v>
      </c>
      <c r="Y346" s="115">
        <v>176.8</v>
      </c>
      <c r="Z346" s="115">
        <v>161.9</v>
      </c>
      <c r="AA346" s="115">
        <v>166.9</v>
      </c>
      <c r="AB346" s="115">
        <v>172.3</v>
      </c>
      <c r="AC346" s="115">
        <v>171.2</v>
      </c>
      <c r="AD346" s="115">
        <v>169.1</v>
      </c>
      <c r="AE346" s="115">
        <v>174.3</v>
      </c>
      <c r="AF346" s="18" t="str">
        <f t="shared" si="12"/>
        <v>Yes</v>
      </c>
    </row>
    <row r="347" spans="1:32" x14ac:dyDescent="0.3">
      <c r="A347" s="115" t="s">
        <v>30</v>
      </c>
      <c r="B347" s="115">
        <v>2022</v>
      </c>
      <c r="C347" s="115" t="s">
        <v>42</v>
      </c>
      <c r="D347" s="115" t="str">
        <f t="shared" si="11"/>
        <v>2022 September</v>
      </c>
      <c r="E347" s="115">
        <v>162.9</v>
      </c>
      <c r="F347" s="115">
        <v>206.7</v>
      </c>
      <c r="G347" s="115">
        <v>169</v>
      </c>
      <c r="H347" s="115">
        <v>169.5</v>
      </c>
      <c r="I347" s="115">
        <v>194.1</v>
      </c>
      <c r="J347" s="115">
        <v>164.1</v>
      </c>
      <c r="K347" s="115">
        <v>176.9</v>
      </c>
      <c r="L347" s="115">
        <v>169</v>
      </c>
      <c r="M347" s="115">
        <v>120.8</v>
      </c>
      <c r="N347" s="115">
        <v>199.1</v>
      </c>
      <c r="O347" s="115">
        <v>175.4</v>
      </c>
      <c r="P347" s="115">
        <v>184.8</v>
      </c>
      <c r="Q347" s="115">
        <v>175.5</v>
      </c>
      <c r="R347" s="115">
        <v>194.5</v>
      </c>
      <c r="S347" s="115">
        <v>184.7</v>
      </c>
      <c r="T347" s="115">
        <v>183.3</v>
      </c>
      <c r="U347" s="115">
        <v>184.5</v>
      </c>
      <c r="V347" s="115" t="s">
        <v>32</v>
      </c>
      <c r="W347" s="115">
        <v>179.7</v>
      </c>
      <c r="X347" s="115">
        <v>173.6</v>
      </c>
      <c r="Y347" s="115">
        <v>180.2</v>
      </c>
      <c r="Z347" s="115">
        <v>166.9</v>
      </c>
      <c r="AA347" s="115">
        <v>170</v>
      </c>
      <c r="AB347" s="115">
        <v>176.2</v>
      </c>
      <c r="AC347" s="115">
        <v>170.8</v>
      </c>
      <c r="AD347" s="115">
        <v>173.1</v>
      </c>
      <c r="AE347" s="115">
        <v>176.4</v>
      </c>
      <c r="AF347" s="18" t="str">
        <f t="shared" si="12"/>
        <v>Yes</v>
      </c>
    </row>
    <row r="348" spans="1:32" x14ac:dyDescent="0.3">
      <c r="A348" s="115" t="s">
        <v>33</v>
      </c>
      <c r="B348" s="115">
        <v>2022</v>
      </c>
      <c r="C348" s="115" t="s">
        <v>42</v>
      </c>
      <c r="D348" s="115" t="str">
        <f t="shared" si="11"/>
        <v>2022 September</v>
      </c>
      <c r="E348" s="115">
        <v>164.9</v>
      </c>
      <c r="F348" s="115">
        <v>213.7</v>
      </c>
      <c r="G348" s="115">
        <v>170.9</v>
      </c>
      <c r="H348" s="115">
        <v>170.1</v>
      </c>
      <c r="I348" s="115">
        <v>179.3</v>
      </c>
      <c r="J348" s="115">
        <v>167.5</v>
      </c>
      <c r="K348" s="115">
        <v>220.8</v>
      </c>
      <c r="L348" s="115">
        <v>169.2</v>
      </c>
      <c r="M348" s="115">
        <v>123.1</v>
      </c>
      <c r="N348" s="115">
        <v>193.6</v>
      </c>
      <c r="O348" s="115">
        <v>161.1</v>
      </c>
      <c r="P348" s="115">
        <v>190.4</v>
      </c>
      <c r="Q348" s="115">
        <v>181.8</v>
      </c>
      <c r="R348" s="115">
        <v>199.7</v>
      </c>
      <c r="S348" s="115">
        <v>175</v>
      </c>
      <c r="T348" s="115">
        <v>161.69999999999999</v>
      </c>
      <c r="U348" s="115">
        <v>173</v>
      </c>
      <c r="V348" s="115">
        <v>169.5</v>
      </c>
      <c r="W348" s="115">
        <v>179.2</v>
      </c>
      <c r="X348" s="115">
        <v>165</v>
      </c>
      <c r="Y348" s="115">
        <v>173.8</v>
      </c>
      <c r="Z348" s="115">
        <v>158.19999999999999</v>
      </c>
      <c r="AA348" s="115">
        <v>165.8</v>
      </c>
      <c r="AB348" s="115">
        <v>170.9</v>
      </c>
      <c r="AC348" s="115">
        <v>171.1</v>
      </c>
      <c r="AD348" s="115">
        <v>166.1</v>
      </c>
      <c r="AE348" s="115">
        <v>174.1</v>
      </c>
      <c r="AF348" s="18" t="str">
        <f t="shared" si="12"/>
        <v>Yes</v>
      </c>
    </row>
    <row r="349" spans="1:32" x14ac:dyDescent="0.3">
      <c r="A349" s="115" t="s">
        <v>34</v>
      </c>
      <c r="B349" s="115">
        <v>2022</v>
      </c>
      <c r="C349" s="115" t="s">
        <v>42</v>
      </c>
      <c r="D349" s="115" t="str">
        <f t="shared" si="11"/>
        <v>2022 September</v>
      </c>
      <c r="E349" s="115">
        <v>163.5</v>
      </c>
      <c r="F349" s="115">
        <v>209.2</v>
      </c>
      <c r="G349" s="115">
        <v>169.7</v>
      </c>
      <c r="H349" s="115">
        <v>169.7</v>
      </c>
      <c r="I349" s="115">
        <v>188.7</v>
      </c>
      <c r="J349" s="115">
        <v>165.7</v>
      </c>
      <c r="K349" s="115">
        <v>191.8</v>
      </c>
      <c r="L349" s="115">
        <v>169.1</v>
      </c>
      <c r="M349" s="115">
        <v>121.6</v>
      </c>
      <c r="N349" s="115">
        <v>197.3</v>
      </c>
      <c r="O349" s="115">
        <v>169.4</v>
      </c>
      <c r="P349" s="115">
        <v>187.4</v>
      </c>
      <c r="Q349" s="115">
        <v>177.8</v>
      </c>
      <c r="R349" s="115">
        <v>195.9</v>
      </c>
      <c r="S349" s="115">
        <v>180.9</v>
      </c>
      <c r="T349" s="115">
        <v>174.3</v>
      </c>
      <c r="U349" s="115">
        <v>179.9</v>
      </c>
      <c r="V349" s="115">
        <v>169.5</v>
      </c>
      <c r="W349" s="115">
        <v>179.5</v>
      </c>
      <c r="X349" s="115">
        <v>169.5</v>
      </c>
      <c r="Y349" s="115">
        <v>177.8</v>
      </c>
      <c r="Z349" s="115">
        <v>162.30000000000001</v>
      </c>
      <c r="AA349" s="115">
        <v>167.6</v>
      </c>
      <c r="AB349" s="115">
        <v>173.1</v>
      </c>
      <c r="AC349" s="115">
        <v>170.9</v>
      </c>
      <c r="AD349" s="115">
        <v>169.7</v>
      </c>
      <c r="AE349" s="115">
        <v>175.3</v>
      </c>
      <c r="AF349" s="18" t="str">
        <f t="shared" si="12"/>
        <v>Yes</v>
      </c>
    </row>
    <row r="350" spans="1:32" x14ac:dyDescent="0.3">
      <c r="A350" s="115" t="s">
        <v>30</v>
      </c>
      <c r="B350" s="115">
        <v>2022</v>
      </c>
      <c r="C350" s="115" t="s">
        <v>43</v>
      </c>
      <c r="D350" s="115" t="str">
        <f t="shared" si="11"/>
        <v>2022 October</v>
      </c>
      <c r="E350" s="115">
        <v>164.7</v>
      </c>
      <c r="F350" s="115">
        <v>208.8</v>
      </c>
      <c r="G350" s="115">
        <v>170.3</v>
      </c>
      <c r="H350" s="115">
        <v>170.9</v>
      </c>
      <c r="I350" s="115">
        <v>191.6</v>
      </c>
      <c r="J350" s="115">
        <v>162.19999999999999</v>
      </c>
      <c r="K350" s="115">
        <v>184.8</v>
      </c>
      <c r="L350" s="115">
        <v>169.7</v>
      </c>
      <c r="M350" s="115">
        <v>121.1</v>
      </c>
      <c r="N350" s="115">
        <v>201.6</v>
      </c>
      <c r="O350" s="115">
        <v>175.8</v>
      </c>
      <c r="P350" s="115">
        <v>185.6</v>
      </c>
      <c r="Q350" s="115">
        <v>177.4</v>
      </c>
      <c r="R350" s="115">
        <v>194.9</v>
      </c>
      <c r="S350" s="115">
        <v>186.1</v>
      </c>
      <c r="T350" s="115">
        <v>184.4</v>
      </c>
      <c r="U350" s="115">
        <v>185.9</v>
      </c>
      <c r="V350" s="115" t="s">
        <v>32</v>
      </c>
      <c r="W350" s="115">
        <v>180.8</v>
      </c>
      <c r="X350" s="115">
        <v>174.4</v>
      </c>
      <c r="Y350" s="115">
        <v>181.2</v>
      </c>
      <c r="Z350" s="115">
        <v>167.4</v>
      </c>
      <c r="AA350" s="115">
        <v>170.6</v>
      </c>
      <c r="AB350" s="115">
        <v>176.5</v>
      </c>
      <c r="AC350" s="115">
        <v>172</v>
      </c>
      <c r="AD350" s="115">
        <v>173.9</v>
      </c>
      <c r="AE350" s="115">
        <v>177.9</v>
      </c>
      <c r="AF350" s="18" t="str">
        <f t="shared" si="12"/>
        <v>Yes</v>
      </c>
    </row>
    <row r="351" spans="1:32" x14ac:dyDescent="0.3">
      <c r="A351" s="115" t="s">
        <v>33</v>
      </c>
      <c r="B351" s="115">
        <v>2022</v>
      </c>
      <c r="C351" s="115" t="s">
        <v>43</v>
      </c>
      <c r="D351" s="115" t="str">
        <f t="shared" si="11"/>
        <v>2022 October</v>
      </c>
      <c r="E351" s="115">
        <v>166.4</v>
      </c>
      <c r="F351" s="115">
        <v>214.9</v>
      </c>
      <c r="G351" s="115">
        <v>171.9</v>
      </c>
      <c r="H351" s="115">
        <v>171</v>
      </c>
      <c r="I351" s="115">
        <v>177.7</v>
      </c>
      <c r="J351" s="115">
        <v>165.7</v>
      </c>
      <c r="K351" s="115">
        <v>228.6</v>
      </c>
      <c r="L351" s="115">
        <v>169.9</v>
      </c>
      <c r="M351" s="115">
        <v>123.4</v>
      </c>
      <c r="N351" s="115">
        <v>196.4</v>
      </c>
      <c r="O351" s="115">
        <v>161.6</v>
      </c>
      <c r="P351" s="115">
        <v>191.5</v>
      </c>
      <c r="Q351" s="115">
        <v>183.3</v>
      </c>
      <c r="R351" s="115">
        <v>200.1</v>
      </c>
      <c r="S351" s="115">
        <v>175.5</v>
      </c>
      <c r="T351" s="115">
        <v>162.6</v>
      </c>
      <c r="U351" s="115">
        <v>173.6</v>
      </c>
      <c r="V351" s="115">
        <v>171.2</v>
      </c>
      <c r="W351" s="115">
        <v>180</v>
      </c>
      <c r="X351" s="115">
        <v>166</v>
      </c>
      <c r="Y351" s="115">
        <v>174.7</v>
      </c>
      <c r="Z351" s="115">
        <v>158.80000000000001</v>
      </c>
      <c r="AA351" s="115">
        <v>166.3</v>
      </c>
      <c r="AB351" s="115">
        <v>171.2</v>
      </c>
      <c r="AC351" s="115">
        <v>172.3</v>
      </c>
      <c r="AD351" s="115">
        <v>166.8</v>
      </c>
      <c r="AE351" s="115">
        <v>175.3</v>
      </c>
      <c r="AF351" s="18" t="str">
        <f t="shared" si="12"/>
        <v>Yes</v>
      </c>
    </row>
    <row r="352" spans="1:32" x14ac:dyDescent="0.3">
      <c r="A352" s="115" t="s">
        <v>34</v>
      </c>
      <c r="B352" s="115">
        <v>2022</v>
      </c>
      <c r="C352" s="115" t="s">
        <v>43</v>
      </c>
      <c r="D352" s="115" t="str">
        <f t="shared" si="11"/>
        <v>2022 October</v>
      </c>
      <c r="E352" s="115">
        <v>165.2</v>
      </c>
      <c r="F352" s="115">
        <v>210.9</v>
      </c>
      <c r="G352" s="115">
        <v>170.9</v>
      </c>
      <c r="H352" s="115">
        <v>170.9</v>
      </c>
      <c r="I352" s="115">
        <v>186.5</v>
      </c>
      <c r="J352" s="115">
        <v>163.80000000000001</v>
      </c>
      <c r="K352" s="115">
        <v>199.7</v>
      </c>
      <c r="L352" s="115">
        <v>169.8</v>
      </c>
      <c r="M352" s="115">
        <v>121.9</v>
      </c>
      <c r="N352" s="115">
        <v>199.9</v>
      </c>
      <c r="O352" s="115">
        <v>169.9</v>
      </c>
      <c r="P352" s="115">
        <v>188.3</v>
      </c>
      <c r="Q352" s="115">
        <v>179.6</v>
      </c>
      <c r="R352" s="115">
        <v>196.3</v>
      </c>
      <c r="S352" s="115">
        <v>181.9</v>
      </c>
      <c r="T352" s="115">
        <v>175.3</v>
      </c>
      <c r="U352" s="115">
        <v>181</v>
      </c>
      <c r="V352" s="115">
        <v>171.2</v>
      </c>
      <c r="W352" s="115">
        <v>180.5</v>
      </c>
      <c r="X352" s="115">
        <v>170.4</v>
      </c>
      <c r="Y352" s="115">
        <v>178.7</v>
      </c>
      <c r="Z352" s="115">
        <v>162.9</v>
      </c>
      <c r="AA352" s="115">
        <v>168.2</v>
      </c>
      <c r="AB352" s="115">
        <v>173.4</v>
      </c>
      <c r="AC352" s="115">
        <v>172.1</v>
      </c>
      <c r="AD352" s="115">
        <v>170.5</v>
      </c>
      <c r="AE352" s="115">
        <v>176.7</v>
      </c>
      <c r="AF352" s="18" t="str">
        <f t="shared" si="12"/>
        <v>Yes</v>
      </c>
    </row>
    <row r="353" spans="1:32" x14ac:dyDescent="0.3">
      <c r="A353" s="115" t="s">
        <v>30</v>
      </c>
      <c r="B353" s="115">
        <v>2022</v>
      </c>
      <c r="C353" s="115" t="s">
        <v>45</v>
      </c>
      <c r="D353" s="115" t="str">
        <f t="shared" si="11"/>
        <v>2022 November</v>
      </c>
      <c r="E353" s="115">
        <v>166.9</v>
      </c>
      <c r="F353" s="115">
        <v>207.2</v>
      </c>
      <c r="G353" s="115">
        <v>180.2</v>
      </c>
      <c r="H353" s="115">
        <v>172.3</v>
      </c>
      <c r="I353" s="115">
        <v>194</v>
      </c>
      <c r="J353" s="115">
        <v>159.1</v>
      </c>
      <c r="K353" s="115">
        <v>171.6</v>
      </c>
      <c r="L353" s="115">
        <v>170.2</v>
      </c>
      <c r="M353" s="115">
        <v>121.5</v>
      </c>
      <c r="N353" s="115">
        <v>204.8</v>
      </c>
      <c r="O353" s="115">
        <v>176.4</v>
      </c>
      <c r="P353" s="115">
        <v>186.9</v>
      </c>
      <c r="Q353" s="115">
        <v>176.6</v>
      </c>
      <c r="R353" s="115">
        <v>195.5</v>
      </c>
      <c r="S353" s="115">
        <v>187.2</v>
      </c>
      <c r="T353" s="115">
        <v>185.2</v>
      </c>
      <c r="U353" s="115">
        <v>186.9</v>
      </c>
      <c r="V353" s="115" t="s">
        <v>32</v>
      </c>
      <c r="W353" s="115">
        <v>181.9</v>
      </c>
      <c r="X353" s="115">
        <v>175.5</v>
      </c>
      <c r="Y353" s="115">
        <v>182.3</v>
      </c>
      <c r="Z353" s="115">
        <v>167.5</v>
      </c>
      <c r="AA353" s="115">
        <v>170.8</v>
      </c>
      <c r="AB353" s="115">
        <v>176.9</v>
      </c>
      <c r="AC353" s="115">
        <v>173.4</v>
      </c>
      <c r="AD353" s="115">
        <v>174.6</v>
      </c>
      <c r="AE353" s="115">
        <v>177.8</v>
      </c>
      <c r="AF353" s="18" t="str">
        <f t="shared" si="12"/>
        <v>Yes</v>
      </c>
    </row>
    <row r="354" spans="1:32" x14ac:dyDescent="0.3">
      <c r="A354" s="115" t="s">
        <v>33</v>
      </c>
      <c r="B354" s="115">
        <v>2022</v>
      </c>
      <c r="C354" s="115" t="s">
        <v>45</v>
      </c>
      <c r="D354" s="115" t="str">
        <f t="shared" si="11"/>
        <v>2022 November</v>
      </c>
      <c r="E354" s="115">
        <v>168.4</v>
      </c>
      <c r="F354" s="115">
        <v>213.4</v>
      </c>
      <c r="G354" s="115">
        <v>183.2</v>
      </c>
      <c r="H354" s="115">
        <v>172.3</v>
      </c>
      <c r="I354" s="115">
        <v>180</v>
      </c>
      <c r="J354" s="115">
        <v>162.6</v>
      </c>
      <c r="K354" s="115">
        <v>205.5</v>
      </c>
      <c r="L354" s="115">
        <v>171</v>
      </c>
      <c r="M354" s="115">
        <v>123.4</v>
      </c>
      <c r="N354" s="115">
        <v>198.8</v>
      </c>
      <c r="O354" s="115">
        <v>162.1</v>
      </c>
      <c r="P354" s="115">
        <v>192.4</v>
      </c>
      <c r="Q354" s="115">
        <v>181.3</v>
      </c>
      <c r="R354" s="115">
        <v>200.6</v>
      </c>
      <c r="S354" s="115">
        <v>176.7</v>
      </c>
      <c r="T354" s="115">
        <v>163.5</v>
      </c>
      <c r="U354" s="115">
        <v>174.7</v>
      </c>
      <c r="V354" s="115">
        <v>171.8</v>
      </c>
      <c r="W354" s="115">
        <v>180.3</v>
      </c>
      <c r="X354" s="115">
        <v>166.9</v>
      </c>
      <c r="Y354" s="115">
        <v>175.8</v>
      </c>
      <c r="Z354" s="115">
        <v>158.9</v>
      </c>
      <c r="AA354" s="115">
        <v>166.7</v>
      </c>
      <c r="AB354" s="115">
        <v>171.5</v>
      </c>
      <c r="AC354" s="115">
        <v>173.8</v>
      </c>
      <c r="AD354" s="115">
        <v>167.4</v>
      </c>
      <c r="AE354" s="115">
        <v>174.1</v>
      </c>
      <c r="AF354" s="18" t="str">
        <f t="shared" si="12"/>
        <v>Yes</v>
      </c>
    </row>
    <row r="355" spans="1:32" x14ac:dyDescent="0.3">
      <c r="A355" s="115" t="s">
        <v>34</v>
      </c>
      <c r="B355" s="115">
        <v>2022</v>
      </c>
      <c r="C355" s="115" t="s">
        <v>45</v>
      </c>
      <c r="D355" s="115" t="str">
        <f t="shared" si="11"/>
        <v>2022 November</v>
      </c>
      <c r="E355" s="115">
        <v>167.4</v>
      </c>
      <c r="F355" s="115">
        <v>209.4</v>
      </c>
      <c r="G355" s="115">
        <v>181.4</v>
      </c>
      <c r="H355" s="115">
        <v>172.3</v>
      </c>
      <c r="I355" s="115">
        <v>188.9</v>
      </c>
      <c r="J355" s="115">
        <v>160.69999999999999</v>
      </c>
      <c r="K355" s="115">
        <v>183.1</v>
      </c>
      <c r="L355" s="115">
        <v>170.5</v>
      </c>
      <c r="M355" s="115">
        <v>122.1</v>
      </c>
      <c r="N355" s="115">
        <v>202.8</v>
      </c>
      <c r="O355" s="115">
        <v>170.4</v>
      </c>
      <c r="P355" s="115">
        <v>189.5</v>
      </c>
      <c r="Q355" s="115">
        <v>178.3</v>
      </c>
      <c r="R355" s="115">
        <v>196.9</v>
      </c>
      <c r="S355" s="115">
        <v>183.1</v>
      </c>
      <c r="T355" s="115">
        <v>176.2</v>
      </c>
      <c r="U355" s="115">
        <v>182.1</v>
      </c>
      <c r="V355" s="115">
        <v>171.8</v>
      </c>
      <c r="W355" s="115">
        <v>181.3</v>
      </c>
      <c r="X355" s="115">
        <v>171.4</v>
      </c>
      <c r="Y355" s="115">
        <v>179.8</v>
      </c>
      <c r="Z355" s="115">
        <v>163</v>
      </c>
      <c r="AA355" s="115">
        <v>168.5</v>
      </c>
      <c r="AB355" s="115">
        <v>173.7</v>
      </c>
      <c r="AC355" s="115">
        <v>173.6</v>
      </c>
      <c r="AD355" s="115">
        <v>171.1</v>
      </c>
      <c r="AE355" s="115">
        <v>176.5</v>
      </c>
      <c r="AF355" s="18" t="str">
        <f t="shared" si="12"/>
        <v>Yes</v>
      </c>
    </row>
    <row r="356" spans="1:32" x14ac:dyDescent="0.3">
      <c r="A356" s="115" t="s">
        <v>30</v>
      </c>
      <c r="B356" s="115">
        <v>2022</v>
      </c>
      <c r="C356" s="115" t="s">
        <v>46</v>
      </c>
      <c r="D356" s="115" t="str">
        <f t="shared" si="11"/>
        <v>2022 December</v>
      </c>
      <c r="E356" s="115">
        <v>168.8</v>
      </c>
      <c r="F356" s="115">
        <v>206.9</v>
      </c>
      <c r="G356" s="115">
        <v>189.1</v>
      </c>
      <c r="H356" s="115">
        <v>173.4</v>
      </c>
      <c r="I356" s="115">
        <v>193.9</v>
      </c>
      <c r="J356" s="115">
        <v>156.69999999999999</v>
      </c>
      <c r="K356" s="115">
        <v>150.19999999999999</v>
      </c>
      <c r="L356" s="115">
        <v>170.5</v>
      </c>
      <c r="M356" s="115">
        <v>121.2</v>
      </c>
      <c r="N356" s="115">
        <v>207.5</v>
      </c>
      <c r="O356" s="115">
        <v>176.8</v>
      </c>
      <c r="P356" s="115">
        <v>187.7</v>
      </c>
      <c r="Q356" s="115">
        <v>174.4</v>
      </c>
      <c r="R356" s="115">
        <v>195.9</v>
      </c>
      <c r="S356" s="115">
        <v>188.1</v>
      </c>
      <c r="T356" s="115">
        <v>185.9</v>
      </c>
      <c r="U356" s="115">
        <v>187.8</v>
      </c>
      <c r="V356" s="115" t="s">
        <v>32</v>
      </c>
      <c r="W356" s="115">
        <v>182.8</v>
      </c>
      <c r="X356" s="115">
        <v>176.4</v>
      </c>
      <c r="Y356" s="115">
        <v>183.5</v>
      </c>
      <c r="Z356" s="115">
        <v>167.8</v>
      </c>
      <c r="AA356" s="115">
        <v>171.2</v>
      </c>
      <c r="AB356" s="115">
        <v>177.3</v>
      </c>
      <c r="AC356" s="115">
        <v>175.7</v>
      </c>
      <c r="AD356" s="115">
        <v>175.5</v>
      </c>
      <c r="AE356" s="115">
        <v>177.1</v>
      </c>
      <c r="AF356" s="18" t="str">
        <f t="shared" si="12"/>
        <v>Yes</v>
      </c>
    </row>
    <row r="357" spans="1:32" x14ac:dyDescent="0.3">
      <c r="A357" s="115" t="s">
        <v>33</v>
      </c>
      <c r="B357" s="115">
        <v>2022</v>
      </c>
      <c r="C357" s="115" t="s">
        <v>46</v>
      </c>
      <c r="D357" s="115" t="str">
        <f t="shared" si="11"/>
        <v>2022 December</v>
      </c>
      <c r="E357" s="115">
        <v>170.2</v>
      </c>
      <c r="F357" s="115">
        <v>212.9</v>
      </c>
      <c r="G357" s="115">
        <v>191.9</v>
      </c>
      <c r="H357" s="115">
        <v>173.9</v>
      </c>
      <c r="I357" s="115">
        <v>179.1</v>
      </c>
      <c r="J357" s="115">
        <v>159.5</v>
      </c>
      <c r="K357" s="115">
        <v>178.7</v>
      </c>
      <c r="L357" s="115">
        <v>171.3</v>
      </c>
      <c r="M357" s="115">
        <v>123.1</v>
      </c>
      <c r="N357" s="115">
        <v>200.5</v>
      </c>
      <c r="O357" s="115">
        <v>162.80000000000001</v>
      </c>
      <c r="P357" s="115">
        <v>193.3</v>
      </c>
      <c r="Q357" s="115">
        <v>178.6</v>
      </c>
      <c r="R357" s="115">
        <v>201.1</v>
      </c>
      <c r="S357" s="115">
        <v>177.7</v>
      </c>
      <c r="T357" s="115">
        <v>164.5</v>
      </c>
      <c r="U357" s="115">
        <v>175.7</v>
      </c>
      <c r="V357" s="115">
        <v>170.7</v>
      </c>
      <c r="W357" s="115">
        <v>180.6</v>
      </c>
      <c r="X357" s="115">
        <v>167.3</v>
      </c>
      <c r="Y357" s="115">
        <v>177.2</v>
      </c>
      <c r="Z357" s="115">
        <v>159.4</v>
      </c>
      <c r="AA357" s="115">
        <v>167.1</v>
      </c>
      <c r="AB357" s="115">
        <v>171.8</v>
      </c>
      <c r="AC357" s="115">
        <v>176</v>
      </c>
      <c r="AD357" s="115">
        <v>168.2</v>
      </c>
      <c r="AE357" s="115">
        <v>174.1</v>
      </c>
      <c r="AF357" s="18" t="str">
        <f t="shared" si="12"/>
        <v>Yes</v>
      </c>
    </row>
    <row r="358" spans="1:32" x14ac:dyDescent="0.3">
      <c r="A358" s="115" t="s">
        <v>34</v>
      </c>
      <c r="B358" s="115">
        <v>2022</v>
      </c>
      <c r="C358" s="115" t="s">
        <v>46</v>
      </c>
      <c r="D358" s="115" t="str">
        <f t="shared" si="11"/>
        <v>2022 December</v>
      </c>
      <c r="E358" s="115">
        <v>169.2</v>
      </c>
      <c r="F358" s="115">
        <v>209</v>
      </c>
      <c r="G358" s="115">
        <v>190.2</v>
      </c>
      <c r="H358" s="115">
        <v>173.6</v>
      </c>
      <c r="I358" s="115">
        <v>188.5</v>
      </c>
      <c r="J358" s="115">
        <v>158</v>
      </c>
      <c r="K358" s="115">
        <v>159.9</v>
      </c>
      <c r="L358" s="115">
        <v>170.8</v>
      </c>
      <c r="M358" s="115">
        <v>121.8</v>
      </c>
      <c r="N358" s="115">
        <v>205.2</v>
      </c>
      <c r="O358" s="115">
        <v>171</v>
      </c>
      <c r="P358" s="115">
        <v>190.3</v>
      </c>
      <c r="Q358" s="115">
        <v>175.9</v>
      </c>
      <c r="R358" s="115">
        <v>197.3</v>
      </c>
      <c r="S358" s="115">
        <v>184</v>
      </c>
      <c r="T358" s="115">
        <v>177</v>
      </c>
      <c r="U358" s="115">
        <v>183</v>
      </c>
      <c r="V358" s="115">
        <v>170.7</v>
      </c>
      <c r="W358" s="115">
        <v>182</v>
      </c>
      <c r="X358" s="115">
        <v>172.1</v>
      </c>
      <c r="Y358" s="115">
        <v>181.1</v>
      </c>
      <c r="Z358" s="115">
        <v>163.4</v>
      </c>
      <c r="AA358" s="115">
        <v>168.9</v>
      </c>
      <c r="AB358" s="115">
        <v>174.1</v>
      </c>
      <c r="AC358" s="115">
        <v>175.8</v>
      </c>
      <c r="AD358" s="115">
        <v>172</v>
      </c>
      <c r="AE358" s="115">
        <v>175.7</v>
      </c>
      <c r="AF358" s="18" t="str">
        <f t="shared" si="12"/>
        <v>Yes</v>
      </c>
    </row>
    <row r="359" spans="1:32" x14ac:dyDescent="0.3">
      <c r="A359" s="115" t="s">
        <v>30</v>
      </c>
      <c r="B359" s="115">
        <v>2023</v>
      </c>
      <c r="C359" s="115" t="s">
        <v>31</v>
      </c>
      <c r="D359" s="115" t="str">
        <f t="shared" si="11"/>
        <v>2023 January</v>
      </c>
      <c r="E359" s="115">
        <v>174</v>
      </c>
      <c r="F359" s="115">
        <v>208.3</v>
      </c>
      <c r="G359" s="115">
        <v>192.9</v>
      </c>
      <c r="H359" s="115">
        <v>174.3</v>
      </c>
      <c r="I359" s="115">
        <v>192.6</v>
      </c>
      <c r="J359" s="115">
        <v>156.30000000000001</v>
      </c>
      <c r="K359" s="115">
        <v>142.9</v>
      </c>
      <c r="L359" s="115">
        <v>170.7</v>
      </c>
      <c r="M359" s="115">
        <v>120.3</v>
      </c>
      <c r="N359" s="115">
        <v>210.5</v>
      </c>
      <c r="O359" s="115">
        <v>176.9</v>
      </c>
      <c r="P359" s="115">
        <v>188.5</v>
      </c>
      <c r="Q359" s="115">
        <v>175</v>
      </c>
      <c r="R359" s="115">
        <v>196.9</v>
      </c>
      <c r="S359" s="115">
        <v>189</v>
      </c>
      <c r="T359" s="115">
        <v>186.3</v>
      </c>
      <c r="U359" s="115">
        <v>188.6</v>
      </c>
      <c r="V359" s="115" t="s">
        <v>32</v>
      </c>
      <c r="W359" s="115">
        <v>183.2</v>
      </c>
      <c r="X359" s="115">
        <v>177.2</v>
      </c>
      <c r="Y359" s="115">
        <v>184.7</v>
      </c>
      <c r="Z359" s="115">
        <v>168.2</v>
      </c>
      <c r="AA359" s="115">
        <v>171.8</v>
      </c>
      <c r="AB359" s="115">
        <v>177.8</v>
      </c>
      <c r="AC359" s="115">
        <v>178.4</v>
      </c>
      <c r="AD359" s="115">
        <v>176.5</v>
      </c>
      <c r="AE359" s="115">
        <v>177.8</v>
      </c>
      <c r="AF359" s="18" t="str">
        <f t="shared" si="12"/>
        <v>No</v>
      </c>
    </row>
    <row r="360" spans="1:32" x14ac:dyDescent="0.3">
      <c r="A360" s="115" t="s">
        <v>33</v>
      </c>
      <c r="B360" s="115">
        <v>2023</v>
      </c>
      <c r="C360" s="115" t="s">
        <v>31</v>
      </c>
      <c r="D360" s="115" t="str">
        <f t="shared" si="11"/>
        <v>2023 January</v>
      </c>
      <c r="E360" s="115">
        <v>173.3</v>
      </c>
      <c r="F360" s="115">
        <v>215.2</v>
      </c>
      <c r="G360" s="115">
        <v>197</v>
      </c>
      <c r="H360" s="115">
        <v>175.2</v>
      </c>
      <c r="I360" s="115">
        <v>178</v>
      </c>
      <c r="J360" s="115">
        <v>160.5</v>
      </c>
      <c r="K360" s="115">
        <v>175.3</v>
      </c>
      <c r="L360" s="115">
        <v>171.2</v>
      </c>
      <c r="M360" s="115">
        <v>122.7</v>
      </c>
      <c r="N360" s="115">
        <v>204.3</v>
      </c>
      <c r="O360" s="115">
        <v>163.69999999999999</v>
      </c>
      <c r="P360" s="115">
        <v>194.3</v>
      </c>
      <c r="Q360" s="115">
        <v>179.5</v>
      </c>
      <c r="R360" s="115">
        <v>201.6</v>
      </c>
      <c r="S360" s="115">
        <v>178.7</v>
      </c>
      <c r="T360" s="115">
        <v>165.3</v>
      </c>
      <c r="U360" s="115">
        <v>176.6</v>
      </c>
      <c r="V360" s="115">
        <v>172.1</v>
      </c>
      <c r="W360" s="115">
        <v>180.1</v>
      </c>
      <c r="X360" s="115">
        <v>168</v>
      </c>
      <c r="Y360" s="115">
        <v>178.5</v>
      </c>
      <c r="Z360" s="115">
        <v>159.5</v>
      </c>
      <c r="AA360" s="115">
        <v>167.8</v>
      </c>
      <c r="AB360" s="115">
        <v>171.8</v>
      </c>
      <c r="AC360" s="115">
        <v>178.8</v>
      </c>
      <c r="AD360" s="115">
        <v>168.9</v>
      </c>
      <c r="AE360" s="115">
        <v>174.9</v>
      </c>
      <c r="AF360" s="18" t="str">
        <f t="shared" si="12"/>
        <v>Yes</v>
      </c>
    </row>
    <row r="361" spans="1:32" x14ac:dyDescent="0.3">
      <c r="A361" s="115" t="s">
        <v>34</v>
      </c>
      <c r="B361" s="115">
        <v>2023</v>
      </c>
      <c r="C361" s="115" t="s">
        <v>31</v>
      </c>
      <c r="D361" s="115" t="str">
        <f t="shared" si="11"/>
        <v>2023 January</v>
      </c>
      <c r="E361" s="115">
        <v>173.8</v>
      </c>
      <c r="F361" s="115">
        <v>210.7</v>
      </c>
      <c r="G361" s="115">
        <v>194.5</v>
      </c>
      <c r="H361" s="115">
        <v>174.6</v>
      </c>
      <c r="I361" s="115">
        <v>187.2</v>
      </c>
      <c r="J361" s="115">
        <v>158.30000000000001</v>
      </c>
      <c r="K361" s="115">
        <v>153.9</v>
      </c>
      <c r="L361" s="115">
        <v>170.9</v>
      </c>
      <c r="M361" s="115">
        <v>121.1</v>
      </c>
      <c r="N361" s="115">
        <v>208.4</v>
      </c>
      <c r="O361" s="115">
        <v>171.4</v>
      </c>
      <c r="P361" s="115">
        <v>191.2</v>
      </c>
      <c r="Q361" s="115">
        <v>176.7</v>
      </c>
      <c r="R361" s="115">
        <v>198.2</v>
      </c>
      <c r="S361" s="115">
        <v>184.9</v>
      </c>
      <c r="T361" s="115">
        <v>177.6</v>
      </c>
      <c r="U361" s="115">
        <v>183.8</v>
      </c>
      <c r="V361" s="115">
        <v>172.1</v>
      </c>
      <c r="W361" s="115">
        <v>182</v>
      </c>
      <c r="X361" s="115">
        <v>172.9</v>
      </c>
      <c r="Y361" s="115">
        <v>182.3</v>
      </c>
      <c r="Z361" s="115">
        <v>163.6</v>
      </c>
      <c r="AA361" s="115">
        <v>169.5</v>
      </c>
      <c r="AB361" s="115">
        <v>174.3</v>
      </c>
      <c r="AC361" s="115">
        <v>178.6</v>
      </c>
      <c r="AD361" s="115">
        <v>172.8</v>
      </c>
      <c r="AE361" s="115">
        <v>176.5</v>
      </c>
      <c r="AF361" s="18" t="str">
        <f t="shared" si="12"/>
        <v>Yes</v>
      </c>
    </row>
    <row r="362" spans="1:32" x14ac:dyDescent="0.3">
      <c r="A362" s="115" t="s">
        <v>30</v>
      </c>
      <c r="B362" s="115">
        <v>2023</v>
      </c>
      <c r="C362" s="115" t="s">
        <v>35</v>
      </c>
      <c r="D362" s="115" t="str">
        <f t="shared" si="11"/>
        <v>2023 February</v>
      </c>
      <c r="E362" s="115">
        <v>174.2</v>
      </c>
      <c r="F362" s="115">
        <v>205.2</v>
      </c>
      <c r="G362" s="115">
        <v>173.9</v>
      </c>
      <c r="H362" s="115">
        <v>177</v>
      </c>
      <c r="I362" s="115">
        <v>183.4</v>
      </c>
      <c r="J362" s="115">
        <v>167.2</v>
      </c>
      <c r="K362" s="115">
        <v>140.9</v>
      </c>
      <c r="L362" s="115">
        <v>170.4</v>
      </c>
      <c r="M362" s="115">
        <v>119.1</v>
      </c>
      <c r="N362" s="115">
        <v>212.1</v>
      </c>
      <c r="O362" s="115">
        <v>177.6</v>
      </c>
      <c r="P362" s="115">
        <v>189.9</v>
      </c>
      <c r="Q362" s="115">
        <v>174.8</v>
      </c>
      <c r="R362" s="115">
        <v>198.3</v>
      </c>
      <c r="S362" s="115">
        <v>190</v>
      </c>
      <c r="T362" s="115">
        <v>187</v>
      </c>
      <c r="U362" s="115">
        <v>189.6</v>
      </c>
      <c r="V362" s="115" t="s">
        <v>32</v>
      </c>
      <c r="W362" s="115">
        <v>181.6</v>
      </c>
      <c r="X362" s="115">
        <v>178.6</v>
      </c>
      <c r="Y362" s="115">
        <v>186.6</v>
      </c>
      <c r="Z362" s="115">
        <v>169</v>
      </c>
      <c r="AA362" s="115">
        <v>172.8</v>
      </c>
      <c r="AB362" s="115">
        <v>178.5</v>
      </c>
      <c r="AC362" s="115">
        <v>180.7</v>
      </c>
      <c r="AD362" s="115">
        <v>177.9</v>
      </c>
      <c r="AE362" s="115">
        <v>178</v>
      </c>
      <c r="AF362" s="18" t="str">
        <f t="shared" si="12"/>
        <v>No</v>
      </c>
    </row>
    <row r="363" spans="1:32" x14ac:dyDescent="0.3">
      <c r="A363" s="115" t="s">
        <v>33</v>
      </c>
      <c r="B363" s="115">
        <v>2023</v>
      </c>
      <c r="C363" s="115" t="s">
        <v>35</v>
      </c>
      <c r="D363" s="115" t="str">
        <f t="shared" si="11"/>
        <v>2023 February</v>
      </c>
      <c r="E363" s="115">
        <v>174.7</v>
      </c>
      <c r="F363" s="115">
        <v>212.2</v>
      </c>
      <c r="G363" s="115">
        <v>177.2</v>
      </c>
      <c r="H363" s="115">
        <v>177.9</v>
      </c>
      <c r="I363" s="115">
        <v>172.2</v>
      </c>
      <c r="J363" s="115">
        <v>172.1</v>
      </c>
      <c r="K363" s="115">
        <v>175.8</v>
      </c>
      <c r="L363" s="115">
        <v>172.2</v>
      </c>
      <c r="M363" s="115">
        <v>121.9</v>
      </c>
      <c r="N363" s="115">
        <v>204.8</v>
      </c>
      <c r="O363" s="115">
        <v>164.9</v>
      </c>
      <c r="P363" s="115">
        <v>196.6</v>
      </c>
      <c r="Q363" s="115">
        <v>180.7</v>
      </c>
      <c r="R363" s="115">
        <v>202.7</v>
      </c>
      <c r="S363" s="115">
        <v>180.3</v>
      </c>
      <c r="T363" s="115">
        <v>167</v>
      </c>
      <c r="U363" s="115">
        <v>178.2</v>
      </c>
      <c r="V363" s="115">
        <v>173.5</v>
      </c>
      <c r="W363" s="115">
        <v>182.8</v>
      </c>
      <c r="X363" s="115">
        <v>169.2</v>
      </c>
      <c r="Y363" s="115">
        <v>180.8</v>
      </c>
      <c r="Z363" s="115">
        <v>159.80000000000001</v>
      </c>
      <c r="AA363" s="115">
        <v>168.4</v>
      </c>
      <c r="AB363" s="115">
        <v>172.5</v>
      </c>
      <c r="AC363" s="115">
        <v>181.4</v>
      </c>
      <c r="AD363" s="115">
        <v>170</v>
      </c>
      <c r="AE363" s="115">
        <v>176.3</v>
      </c>
      <c r="AF363" s="18" t="str">
        <f t="shared" si="12"/>
        <v>Yes</v>
      </c>
    </row>
    <row r="364" spans="1:32" x14ac:dyDescent="0.3">
      <c r="A364" s="115" t="s">
        <v>34</v>
      </c>
      <c r="B364" s="115">
        <v>2023</v>
      </c>
      <c r="C364" s="115" t="s">
        <v>35</v>
      </c>
      <c r="D364" s="115" t="str">
        <f t="shared" si="11"/>
        <v>2023 February</v>
      </c>
      <c r="E364" s="115">
        <v>174.4</v>
      </c>
      <c r="F364" s="115">
        <v>207.7</v>
      </c>
      <c r="G364" s="115">
        <v>175.2</v>
      </c>
      <c r="H364" s="115">
        <v>177.3</v>
      </c>
      <c r="I364" s="115">
        <v>179.3</v>
      </c>
      <c r="J364" s="115">
        <v>169.5</v>
      </c>
      <c r="K364" s="115">
        <v>152.69999999999999</v>
      </c>
      <c r="L364" s="115">
        <v>171</v>
      </c>
      <c r="M364" s="115">
        <v>120</v>
      </c>
      <c r="N364" s="115">
        <v>209.7</v>
      </c>
      <c r="O364" s="115">
        <v>172.3</v>
      </c>
      <c r="P364" s="115">
        <v>193</v>
      </c>
      <c r="Q364" s="115">
        <v>177</v>
      </c>
      <c r="R364" s="115">
        <v>199.5</v>
      </c>
      <c r="S364" s="115">
        <v>186.2</v>
      </c>
      <c r="T364" s="115">
        <v>178.7</v>
      </c>
      <c r="U364" s="115">
        <v>185.1</v>
      </c>
      <c r="V364" s="115">
        <v>173.5</v>
      </c>
      <c r="W364" s="115">
        <v>182.1</v>
      </c>
      <c r="X364" s="115">
        <v>174.2</v>
      </c>
      <c r="Y364" s="115">
        <v>184.4</v>
      </c>
      <c r="Z364" s="115">
        <v>164.2</v>
      </c>
      <c r="AA364" s="115">
        <v>170.3</v>
      </c>
      <c r="AB364" s="115">
        <v>175</v>
      </c>
      <c r="AC364" s="115">
        <v>181</v>
      </c>
      <c r="AD364" s="115">
        <v>174.1</v>
      </c>
      <c r="AE364" s="115">
        <v>177.2</v>
      </c>
      <c r="AF364" s="18" t="str">
        <f t="shared" si="12"/>
        <v>Yes</v>
      </c>
    </row>
    <row r="365" spans="1:32" x14ac:dyDescent="0.3">
      <c r="A365" s="115" t="s">
        <v>30</v>
      </c>
      <c r="B365" s="115">
        <v>2023</v>
      </c>
      <c r="C365" s="115" t="s">
        <v>36</v>
      </c>
      <c r="D365" s="115" t="str">
        <f t="shared" si="11"/>
        <v>2023 March</v>
      </c>
      <c r="E365" s="115">
        <v>174.3</v>
      </c>
      <c r="F365" s="115">
        <v>205.2</v>
      </c>
      <c r="G365" s="115">
        <v>173.9</v>
      </c>
      <c r="H365" s="115">
        <v>177</v>
      </c>
      <c r="I365" s="115">
        <v>183.3</v>
      </c>
      <c r="J365" s="115">
        <v>167.2</v>
      </c>
      <c r="K365" s="115">
        <v>140.9</v>
      </c>
      <c r="L365" s="115">
        <v>170.5</v>
      </c>
      <c r="M365" s="115">
        <v>119.1</v>
      </c>
      <c r="N365" s="115">
        <v>212.1</v>
      </c>
      <c r="O365" s="115">
        <v>177.6</v>
      </c>
      <c r="P365" s="115">
        <v>189.9</v>
      </c>
      <c r="Q365" s="115">
        <v>174.8</v>
      </c>
      <c r="R365" s="115">
        <v>198.4</v>
      </c>
      <c r="S365" s="115">
        <v>190</v>
      </c>
      <c r="T365" s="115">
        <v>187</v>
      </c>
      <c r="U365" s="115">
        <v>189.6</v>
      </c>
      <c r="V365" s="115" t="s">
        <v>32</v>
      </c>
      <c r="W365" s="115">
        <v>181.4</v>
      </c>
      <c r="X365" s="115">
        <v>178.6</v>
      </c>
      <c r="Y365" s="115">
        <v>186.6</v>
      </c>
      <c r="Z365" s="115">
        <v>169</v>
      </c>
      <c r="AA365" s="115">
        <v>172.8</v>
      </c>
      <c r="AB365" s="115">
        <v>178.5</v>
      </c>
      <c r="AC365" s="115">
        <v>180.7</v>
      </c>
      <c r="AD365" s="115">
        <v>177.9</v>
      </c>
      <c r="AE365" s="115">
        <v>178</v>
      </c>
      <c r="AF365" s="18" t="str">
        <f t="shared" si="12"/>
        <v>No</v>
      </c>
    </row>
    <row r="366" spans="1:32" x14ac:dyDescent="0.3">
      <c r="A366" s="115" t="s">
        <v>33</v>
      </c>
      <c r="B366" s="115">
        <v>2023</v>
      </c>
      <c r="C366" s="115" t="s">
        <v>36</v>
      </c>
      <c r="D366" s="115" t="str">
        <f t="shared" si="11"/>
        <v>2023 March</v>
      </c>
      <c r="E366" s="115">
        <v>174.7</v>
      </c>
      <c r="F366" s="115">
        <v>212.2</v>
      </c>
      <c r="G366" s="115">
        <v>177.2</v>
      </c>
      <c r="H366" s="115">
        <v>177.9</v>
      </c>
      <c r="I366" s="115">
        <v>172.2</v>
      </c>
      <c r="J366" s="115">
        <v>172.1</v>
      </c>
      <c r="K366" s="115">
        <v>175.9</v>
      </c>
      <c r="L366" s="115">
        <v>172.2</v>
      </c>
      <c r="M366" s="115">
        <v>121.9</v>
      </c>
      <c r="N366" s="115">
        <v>204.8</v>
      </c>
      <c r="O366" s="115">
        <v>164.9</v>
      </c>
      <c r="P366" s="115">
        <v>196.6</v>
      </c>
      <c r="Q366" s="115">
        <v>180.8</v>
      </c>
      <c r="R366" s="115">
        <v>202.7</v>
      </c>
      <c r="S366" s="115">
        <v>180.2</v>
      </c>
      <c r="T366" s="115">
        <v>167</v>
      </c>
      <c r="U366" s="115">
        <v>178.2</v>
      </c>
      <c r="V366" s="115">
        <v>173.5</v>
      </c>
      <c r="W366" s="115">
        <v>182.6</v>
      </c>
      <c r="X366" s="115">
        <v>169.2</v>
      </c>
      <c r="Y366" s="115">
        <v>180.8</v>
      </c>
      <c r="Z366" s="115">
        <v>159.80000000000001</v>
      </c>
      <c r="AA366" s="115">
        <v>168.4</v>
      </c>
      <c r="AB366" s="115">
        <v>172.5</v>
      </c>
      <c r="AC366" s="115">
        <v>181.5</v>
      </c>
      <c r="AD366" s="115">
        <v>170</v>
      </c>
      <c r="AE366" s="115">
        <v>176.3</v>
      </c>
      <c r="AF366" s="18" t="str">
        <f t="shared" si="12"/>
        <v>Yes</v>
      </c>
    </row>
    <row r="367" spans="1:32" x14ac:dyDescent="0.3">
      <c r="A367" s="115" t="s">
        <v>34</v>
      </c>
      <c r="B367" s="115">
        <v>2023</v>
      </c>
      <c r="C367" s="115" t="s">
        <v>36</v>
      </c>
      <c r="D367" s="115" t="str">
        <f t="shared" si="11"/>
        <v>2023 March</v>
      </c>
      <c r="E367" s="115">
        <v>174.4</v>
      </c>
      <c r="F367" s="115">
        <v>207.7</v>
      </c>
      <c r="G367" s="115">
        <v>175.2</v>
      </c>
      <c r="H367" s="115">
        <v>177.3</v>
      </c>
      <c r="I367" s="115">
        <v>179.2</v>
      </c>
      <c r="J367" s="115">
        <v>169.5</v>
      </c>
      <c r="K367" s="115">
        <v>152.80000000000001</v>
      </c>
      <c r="L367" s="115">
        <v>171.1</v>
      </c>
      <c r="M367" s="115">
        <v>120</v>
      </c>
      <c r="N367" s="115">
        <v>209.7</v>
      </c>
      <c r="O367" s="115">
        <v>172.3</v>
      </c>
      <c r="P367" s="115">
        <v>193</v>
      </c>
      <c r="Q367" s="115">
        <v>177</v>
      </c>
      <c r="R367" s="115">
        <v>199.5</v>
      </c>
      <c r="S367" s="115">
        <v>186.1</v>
      </c>
      <c r="T367" s="115">
        <v>178.7</v>
      </c>
      <c r="U367" s="115">
        <v>185.1</v>
      </c>
      <c r="V367" s="115">
        <v>173.5</v>
      </c>
      <c r="W367" s="115">
        <v>181.9</v>
      </c>
      <c r="X367" s="115">
        <v>174.2</v>
      </c>
      <c r="Y367" s="115">
        <v>184.4</v>
      </c>
      <c r="Z367" s="115">
        <v>164.2</v>
      </c>
      <c r="AA367" s="115">
        <v>170.3</v>
      </c>
      <c r="AB367" s="115">
        <v>175</v>
      </c>
      <c r="AC367" s="115">
        <v>181</v>
      </c>
      <c r="AD367" s="115">
        <v>174.1</v>
      </c>
      <c r="AE367" s="115">
        <v>177.2</v>
      </c>
      <c r="AF367" s="18" t="str">
        <f t="shared" si="12"/>
        <v>Yes</v>
      </c>
    </row>
    <row r="368" spans="1:32" x14ac:dyDescent="0.3">
      <c r="A368" s="115" t="s">
        <v>30</v>
      </c>
      <c r="B368" s="115">
        <v>2023</v>
      </c>
      <c r="C368" s="115" t="s">
        <v>37</v>
      </c>
      <c r="D368" s="115" t="str">
        <f t="shared" si="11"/>
        <v>2023 April</v>
      </c>
      <c r="E368" s="115">
        <v>173.3</v>
      </c>
      <c r="F368" s="115">
        <v>206.9</v>
      </c>
      <c r="G368" s="115">
        <v>167.9</v>
      </c>
      <c r="H368" s="115">
        <v>178.2</v>
      </c>
      <c r="I368" s="115">
        <v>178.5</v>
      </c>
      <c r="J368" s="115">
        <v>173.7</v>
      </c>
      <c r="K368" s="115">
        <v>142.80000000000001</v>
      </c>
      <c r="L368" s="115">
        <v>172.8</v>
      </c>
      <c r="M368" s="115">
        <v>120.4</v>
      </c>
      <c r="N368" s="115">
        <v>215.5</v>
      </c>
      <c r="O368" s="115">
        <v>178.2</v>
      </c>
      <c r="P368" s="115">
        <v>190.5</v>
      </c>
      <c r="Q368" s="115">
        <v>175.5</v>
      </c>
      <c r="R368" s="115">
        <v>199.5</v>
      </c>
      <c r="S368" s="115">
        <v>190.7</v>
      </c>
      <c r="T368" s="115">
        <v>187.3</v>
      </c>
      <c r="U368" s="115">
        <v>190.2</v>
      </c>
      <c r="V368" s="115" t="s">
        <v>48</v>
      </c>
      <c r="W368" s="115">
        <v>181.5</v>
      </c>
      <c r="X368" s="115">
        <v>179.1</v>
      </c>
      <c r="Y368" s="115">
        <v>187.2</v>
      </c>
      <c r="Z368" s="115">
        <v>169.4</v>
      </c>
      <c r="AA368" s="115">
        <v>173.2</v>
      </c>
      <c r="AB368" s="115">
        <v>179.4</v>
      </c>
      <c r="AC368" s="115">
        <v>183.8</v>
      </c>
      <c r="AD368" s="115">
        <v>178.9</v>
      </c>
      <c r="AE368" s="115">
        <v>178.8</v>
      </c>
      <c r="AF368" s="18" t="str">
        <f t="shared" si="12"/>
        <v>No</v>
      </c>
    </row>
    <row r="369" spans="1:32" x14ac:dyDescent="0.3">
      <c r="A369" s="115" t="s">
        <v>33</v>
      </c>
      <c r="B369" s="115">
        <v>2023</v>
      </c>
      <c r="C369" s="115" t="s">
        <v>37</v>
      </c>
      <c r="D369" s="115" t="str">
        <f t="shared" si="11"/>
        <v>2023 April</v>
      </c>
      <c r="E369" s="115">
        <v>174.8</v>
      </c>
      <c r="F369" s="115">
        <v>213.7</v>
      </c>
      <c r="G369" s="115">
        <v>172.4</v>
      </c>
      <c r="H369" s="115">
        <v>178.8</v>
      </c>
      <c r="I369" s="115">
        <v>168.7</v>
      </c>
      <c r="J369" s="115">
        <v>179.2</v>
      </c>
      <c r="K369" s="115">
        <v>179.9</v>
      </c>
      <c r="L369" s="115">
        <v>174.7</v>
      </c>
      <c r="M369" s="115">
        <v>123.1</v>
      </c>
      <c r="N369" s="115">
        <v>207.8</v>
      </c>
      <c r="O369" s="115">
        <v>165.5</v>
      </c>
      <c r="P369" s="115">
        <v>197</v>
      </c>
      <c r="Q369" s="115">
        <v>182.1</v>
      </c>
      <c r="R369" s="115">
        <v>203.5</v>
      </c>
      <c r="S369" s="115">
        <v>181</v>
      </c>
      <c r="T369" s="115">
        <v>167.7</v>
      </c>
      <c r="U369" s="115">
        <v>178.9</v>
      </c>
      <c r="V369" s="115">
        <v>175.2</v>
      </c>
      <c r="W369" s="115">
        <v>182.1</v>
      </c>
      <c r="X369" s="115">
        <v>169.6</v>
      </c>
      <c r="Y369" s="115">
        <v>181.5</v>
      </c>
      <c r="Z369" s="115">
        <v>160.1</v>
      </c>
      <c r="AA369" s="115">
        <v>168.8</v>
      </c>
      <c r="AB369" s="115">
        <v>174.2</v>
      </c>
      <c r="AC369" s="115">
        <v>184.4</v>
      </c>
      <c r="AD369" s="115">
        <v>170.9</v>
      </c>
      <c r="AE369" s="115">
        <v>177.4</v>
      </c>
      <c r="AF369" s="18" t="str">
        <f t="shared" si="12"/>
        <v>Yes</v>
      </c>
    </row>
    <row r="370" spans="1:32" x14ac:dyDescent="0.3">
      <c r="A370" s="115" t="s">
        <v>34</v>
      </c>
      <c r="B370" s="115">
        <v>2023</v>
      </c>
      <c r="C370" s="115" t="s">
        <v>37</v>
      </c>
      <c r="D370" s="115" t="str">
        <f t="shared" si="11"/>
        <v>2023 April</v>
      </c>
      <c r="E370" s="115">
        <v>173.8</v>
      </c>
      <c r="F370" s="115">
        <v>209.3</v>
      </c>
      <c r="G370" s="115">
        <v>169.6</v>
      </c>
      <c r="H370" s="115">
        <v>178.4</v>
      </c>
      <c r="I370" s="115">
        <v>174.9</v>
      </c>
      <c r="J370" s="115">
        <v>176.3</v>
      </c>
      <c r="K370" s="115">
        <v>155.4</v>
      </c>
      <c r="L370" s="115">
        <v>173.4</v>
      </c>
      <c r="M370" s="115">
        <v>121.3</v>
      </c>
      <c r="N370" s="115">
        <v>212.9</v>
      </c>
      <c r="O370" s="115">
        <v>172.9</v>
      </c>
      <c r="P370" s="115">
        <v>193.5</v>
      </c>
      <c r="Q370" s="115">
        <v>177.9</v>
      </c>
      <c r="R370" s="115">
        <v>200.6</v>
      </c>
      <c r="S370" s="115">
        <v>186.9</v>
      </c>
      <c r="T370" s="115">
        <v>179.2</v>
      </c>
      <c r="U370" s="115">
        <v>185.7</v>
      </c>
      <c r="V370" s="115">
        <v>175.2</v>
      </c>
      <c r="W370" s="115">
        <v>181.7</v>
      </c>
      <c r="X370" s="115">
        <v>174.6</v>
      </c>
      <c r="Y370" s="115">
        <v>185</v>
      </c>
      <c r="Z370" s="115">
        <v>164.5</v>
      </c>
      <c r="AA370" s="115">
        <v>170.7</v>
      </c>
      <c r="AB370" s="115">
        <v>176.4</v>
      </c>
      <c r="AC370" s="115">
        <v>184</v>
      </c>
      <c r="AD370" s="115">
        <v>175</v>
      </c>
      <c r="AE370" s="115">
        <v>178.1</v>
      </c>
      <c r="AF370" s="18" t="str">
        <f t="shared" si="12"/>
        <v>Yes</v>
      </c>
    </row>
    <row r="371" spans="1:32" x14ac:dyDescent="0.3">
      <c r="A371" s="115" t="s">
        <v>30</v>
      </c>
      <c r="B371" s="115">
        <v>2023</v>
      </c>
      <c r="C371" s="115" t="s">
        <v>38</v>
      </c>
      <c r="D371" s="115" t="str">
        <f t="shared" si="11"/>
        <v>2023 May</v>
      </c>
      <c r="E371" s="115">
        <v>173.2</v>
      </c>
      <c r="F371" s="115">
        <v>211.5</v>
      </c>
      <c r="G371" s="115">
        <v>171</v>
      </c>
      <c r="H371" s="115">
        <v>179.6</v>
      </c>
      <c r="I371" s="115">
        <v>173.3</v>
      </c>
      <c r="J371" s="115">
        <v>169</v>
      </c>
      <c r="K371" s="115">
        <v>148.69999999999999</v>
      </c>
      <c r="L371" s="115">
        <v>174.9</v>
      </c>
      <c r="M371" s="115">
        <v>121.9</v>
      </c>
      <c r="N371" s="115">
        <v>221</v>
      </c>
      <c r="O371" s="115">
        <v>178.7</v>
      </c>
      <c r="P371" s="115">
        <v>191.1</v>
      </c>
      <c r="Q371" s="115">
        <v>176.8</v>
      </c>
      <c r="R371" s="115">
        <v>199.9</v>
      </c>
      <c r="S371" s="115">
        <v>191.2</v>
      </c>
      <c r="T371" s="115">
        <v>187.9</v>
      </c>
      <c r="U371" s="115">
        <v>190.8</v>
      </c>
      <c r="V371" s="115" t="s">
        <v>48</v>
      </c>
      <c r="W371" s="115">
        <v>182.5</v>
      </c>
      <c r="X371" s="115">
        <v>179.8</v>
      </c>
      <c r="Y371" s="115">
        <v>187.8</v>
      </c>
      <c r="Z371" s="115">
        <v>169.7</v>
      </c>
      <c r="AA371" s="115">
        <v>173.8</v>
      </c>
      <c r="AB371" s="115">
        <v>180.3</v>
      </c>
      <c r="AC371" s="115">
        <v>184.9</v>
      </c>
      <c r="AD371" s="115">
        <v>179.5</v>
      </c>
      <c r="AE371" s="115">
        <v>179.8</v>
      </c>
      <c r="AF371" s="18" t="str">
        <f t="shared" si="12"/>
        <v>No</v>
      </c>
    </row>
    <row r="372" spans="1:32" x14ac:dyDescent="0.3">
      <c r="A372" s="115" t="s">
        <v>33</v>
      </c>
      <c r="B372" s="115">
        <v>2023</v>
      </c>
      <c r="C372" s="115" t="s">
        <v>38</v>
      </c>
      <c r="D372" s="115" t="str">
        <f t="shared" si="11"/>
        <v>2023 May</v>
      </c>
      <c r="E372" s="115">
        <v>174.7</v>
      </c>
      <c r="F372" s="115">
        <v>219.4</v>
      </c>
      <c r="G372" s="115">
        <v>176.7</v>
      </c>
      <c r="H372" s="115">
        <v>179.4</v>
      </c>
      <c r="I372" s="115">
        <v>164.4</v>
      </c>
      <c r="J372" s="115">
        <v>175.8</v>
      </c>
      <c r="K372" s="115">
        <v>185</v>
      </c>
      <c r="L372" s="115">
        <v>176.9</v>
      </c>
      <c r="M372" s="115">
        <v>124.2</v>
      </c>
      <c r="N372" s="115">
        <v>211.9</v>
      </c>
      <c r="O372" s="115">
        <v>165.9</v>
      </c>
      <c r="P372" s="115">
        <v>197.7</v>
      </c>
      <c r="Q372" s="115">
        <v>183.1</v>
      </c>
      <c r="R372" s="115">
        <v>204.2</v>
      </c>
      <c r="S372" s="115">
        <v>181.3</v>
      </c>
      <c r="T372" s="115">
        <v>168.1</v>
      </c>
      <c r="U372" s="115">
        <v>179.3</v>
      </c>
      <c r="V372" s="115">
        <v>175.6</v>
      </c>
      <c r="W372" s="115">
        <v>183.4</v>
      </c>
      <c r="X372" s="115">
        <v>170.1</v>
      </c>
      <c r="Y372" s="115">
        <v>182.2</v>
      </c>
      <c r="Z372" s="115">
        <v>160.4</v>
      </c>
      <c r="AA372" s="115">
        <v>169.2</v>
      </c>
      <c r="AB372" s="115">
        <v>174.8</v>
      </c>
      <c r="AC372" s="115">
        <v>185.6</v>
      </c>
      <c r="AD372" s="115">
        <v>171.6</v>
      </c>
      <c r="AE372" s="115">
        <v>178.2</v>
      </c>
      <c r="AF372" s="18" t="str">
        <f t="shared" si="12"/>
        <v>Yes</v>
      </c>
    </row>
    <row r="373" spans="1:32" x14ac:dyDescent="0.3">
      <c r="A373" s="115" t="s">
        <v>34</v>
      </c>
      <c r="B373" s="115">
        <v>2023</v>
      </c>
      <c r="C373" s="115" t="s">
        <v>38</v>
      </c>
      <c r="D373" s="115" t="str">
        <f t="shared" si="11"/>
        <v>2023 May</v>
      </c>
      <c r="E373" s="115">
        <v>173.7</v>
      </c>
      <c r="F373" s="115">
        <v>214.3</v>
      </c>
      <c r="G373" s="115">
        <v>173.2</v>
      </c>
      <c r="H373" s="115">
        <v>179.5</v>
      </c>
      <c r="I373" s="115">
        <v>170</v>
      </c>
      <c r="J373" s="115">
        <v>172.2</v>
      </c>
      <c r="K373" s="115">
        <v>161</v>
      </c>
      <c r="L373" s="115">
        <v>175.6</v>
      </c>
      <c r="M373" s="115">
        <v>122.7</v>
      </c>
      <c r="N373" s="115">
        <v>218</v>
      </c>
      <c r="O373" s="115">
        <v>173.4</v>
      </c>
      <c r="P373" s="115">
        <v>194.2</v>
      </c>
      <c r="Q373" s="115">
        <v>179.1</v>
      </c>
      <c r="R373" s="115">
        <v>201</v>
      </c>
      <c r="S373" s="115">
        <v>187.3</v>
      </c>
      <c r="T373" s="115">
        <v>179.7</v>
      </c>
      <c r="U373" s="115">
        <v>186.2</v>
      </c>
      <c r="V373" s="115">
        <v>175.6</v>
      </c>
      <c r="W373" s="115">
        <v>182.8</v>
      </c>
      <c r="X373" s="115">
        <v>175.2</v>
      </c>
      <c r="Y373" s="115">
        <v>185.7</v>
      </c>
      <c r="Z373" s="115">
        <v>164.8</v>
      </c>
      <c r="AA373" s="115">
        <v>171.2</v>
      </c>
      <c r="AB373" s="115">
        <v>177.1</v>
      </c>
      <c r="AC373" s="115">
        <v>185.2</v>
      </c>
      <c r="AD373" s="115">
        <v>175.7</v>
      </c>
      <c r="AE373" s="115">
        <v>179.1</v>
      </c>
      <c r="AF373" s="18" t="str">
        <f t="shared" si="12"/>
        <v>Yes</v>
      </c>
    </row>
    <row r="374" spans="1:32" x14ac:dyDescent="0.3">
      <c r="A374" s="115">
        <f>SUM(COUNTIF(A2:A373,"NA"),COUNTIF(A2:A373,"-"),COUNTIF(A2:A373,""))</f>
        <v>0</v>
      </c>
      <c r="B374" s="115">
        <f t="shared" ref="B374:AE374" si="13">SUM(COUNTIF(B2:B373,"NA"),COUNTIF(B2:B373,"-"),COUNTIF(B2:B373,""))</f>
        <v>0</v>
      </c>
      <c r="C374" s="115">
        <f t="shared" si="13"/>
        <v>0</v>
      </c>
      <c r="D374" s="115">
        <f t="shared" si="13"/>
        <v>0</v>
      </c>
      <c r="E374" s="115">
        <f t="shared" si="13"/>
        <v>3</v>
      </c>
      <c r="F374" s="115">
        <f t="shared" si="13"/>
        <v>6</v>
      </c>
      <c r="G374" s="115">
        <f t="shared" si="13"/>
        <v>3</v>
      </c>
      <c r="H374" s="115">
        <f t="shared" si="13"/>
        <v>3</v>
      </c>
      <c r="I374" s="115">
        <f t="shared" si="13"/>
        <v>3</v>
      </c>
      <c r="J374" s="115">
        <f t="shared" si="13"/>
        <v>3</v>
      </c>
      <c r="K374" s="115">
        <f t="shared" si="13"/>
        <v>3</v>
      </c>
      <c r="L374" s="115">
        <f t="shared" si="13"/>
        <v>3</v>
      </c>
      <c r="M374" s="115">
        <f t="shared" si="13"/>
        <v>3</v>
      </c>
      <c r="N374" s="115">
        <f t="shared" si="13"/>
        <v>3</v>
      </c>
      <c r="O374" s="115">
        <f t="shared" si="13"/>
        <v>3</v>
      </c>
      <c r="P374" s="115">
        <f t="shared" si="13"/>
        <v>6</v>
      </c>
      <c r="Q374" s="115">
        <f t="shared" si="13"/>
        <v>3</v>
      </c>
      <c r="R374" s="115">
        <f t="shared" si="13"/>
        <v>6</v>
      </c>
      <c r="S374" s="115">
        <f t="shared" si="13"/>
        <v>6</v>
      </c>
      <c r="T374" s="115">
        <f t="shared" si="13"/>
        <v>6</v>
      </c>
      <c r="U374" s="115">
        <f t="shared" si="13"/>
        <v>6</v>
      </c>
      <c r="V374" s="115">
        <f t="shared" si="13"/>
        <v>126</v>
      </c>
      <c r="W374" s="115">
        <f t="shared" si="13"/>
        <v>3</v>
      </c>
      <c r="X374" s="115">
        <f t="shared" si="13"/>
        <v>6</v>
      </c>
      <c r="Y374" s="115">
        <f t="shared" si="13"/>
        <v>3</v>
      </c>
      <c r="Z374" s="115">
        <f t="shared" si="13"/>
        <v>6</v>
      </c>
      <c r="AA374" s="115">
        <f t="shared" si="13"/>
        <v>6</v>
      </c>
      <c r="AB374" s="115">
        <f t="shared" si="13"/>
        <v>6</v>
      </c>
      <c r="AC374" s="115">
        <f t="shared" si="13"/>
        <v>6</v>
      </c>
      <c r="AD374" s="115">
        <f t="shared" si="13"/>
        <v>6</v>
      </c>
      <c r="AE374" s="115">
        <f t="shared" si="13"/>
        <v>6</v>
      </c>
    </row>
  </sheetData>
  <autoFilter ref="A1:AG374" xr:uid="{4CFF768F-3C6D-4646-BD7E-EF14F1E28FC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CF6A6-AEE0-447B-B222-52FDD4E2FAED}">
  <dimension ref="B2:B9"/>
  <sheetViews>
    <sheetView showGridLines="0" zoomScale="127" zoomScaleNormal="100" workbookViewId="0">
      <selection activeCell="B18" sqref="B18"/>
    </sheetView>
  </sheetViews>
  <sheetFormatPr defaultRowHeight="14.4" x14ac:dyDescent="0.3"/>
  <cols>
    <col min="2" max="2" width="141.44140625" bestFit="1" customWidth="1"/>
    <col min="3" max="3" width="23.44140625" bestFit="1" customWidth="1"/>
  </cols>
  <sheetData>
    <row r="2" spans="2:2" ht="17.399999999999999" x14ac:dyDescent="0.3">
      <c r="B2" s="122" t="s">
        <v>209</v>
      </c>
    </row>
    <row r="4" spans="2:2" x14ac:dyDescent="0.3">
      <c r="B4" s="123" t="s">
        <v>203</v>
      </c>
    </row>
    <row r="5" spans="2:2" x14ac:dyDescent="0.3">
      <c r="B5" s="123" t="s">
        <v>204</v>
      </c>
    </row>
    <row r="6" spans="2:2" x14ac:dyDescent="0.3">
      <c r="B6" s="123" t="s">
        <v>205</v>
      </c>
    </row>
    <row r="7" spans="2:2" x14ac:dyDescent="0.3">
      <c r="B7" s="123" t="s">
        <v>206</v>
      </c>
    </row>
    <row r="8" spans="2:2" ht="15" customHeight="1" x14ac:dyDescent="0.3">
      <c r="B8" s="123" t="s">
        <v>207</v>
      </c>
    </row>
    <row r="9" spans="2:2" x14ac:dyDescent="0.3">
      <c r="B9" s="123" t="s">
        <v>208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A5E7D-28AD-49BF-890B-EBA99710C602}">
  <dimension ref="B2:C29"/>
  <sheetViews>
    <sheetView showGridLines="0" topLeftCell="A19" zoomScale="130" zoomScaleNormal="130" workbookViewId="0">
      <selection activeCell="C14" sqref="C14"/>
    </sheetView>
  </sheetViews>
  <sheetFormatPr defaultRowHeight="14.4" x14ac:dyDescent="0.3"/>
  <cols>
    <col min="2" max="2" width="79.109375" bestFit="1" customWidth="1"/>
    <col min="3" max="3" width="29.88671875" customWidth="1"/>
    <col min="4" max="4" width="23.44140625" bestFit="1" customWidth="1"/>
  </cols>
  <sheetData>
    <row r="2" spans="2:3" ht="17.399999999999999" x14ac:dyDescent="0.3">
      <c r="B2" s="129" t="s">
        <v>176</v>
      </c>
      <c r="C2" s="129"/>
    </row>
    <row r="3" spans="2:3" ht="15.6" x14ac:dyDescent="0.3">
      <c r="B3" s="121" t="s">
        <v>177</v>
      </c>
      <c r="C3" s="119">
        <v>372</v>
      </c>
    </row>
    <row r="4" spans="2:3" ht="15.6" x14ac:dyDescent="0.3">
      <c r="B4" s="121" t="s">
        <v>178</v>
      </c>
      <c r="C4" s="119">
        <v>30</v>
      </c>
    </row>
    <row r="5" spans="2:3" ht="15.6" x14ac:dyDescent="0.3">
      <c r="B5" s="121" t="s">
        <v>179</v>
      </c>
      <c r="C5" s="119" t="s">
        <v>180</v>
      </c>
    </row>
    <row r="6" spans="2:3" ht="15.6" x14ac:dyDescent="0.3">
      <c r="B6" s="121" t="s">
        <v>202</v>
      </c>
      <c r="C6" s="119">
        <v>243</v>
      </c>
    </row>
    <row r="7" spans="2:3" ht="15.6" x14ac:dyDescent="0.3">
      <c r="B7" s="121" t="s">
        <v>181</v>
      </c>
      <c r="C7" s="119" t="s">
        <v>182</v>
      </c>
    </row>
    <row r="9" spans="2:3" ht="17.399999999999999" x14ac:dyDescent="0.3">
      <c r="B9" s="117" t="s">
        <v>186</v>
      </c>
      <c r="C9" s="118" t="s">
        <v>187</v>
      </c>
    </row>
    <row r="10" spans="2:3" ht="46.8" x14ac:dyDescent="0.3">
      <c r="B10" s="121" t="s">
        <v>171</v>
      </c>
      <c r="C10" s="120" t="s">
        <v>188</v>
      </c>
    </row>
    <row r="11" spans="2:3" ht="46.8" x14ac:dyDescent="0.3">
      <c r="B11" s="121" t="s">
        <v>189</v>
      </c>
      <c r="C11" s="120" t="s">
        <v>190</v>
      </c>
    </row>
    <row r="12" spans="2:3" ht="46.8" x14ac:dyDescent="0.3">
      <c r="B12" s="121" t="s">
        <v>173</v>
      </c>
      <c r="C12" s="120" t="s">
        <v>191</v>
      </c>
    </row>
    <row r="13" spans="2:3" ht="46.8" x14ac:dyDescent="0.3">
      <c r="B13" s="121" t="s">
        <v>174</v>
      </c>
      <c r="C13" s="120" t="s">
        <v>192</v>
      </c>
    </row>
    <row r="14" spans="2:3" ht="46.8" x14ac:dyDescent="0.3">
      <c r="B14" s="121" t="s">
        <v>175</v>
      </c>
      <c r="C14" s="120" t="s">
        <v>193</v>
      </c>
    </row>
    <row r="16" spans="2:3" ht="17.399999999999999" x14ac:dyDescent="0.3">
      <c r="B16" s="129" t="s">
        <v>194</v>
      </c>
      <c r="C16" s="129"/>
    </row>
    <row r="17" spans="2:3" ht="15.6" x14ac:dyDescent="0.3">
      <c r="B17" s="134" t="s">
        <v>210</v>
      </c>
      <c r="C17" s="134"/>
    </row>
    <row r="18" spans="2:3" ht="15.6" x14ac:dyDescent="0.3">
      <c r="B18" s="134" t="s">
        <v>195</v>
      </c>
      <c r="C18" s="134"/>
    </row>
    <row r="19" spans="2:3" ht="15.6" x14ac:dyDescent="0.3">
      <c r="B19" s="134" t="s">
        <v>196</v>
      </c>
      <c r="C19" s="134"/>
    </row>
    <row r="20" spans="2:3" ht="15.6" x14ac:dyDescent="0.3">
      <c r="B20" s="134" t="s">
        <v>197</v>
      </c>
      <c r="C20" s="134"/>
    </row>
    <row r="21" spans="2:3" ht="15.6" x14ac:dyDescent="0.3">
      <c r="B21" s="134" t="s">
        <v>198</v>
      </c>
      <c r="C21" s="134"/>
    </row>
    <row r="23" spans="2:3" ht="15.6" x14ac:dyDescent="0.3">
      <c r="B23" s="130" t="s">
        <v>183</v>
      </c>
      <c r="C23" s="131"/>
    </row>
    <row r="24" spans="2:3" ht="15.6" x14ac:dyDescent="0.3">
      <c r="B24" s="132" t="s">
        <v>184</v>
      </c>
      <c r="C24" s="133"/>
    </row>
    <row r="25" spans="2:3" ht="15.6" x14ac:dyDescent="0.3">
      <c r="B25" s="132" t="s">
        <v>185</v>
      </c>
      <c r="C25" s="133"/>
    </row>
    <row r="27" spans="2:3" ht="15.6" x14ac:dyDescent="0.3">
      <c r="B27" s="130" t="s">
        <v>199</v>
      </c>
      <c r="C27" s="131"/>
    </row>
    <row r="28" spans="2:3" ht="15.6" x14ac:dyDescent="0.3">
      <c r="B28" s="132" t="s">
        <v>200</v>
      </c>
      <c r="C28" s="133"/>
    </row>
    <row r="29" spans="2:3" ht="15.6" x14ac:dyDescent="0.3">
      <c r="B29" s="132" t="s">
        <v>201</v>
      </c>
      <c r="C29" s="133"/>
    </row>
  </sheetData>
  <mergeCells count="13">
    <mergeCell ref="B28:C28"/>
    <mergeCell ref="B29:C29"/>
    <mergeCell ref="B16:C16"/>
    <mergeCell ref="B17:C17"/>
    <mergeCell ref="B18:C18"/>
    <mergeCell ref="B19:C19"/>
    <mergeCell ref="B20:C20"/>
    <mergeCell ref="B21:C21"/>
    <mergeCell ref="B2:C2"/>
    <mergeCell ref="B23:C23"/>
    <mergeCell ref="B24:C24"/>
    <mergeCell ref="B25:C25"/>
    <mergeCell ref="B27:C2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2B86B-303E-4EA8-A58F-D186A9688A90}">
  <dimension ref="A1:AL376"/>
  <sheetViews>
    <sheetView zoomScale="77" zoomScaleNormal="85" workbookViewId="0">
      <pane ySplit="1" topLeftCell="A344" activePane="bottomLeft" state="frozen"/>
      <selection activeCell="E3" sqref="E3"/>
      <selection pane="bottomLeft" activeCell="C376" sqref="C376"/>
    </sheetView>
  </sheetViews>
  <sheetFormatPr defaultRowHeight="14.4" outlineLevelCol="1" x14ac:dyDescent="0.3"/>
  <cols>
    <col min="1" max="1" width="11.5546875" bestFit="1" customWidth="1"/>
    <col min="2" max="2" width="12.5546875" customWidth="1"/>
    <col min="3" max="4" width="12.77734375" customWidth="1"/>
    <col min="5" max="5" width="20.44140625" customWidth="1" outlineLevel="1"/>
    <col min="6" max="6" width="14.44140625" customWidth="1" outlineLevel="1"/>
    <col min="7" max="7" width="6" customWidth="1" outlineLevel="1"/>
    <col min="8" max="8" width="18.109375" customWidth="1" outlineLevel="1"/>
    <col min="9" max="9" width="13.109375" customWidth="1" outlineLevel="1"/>
    <col min="10" max="10" width="7.44140625" customWidth="1" outlineLevel="1"/>
    <col min="11" max="11" width="12.109375" customWidth="1" outlineLevel="1"/>
    <col min="12" max="12" width="19.6640625" customWidth="1" outlineLevel="1"/>
    <col min="13" max="13" width="23.6640625" customWidth="1" outlineLevel="1"/>
    <col min="14" max="14" width="8.109375" customWidth="1" outlineLevel="1"/>
    <col min="15" max="15" width="23.5546875" customWidth="1" outlineLevel="1"/>
    <col min="16" max="16" width="32.6640625" customWidth="1" outlineLevel="1"/>
    <col min="17" max="17" width="19.77734375" customWidth="1" outlineLevel="1"/>
    <col min="18" max="18" width="27.109375" customWidth="1" outlineLevel="1"/>
    <col min="19" max="19" width="9.88671875" customWidth="1" outlineLevel="1"/>
    <col min="20" max="20" width="10.77734375" customWidth="1" outlineLevel="1"/>
    <col min="21" max="21" width="21.6640625" customWidth="1" outlineLevel="1"/>
    <col min="22" max="22" width="12.21875" customWidth="1" outlineLevel="1"/>
    <col min="23" max="23" width="15.44140625" customWidth="1" outlineLevel="1"/>
    <col min="24" max="24" width="14.88671875" customWidth="1" outlineLevel="1"/>
    <col min="25" max="25" width="28.109375" customWidth="1" outlineLevel="1"/>
    <col min="26" max="26" width="11.109375" customWidth="1" outlineLevel="1"/>
    <col min="27" max="27" width="28.33203125" customWidth="1" outlineLevel="1"/>
    <col min="28" max="28" width="26" customWidth="1" outlineLevel="1"/>
    <col min="29" max="29" width="11.33203125" customWidth="1" outlineLevel="1"/>
    <col min="30" max="30" width="23.88671875" customWidth="1" outlineLevel="1"/>
    <col min="31" max="31" width="14.77734375" customWidth="1" outlineLevel="1"/>
    <col min="32" max="33" width="14.33203125" customWidth="1"/>
    <col min="34" max="34" width="19.44140625" customWidth="1"/>
    <col min="35" max="35" width="23.88671875" customWidth="1"/>
    <col min="36" max="36" width="13.77734375" customWidth="1"/>
  </cols>
  <sheetData>
    <row r="1" spans="1:38" s="16" customFormat="1" x14ac:dyDescent="0.3">
      <c r="A1" s="11" t="s">
        <v>0</v>
      </c>
      <c r="B1" s="12" t="s">
        <v>1</v>
      </c>
      <c r="C1" s="12" t="s">
        <v>2</v>
      </c>
      <c r="D1" s="12" t="s">
        <v>50</v>
      </c>
      <c r="E1" s="13" t="s">
        <v>3</v>
      </c>
      <c r="F1" s="13" t="s">
        <v>4</v>
      </c>
      <c r="G1" s="13" t="s">
        <v>5</v>
      </c>
      <c r="H1" s="13" t="s">
        <v>6</v>
      </c>
      <c r="I1" s="13" t="s">
        <v>7</v>
      </c>
      <c r="J1" s="13" t="s">
        <v>8</v>
      </c>
      <c r="K1" s="13" t="s">
        <v>9</v>
      </c>
      <c r="L1" s="13" t="s">
        <v>10</v>
      </c>
      <c r="M1" s="13" t="s">
        <v>11</v>
      </c>
      <c r="N1" s="13" t="s">
        <v>12</v>
      </c>
      <c r="O1" s="13" t="s">
        <v>13</v>
      </c>
      <c r="P1" s="13" t="s">
        <v>14</v>
      </c>
      <c r="Q1" s="14" t="s">
        <v>15</v>
      </c>
      <c r="R1" s="14" t="s">
        <v>16</v>
      </c>
      <c r="S1" s="13" t="s">
        <v>17</v>
      </c>
      <c r="T1" s="13" t="s">
        <v>18</v>
      </c>
      <c r="U1" s="14" t="s">
        <v>19</v>
      </c>
      <c r="V1" s="14" t="s">
        <v>20</v>
      </c>
      <c r="W1" s="14" t="s">
        <v>64</v>
      </c>
      <c r="X1" s="14" t="s">
        <v>21</v>
      </c>
      <c r="Y1" s="13" t="s">
        <v>22</v>
      </c>
      <c r="Z1" s="13" t="s">
        <v>23</v>
      </c>
      <c r="AA1" s="13" t="s">
        <v>24</v>
      </c>
      <c r="AB1" s="13" t="s">
        <v>25</v>
      </c>
      <c r="AC1" s="13" t="s">
        <v>26</v>
      </c>
      <c r="AD1" s="13" t="s">
        <v>27</v>
      </c>
      <c r="AE1" s="14" t="s">
        <v>28</v>
      </c>
      <c r="AF1" s="12" t="s">
        <v>29</v>
      </c>
      <c r="AG1" s="15" t="s">
        <v>95</v>
      </c>
      <c r="AH1" s="15" t="s">
        <v>94</v>
      </c>
      <c r="AI1" s="15" t="s">
        <v>96</v>
      </c>
      <c r="AJ1" s="15" t="s">
        <v>97</v>
      </c>
      <c r="AK1" s="15" t="s">
        <v>98</v>
      </c>
      <c r="AL1" s="15" t="s">
        <v>99</v>
      </c>
    </row>
    <row r="2" spans="1:38" x14ac:dyDescent="0.3">
      <c r="A2" s="5" t="s">
        <v>30</v>
      </c>
      <c r="B2" s="6">
        <v>2013</v>
      </c>
      <c r="C2" s="6" t="s">
        <v>31</v>
      </c>
      <c r="D2" s="6" t="str">
        <f>B2&amp;" "&amp;C2</f>
        <v>2013 January</v>
      </c>
      <c r="E2" s="6">
        <v>107.5</v>
      </c>
      <c r="F2" s="6">
        <v>106.3</v>
      </c>
      <c r="G2" s="6">
        <v>108.1</v>
      </c>
      <c r="H2" s="6">
        <v>104.9</v>
      </c>
      <c r="I2" s="6">
        <v>106.1</v>
      </c>
      <c r="J2" s="6">
        <v>103.9</v>
      </c>
      <c r="K2" s="6">
        <v>101.9</v>
      </c>
      <c r="L2" s="6">
        <v>106.1</v>
      </c>
      <c r="M2" s="6">
        <v>106.8</v>
      </c>
      <c r="N2" s="6">
        <v>103.1</v>
      </c>
      <c r="O2" s="6">
        <v>104.8</v>
      </c>
      <c r="P2" s="6">
        <v>106.7</v>
      </c>
      <c r="Q2" s="6">
        <v>105.5</v>
      </c>
      <c r="R2" s="6">
        <v>105.1</v>
      </c>
      <c r="S2" s="6">
        <v>106.5</v>
      </c>
      <c r="T2" s="6">
        <v>105.8</v>
      </c>
      <c r="U2" s="6">
        <v>106.4</v>
      </c>
      <c r="V2" s="6" t="s">
        <v>32</v>
      </c>
      <c r="W2" s="6">
        <f>IF(OR(V2="NA",V2="-"),V3,V2)</f>
        <v>100.3</v>
      </c>
      <c r="X2" s="6">
        <v>105.5</v>
      </c>
      <c r="Y2" s="6">
        <v>104.8</v>
      </c>
      <c r="Z2" s="6">
        <v>104</v>
      </c>
      <c r="AA2" s="6">
        <v>103.3</v>
      </c>
      <c r="AB2" s="6">
        <v>103.4</v>
      </c>
      <c r="AC2" s="6">
        <v>103.8</v>
      </c>
      <c r="AD2" s="6">
        <v>104.7</v>
      </c>
      <c r="AE2" s="6">
        <v>104</v>
      </c>
      <c r="AF2" s="6">
        <v>105.1</v>
      </c>
      <c r="AG2" s="6">
        <f>SUM($E2:$Q2)</f>
        <v>1371.6999999999998</v>
      </c>
      <c r="AH2" s="6">
        <f>SUM($S2:$U2)</f>
        <v>318.70000000000005</v>
      </c>
      <c r="AI2" s="6">
        <f>SUM(W2,Y2,AC2)</f>
        <v>308.89999999999998</v>
      </c>
      <c r="AJ2" s="7">
        <f>SUM(Z2,AD2)</f>
        <v>208.7</v>
      </c>
      <c r="AK2">
        <f>SUM(X2,AA2)</f>
        <v>208.8</v>
      </c>
      <c r="AL2">
        <f>SUM(AE2,R2,AB2)</f>
        <v>312.5</v>
      </c>
    </row>
    <row r="3" spans="1:38" x14ac:dyDescent="0.3">
      <c r="A3" s="5" t="s">
        <v>33</v>
      </c>
      <c r="B3" s="6">
        <v>2013</v>
      </c>
      <c r="C3" s="6" t="s">
        <v>31</v>
      </c>
      <c r="D3" s="6" t="str">
        <f t="shared" ref="D3:D66" si="0">B3&amp;" "&amp;C3</f>
        <v>2013 January</v>
      </c>
      <c r="E3" s="6">
        <v>110.5</v>
      </c>
      <c r="F3" s="6">
        <v>109.1</v>
      </c>
      <c r="G3" s="6">
        <v>113</v>
      </c>
      <c r="H3" s="6">
        <v>103.6</v>
      </c>
      <c r="I3" s="6">
        <v>103.4</v>
      </c>
      <c r="J3" s="6">
        <v>102.3</v>
      </c>
      <c r="K3" s="6">
        <v>102.9</v>
      </c>
      <c r="L3" s="6">
        <v>105.8</v>
      </c>
      <c r="M3" s="6">
        <v>105.1</v>
      </c>
      <c r="N3" s="6">
        <v>101.8</v>
      </c>
      <c r="O3" s="6">
        <v>105.1</v>
      </c>
      <c r="P3" s="6">
        <v>107.9</v>
      </c>
      <c r="Q3" s="6">
        <v>105.9</v>
      </c>
      <c r="R3" s="6">
        <v>105.2</v>
      </c>
      <c r="S3" s="6">
        <v>105.9</v>
      </c>
      <c r="T3" s="6">
        <v>105</v>
      </c>
      <c r="U3" s="6">
        <v>105.8</v>
      </c>
      <c r="V3" s="6">
        <v>100.3</v>
      </c>
      <c r="W3" s="6">
        <f t="shared" ref="W3:W66" si="1">IF(OR(V3="NA",V3="-"),V4,V3)</f>
        <v>100.3</v>
      </c>
      <c r="X3" s="6">
        <v>105.4</v>
      </c>
      <c r="Y3" s="6">
        <v>104.8</v>
      </c>
      <c r="Z3" s="6">
        <v>104.1</v>
      </c>
      <c r="AA3" s="6">
        <v>103.2</v>
      </c>
      <c r="AB3" s="6">
        <v>102.9</v>
      </c>
      <c r="AC3" s="6">
        <v>103.5</v>
      </c>
      <c r="AD3" s="6">
        <v>104.3</v>
      </c>
      <c r="AE3" s="6">
        <v>103.7</v>
      </c>
      <c r="AF3" s="6">
        <v>104</v>
      </c>
      <c r="AG3" s="6">
        <f t="shared" ref="AG3:AG66" si="2">SUM($E3:$Q3)</f>
        <v>1376.4</v>
      </c>
      <c r="AH3" s="6">
        <f t="shared" ref="AH3:AH66" si="3">SUM($S3:$U3)</f>
        <v>316.7</v>
      </c>
      <c r="AI3" s="6">
        <f t="shared" ref="AI3:AI66" si="4">SUM(W3,Y3,AC3)</f>
        <v>308.60000000000002</v>
      </c>
      <c r="AJ3" s="7">
        <f t="shared" ref="AJ3:AJ66" si="5">SUM(Z3,AD3)</f>
        <v>208.39999999999998</v>
      </c>
      <c r="AK3">
        <f t="shared" ref="AK3:AK66" si="6">SUM(X3,AA3)</f>
        <v>208.60000000000002</v>
      </c>
      <c r="AL3">
        <f t="shared" ref="AL3:AL66" si="7">SUM(AE3,R3,AB3)</f>
        <v>311.8</v>
      </c>
    </row>
    <row r="4" spans="1:38" x14ac:dyDescent="0.3">
      <c r="A4" s="5" t="s">
        <v>34</v>
      </c>
      <c r="B4" s="6">
        <v>2013</v>
      </c>
      <c r="C4" s="6" t="s">
        <v>31</v>
      </c>
      <c r="D4" s="6" t="str">
        <f t="shared" si="0"/>
        <v>2013 January</v>
      </c>
      <c r="E4" s="6">
        <v>108.4</v>
      </c>
      <c r="F4" s="6">
        <v>107.3</v>
      </c>
      <c r="G4" s="6">
        <v>110</v>
      </c>
      <c r="H4" s="6">
        <v>104.4</v>
      </c>
      <c r="I4" s="6">
        <v>105.1</v>
      </c>
      <c r="J4" s="6">
        <v>103.2</v>
      </c>
      <c r="K4" s="6">
        <v>102.2</v>
      </c>
      <c r="L4" s="6">
        <v>106</v>
      </c>
      <c r="M4" s="6">
        <v>106.2</v>
      </c>
      <c r="N4" s="6">
        <v>102.7</v>
      </c>
      <c r="O4" s="6">
        <v>104.9</v>
      </c>
      <c r="P4" s="6">
        <v>107.3</v>
      </c>
      <c r="Q4" s="6">
        <v>105.6</v>
      </c>
      <c r="R4" s="6">
        <v>105.1</v>
      </c>
      <c r="S4" s="6">
        <v>106.3</v>
      </c>
      <c r="T4" s="6">
        <v>105.5</v>
      </c>
      <c r="U4" s="6">
        <v>106.2</v>
      </c>
      <c r="V4" s="6">
        <v>100.3</v>
      </c>
      <c r="W4" s="6">
        <f t="shared" si="1"/>
        <v>100.3</v>
      </c>
      <c r="X4" s="6">
        <v>105.5</v>
      </c>
      <c r="Y4" s="6">
        <v>104.8</v>
      </c>
      <c r="Z4" s="6">
        <v>104</v>
      </c>
      <c r="AA4" s="6">
        <v>103.2</v>
      </c>
      <c r="AB4" s="6">
        <v>103.1</v>
      </c>
      <c r="AC4" s="6">
        <v>103.6</v>
      </c>
      <c r="AD4" s="6">
        <v>104.5</v>
      </c>
      <c r="AE4" s="6">
        <v>103.9</v>
      </c>
      <c r="AF4" s="6">
        <v>104.6</v>
      </c>
      <c r="AG4" s="6">
        <f t="shared" si="2"/>
        <v>1373.3000000000002</v>
      </c>
      <c r="AH4" s="6">
        <f t="shared" si="3"/>
        <v>318</v>
      </c>
      <c r="AI4" s="6">
        <f t="shared" si="4"/>
        <v>308.7</v>
      </c>
      <c r="AJ4" s="7">
        <f t="shared" si="5"/>
        <v>208.5</v>
      </c>
      <c r="AK4">
        <f t="shared" si="6"/>
        <v>208.7</v>
      </c>
      <c r="AL4">
        <f t="shared" si="7"/>
        <v>312.10000000000002</v>
      </c>
    </row>
    <row r="5" spans="1:38" x14ac:dyDescent="0.3">
      <c r="A5" s="5" t="s">
        <v>30</v>
      </c>
      <c r="B5" s="6">
        <v>2013</v>
      </c>
      <c r="C5" s="6" t="s">
        <v>35</v>
      </c>
      <c r="D5" s="6" t="str">
        <f t="shared" si="0"/>
        <v>2013 February</v>
      </c>
      <c r="E5" s="6">
        <v>109.2</v>
      </c>
      <c r="F5" s="6">
        <v>108.7</v>
      </c>
      <c r="G5" s="6">
        <v>110.2</v>
      </c>
      <c r="H5" s="6">
        <v>105.4</v>
      </c>
      <c r="I5" s="6">
        <v>106.7</v>
      </c>
      <c r="J5" s="6">
        <v>104</v>
      </c>
      <c r="K5" s="6">
        <v>102.4</v>
      </c>
      <c r="L5" s="6">
        <v>105.9</v>
      </c>
      <c r="M5" s="6">
        <v>105.7</v>
      </c>
      <c r="N5" s="6">
        <v>103.1</v>
      </c>
      <c r="O5" s="6">
        <v>105.1</v>
      </c>
      <c r="P5" s="6">
        <v>107.7</v>
      </c>
      <c r="Q5" s="6">
        <v>106.3</v>
      </c>
      <c r="R5" s="6">
        <v>105.6</v>
      </c>
      <c r="S5" s="6">
        <v>107.1</v>
      </c>
      <c r="T5" s="6">
        <v>106.3</v>
      </c>
      <c r="U5" s="6">
        <v>107</v>
      </c>
      <c r="V5" s="6" t="s">
        <v>32</v>
      </c>
      <c r="W5" s="6">
        <f t="shared" si="1"/>
        <v>100.4</v>
      </c>
      <c r="X5" s="6">
        <v>106.2</v>
      </c>
      <c r="Y5" s="6">
        <v>105.2</v>
      </c>
      <c r="Z5" s="6">
        <v>104.4</v>
      </c>
      <c r="AA5" s="6">
        <v>103.9</v>
      </c>
      <c r="AB5" s="6">
        <v>104</v>
      </c>
      <c r="AC5" s="6">
        <v>104.1</v>
      </c>
      <c r="AD5" s="6">
        <v>104.6</v>
      </c>
      <c r="AE5" s="6">
        <v>104.4</v>
      </c>
      <c r="AF5" s="6">
        <v>105.8</v>
      </c>
      <c r="AG5" s="6">
        <f t="shared" si="2"/>
        <v>1380.3999999999999</v>
      </c>
      <c r="AH5" s="6">
        <f t="shared" si="3"/>
        <v>320.39999999999998</v>
      </c>
      <c r="AI5" s="6">
        <f t="shared" si="4"/>
        <v>309.70000000000005</v>
      </c>
      <c r="AJ5" s="7">
        <f t="shared" si="5"/>
        <v>209</v>
      </c>
      <c r="AK5">
        <f t="shared" si="6"/>
        <v>210.10000000000002</v>
      </c>
      <c r="AL5">
        <f t="shared" si="7"/>
        <v>314</v>
      </c>
    </row>
    <row r="6" spans="1:38" x14ac:dyDescent="0.3">
      <c r="A6" s="5" t="s">
        <v>33</v>
      </c>
      <c r="B6" s="6">
        <v>2013</v>
      </c>
      <c r="C6" s="6" t="s">
        <v>35</v>
      </c>
      <c r="D6" s="6" t="str">
        <f t="shared" si="0"/>
        <v>2013 February</v>
      </c>
      <c r="E6" s="6">
        <v>112.9</v>
      </c>
      <c r="F6" s="6">
        <v>112.9</v>
      </c>
      <c r="G6" s="6">
        <v>116.9</v>
      </c>
      <c r="H6" s="6">
        <v>104</v>
      </c>
      <c r="I6" s="6">
        <v>103.5</v>
      </c>
      <c r="J6" s="6">
        <v>103.1</v>
      </c>
      <c r="K6" s="6">
        <v>104.9</v>
      </c>
      <c r="L6" s="6">
        <v>104.1</v>
      </c>
      <c r="M6" s="6">
        <v>103.8</v>
      </c>
      <c r="N6" s="6">
        <v>102.3</v>
      </c>
      <c r="O6" s="6">
        <v>106</v>
      </c>
      <c r="P6" s="6">
        <v>109</v>
      </c>
      <c r="Q6" s="6">
        <v>107.2</v>
      </c>
      <c r="R6" s="6">
        <v>106</v>
      </c>
      <c r="S6" s="6">
        <v>106.6</v>
      </c>
      <c r="T6" s="6">
        <v>105.5</v>
      </c>
      <c r="U6" s="6">
        <v>106.4</v>
      </c>
      <c r="V6" s="6">
        <v>100.4</v>
      </c>
      <c r="W6" s="6">
        <f t="shared" si="1"/>
        <v>100.4</v>
      </c>
      <c r="X6" s="6">
        <v>105.7</v>
      </c>
      <c r="Y6" s="6">
        <v>105.2</v>
      </c>
      <c r="Z6" s="6">
        <v>104.7</v>
      </c>
      <c r="AA6" s="6">
        <v>104.4</v>
      </c>
      <c r="AB6" s="6">
        <v>103.3</v>
      </c>
      <c r="AC6" s="6">
        <v>103.7</v>
      </c>
      <c r="AD6" s="6">
        <v>104.3</v>
      </c>
      <c r="AE6" s="6">
        <v>104.3</v>
      </c>
      <c r="AF6" s="6">
        <v>104.7</v>
      </c>
      <c r="AG6" s="6">
        <f t="shared" si="2"/>
        <v>1390.6000000000001</v>
      </c>
      <c r="AH6" s="6">
        <f t="shared" si="3"/>
        <v>318.5</v>
      </c>
      <c r="AI6" s="6">
        <f t="shared" si="4"/>
        <v>309.3</v>
      </c>
      <c r="AJ6" s="7">
        <f t="shared" si="5"/>
        <v>209</v>
      </c>
      <c r="AK6">
        <f t="shared" si="6"/>
        <v>210.10000000000002</v>
      </c>
      <c r="AL6">
        <f t="shared" si="7"/>
        <v>313.60000000000002</v>
      </c>
    </row>
    <row r="7" spans="1:38" x14ac:dyDescent="0.3">
      <c r="A7" s="5" t="s">
        <v>34</v>
      </c>
      <c r="B7" s="6">
        <v>2013</v>
      </c>
      <c r="C7" s="6" t="s">
        <v>35</v>
      </c>
      <c r="D7" s="6" t="str">
        <f t="shared" si="0"/>
        <v>2013 February</v>
      </c>
      <c r="E7" s="6">
        <v>110.4</v>
      </c>
      <c r="F7" s="6">
        <v>110.2</v>
      </c>
      <c r="G7" s="6">
        <v>112.8</v>
      </c>
      <c r="H7" s="6">
        <v>104.9</v>
      </c>
      <c r="I7" s="6">
        <v>105.5</v>
      </c>
      <c r="J7" s="6">
        <v>103.6</v>
      </c>
      <c r="K7" s="6">
        <v>103.2</v>
      </c>
      <c r="L7" s="6">
        <v>105.3</v>
      </c>
      <c r="M7" s="6">
        <v>105.1</v>
      </c>
      <c r="N7" s="6">
        <v>102.8</v>
      </c>
      <c r="O7" s="6">
        <v>105.5</v>
      </c>
      <c r="P7" s="6">
        <v>108.3</v>
      </c>
      <c r="Q7" s="6">
        <v>106.6</v>
      </c>
      <c r="R7" s="6">
        <v>105.7</v>
      </c>
      <c r="S7" s="6">
        <v>106.9</v>
      </c>
      <c r="T7" s="6">
        <v>106</v>
      </c>
      <c r="U7" s="6">
        <v>106.8</v>
      </c>
      <c r="V7" s="6">
        <v>100.4</v>
      </c>
      <c r="W7" s="6">
        <f t="shared" si="1"/>
        <v>100.4</v>
      </c>
      <c r="X7" s="6">
        <v>106</v>
      </c>
      <c r="Y7" s="6">
        <v>105.2</v>
      </c>
      <c r="Z7" s="6">
        <v>104.5</v>
      </c>
      <c r="AA7" s="6">
        <v>104.2</v>
      </c>
      <c r="AB7" s="6">
        <v>103.6</v>
      </c>
      <c r="AC7" s="6">
        <v>103.9</v>
      </c>
      <c r="AD7" s="6">
        <v>104.5</v>
      </c>
      <c r="AE7" s="6">
        <v>104.4</v>
      </c>
      <c r="AF7" s="6">
        <v>105.3</v>
      </c>
      <c r="AG7" s="6">
        <f t="shared" si="2"/>
        <v>1384.2</v>
      </c>
      <c r="AH7" s="6">
        <f t="shared" si="3"/>
        <v>319.7</v>
      </c>
      <c r="AI7" s="6">
        <f t="shared" si="4"/>
        <v>309.5</v>
      </c>
      <c r="AJ7" s="7">
        <f t="shared" si="5"/>
        <v>209</v>
      </c>
      <c r="AK7">
        <f t="shared" si="6"/>
        <v>210.2</v>
      </c>
      <c r="AL7">
        <f t="shared" si="7"/>
        <v>313.70000000000005</v>
      </c>
    </row>
    <row r="8" spans="1:38" x14ac:dyDescent="0.3">
      <c r="A8" s="5" t="s">
        <v>30</v>
      </c>
      <c r="B8" s="6">
        <v>2013</v>
      </c>
      <c r="C8" s="6" t="s">
        <v>36</v>
      </c>
      <c r="D8" s="6" t="str">
        <f t="shared" si="0"/>
        <v>2013 March</v>
      </c>
      <c r="E8" s="6">
        <v>110.2</v>
      </c>
      <c r="F8" s="6">
        <v>108.8</v>
      </c>
      <c r="G8" s="6">
        <v>109.9</v>
      </c>
      <c r="H8" s="6">
        <v>105.6</v>
      </c>
      <c r="I8" s="6">
        <v>106.2</v>
      </c>
      <c r="J8" s="6">
        <v>105.7</v>
      </c>
      <c r="K8" s="6">
        <v>101.4</v>
      </c>
      <c r="L8" s="6">
        <v>105.7</v>
      </c>
      <c r="M8" s="6">
        <v>105</v>
      </c>
      <c r="N8" s="6">
        <v>103.3</v>
      </c>
      <c r="O8" s="6">
        <v>105.6</v>
      </c>
      <c r="P8" s="6">
        <v>108.2</v>
      </c>
      <c r="Q8" s="6">
        <v>106.6</v>
      </c>
      <c r="R8" s="6">
        <v>106.5</v>
      </c>
      <c r="S8" s="6">
        <v>107.6</v>
      </c>
      <c r="T8" s="6">
        <v>106.8</v>
      </c>
      <c r="U8" s="6">
        <v>107.5</v>
      </c>
      <c r="V8" s="6" t="s">
        <v>32</v>
      </c>
      <c r="W8" s="6">
        <f t="shared" si="1"/>
        <v>100.4</v>
      </c>
      <c r="X8" s="6">
        <v>106.1</v>
      </c>
      <c r="Y8" s="6">
        <v>105.6</v>
      </c>
      <c r="Z8" s="6">
        <v>104.7</v>
      </c>
      <c r="AA8" s="6">
        <v>104.6</v>
      </c>
      <c r="AB8" s="6">
        <v>104</v>
      </c>
      <c r="AC8" s="6">
        <v>104.3</v>
      </c>
      <c r="AD8" s="6">
        <v>104.3</v>
      </c>
      <c r="AE8" s="6">
        <v>104.6</v>
      </c>
      <c r="AF8" s="6">
        <v>106</v>
      </c>
      <c r="AG8" s="6">
        <f t="shared" si="2"/>
        <v>1382.2</v>
      </c>
      <c r="AH8" s="6">
        <f t="shared" si="3"/>
        <v>321.89999999999998</v>
      </c>
      <c r="AI8" s="6">
        <f t="shared" si="4"/>
        <v>310.3</v>
      </c>
      <c r="AJ8" s="7">
        <f t="shared" si="5"/>
        <v>209</v>
      </c>
      <c r="AK8">
        <f t="shared" si="6"/>
        <v>210.7</v>
      </c>
      <c r="AL8">
        <f t="shared" si="7"/>
        <v>315.10000000000002</v>
      </c>
    </row>
    <row r="9" spans="1:38" x14ac:dyDescent="0.3">
      <c r="A9" s="5" t="s">
        <v>33</v>
      </c>
      <c r="B9" s="6">
        <v>2013</v>
      </c>
      <c r="C9" s="6" t="s">
        <v>36</v>
      </c>
      <c r="D9" s="6" t="str">
        <f t="shared" si="0"/>
        <v>2013 March</v>
      </c>
      <c r="E9" s="6">
        <v>113.9</v>
      </c>
      <c r="F9" s="6">
        <v>111.4</v>
      </c>
      <c r="G9" s="6">
        <v>113.2</v>
      </c>
      <c r="H9" s="6">
        <v>104.3</v>
      </c>
      <c r="I9" s="6">
        <v>102.7</v>
      </c>
      <c r="J9" s="6">
        <v>104.9</v>
      </c>
      <c r="K9" s="6">
        <v>103.8</v>
      </c>
      <c r="L9" s="6">
        <v>103.5</v>
      </c>
      <c r="M9" s="6">
        <v>102.6</v>
      </c>
      <c r="N9" s="6">
        <v>102.4</v>
      </c>
      <c r="O9" s="6">
        <v>107</v>
      </c>
      <c r="P9" s="6">
        <v>109.8</v>
      </c>
      <c r="Q9" s="6">
        <v>107.3</v>
      </c>
      <c r="R9" s="6">
        <v>106.8</v>
      </c>
      <c r="S9" s="6">
        <v>107.2</v>
      </c>
      <c r="T9" s="6">
        <v>106</v>
      </c>
      <c r="U9" s="6">
        <v>107</v>
      </c>
      <c r="V9" s="6">
        <v>100.4</v>
      </c>
      <c r="W9" s="6">
        <f t="shared" si="1"/>
        <v>100.4</v>
      </c>
      <c r="X9" s="6">
        <v>106</v>
      </c>
      <c r="Y9" s="6">
        <v>105.7</v>
      </c>
      <c r="Z9" s="6">
        <v>105.2</v>
      </c>
      <c r="AA9" s="6">
        <v>105.5</v>
      </c>
      <c r="AB9" s="6">
        <v>103.5</v>
      </c>
      <c r="AC9" s="6">
        <v>103.8</v>
      </c>
      <c r="AD9" s="6">
        <v>104.2</v>
      </c>
      <c r="AE9" s="6">
        <v>104.9</v>
      </c>
      <c r="AF9" s="6">
        <v>105</v>
      </c>
      <c r="AG9" s="6">
        <f t="shared" si="2"/>
        <v>1386.8</v>
      </c>
      <c r="AH9" s="6">
        <f t="shared" si="3"/>
        <v>320.2</v>
      </c>
      <c r="AI9" s="6">
        <f t="shared" si="4"/>
        <v>309.90000000000003</v>
      </c>
      <c r="AJ9" s="7">
        <f t="shared" si="5"/>
        <v>209.4</v>
      </c>
      <c r="AK9">
        <f t="shared" si="6"/>
        <v>211.5</v>
      </c>
      <c r="AL9">
        <f t="shared" si="7"/>
        <v>315.2</v>
      </c>
    </row>
    <row r="10" spans="1:38" x14ac:dyDescent="0.3">
      <c r="A10" s="5" t="s">
        <v>34</v>
      </c>
      <c r="B10" s="6">
        <v>2013</v>
      </c>
      <c r="C10" s="6" t="s">
        <v>36</v>
      </c>
      <c r="D10" s="6" t="str">
        <f t="shared" si="0"/>
        <v>2013 March</v>
      </c>
      <c r="E10" s="6">
        <v>111.4</v>
      </c>
      <c r="F10" s="6">
        <v>109.7</v>
      </c>
      <c r="G10" s="6">
        <v>111.2</v>
      </c>
      <c r="H10" s="6">
        <v>105.1</v>
      </c>
      <c r="I10" s="6">
        <v>104.9</v>
      </c>
      <c r="J10" s="6">
        <v>105.3</v>
      </c>
      <c r="K10" s="6">
        <v>102.2</v>
      </c>
      <c r="L10" s="6">
        <v>105</v>
      </c>
      <c r="M10" s="6">
        <v>104.2</v>
      </c>
      <c r="N10" s="6">
        <v>103</v>
      </c>
      <c r="O10" s="6">
        <v>106.2</v>
      </c>
      <c r="P10" s="6">
        <v>108.9</v>
      </c>
      <c r="Q10" s="6">
        <v>106.9</v>
      </c>
      <c r="R10" s="6">
        <v>106.6</v>
      </c>
      <c r="S10" s="6">
        <v>107.4</v>
      </c>
      <c r="T10" s="6">
        <v>106.5</v>
      </c>
      <c r="U10" s="6">
        <v>107.3</v>
      </c>
      <c r="V10" s="6">
        <v>100.4</v>
      </c>
      <c r="W10" s="6">
        <f t="shared" si="1"/>
        <v>100.4</v>
      </c>
      <c r="X10" s="6">
        <v>106.1</v>
      </c>
      <c r="Y10" s="6">
        <v>105.6</v>
      </c>
      <c r="Z10" s="6">
        <v>104.9</v>
      </c>
      <c r="AA10" s="6">
        <v>105.1</v>
      </c>
      <c r="AB10" s="6">
        <v>103.7</v>
      </c>
      <c r="AC10" s="6">
        <v>104</v>
      </c>
      <c r="AD10" s="6">
        <v>104.3</v>
      </c>
      <c r="AE10" s="6">
        <v>104.7</v>
      </c>
      <c r="AF10" s="6">
        <v>105.5</v>
      </c>
      <c r="AG10" s="6">
        <f t="shared" si="2"/>
        <v>1384.0000000000002</v>
      </c>
      <c r="AH10" s="6">
        <f t="shared" si="3"/>
        <v>321.2</v>
      </c>
      <c r="AI10" s="6">
        <f t="shared" si="4"/>
        <v>310</v>
      </c>
      <c r="AJ10" s="7">
        <f t="shared" si="5"/>
        <v>209.2</v>
      </c>
      <c r="AK10">
        <f t="shared" si="6"/>
        <v>211.2</v>
      </c>
      <c r="AL10">
        <f t="shared" si="7"/>
        <v>315</v>
      </c>
    </row>
    <row r="11" spans="1:38" x14ac:dyDescent="0.3">
      <c r="A11" s="5" t="s">
        <v>30</v>
      </c>
      <c r="B11" s="6">
        <v>2013</v>
      </c>
      <c r="C11" s="6" t="s">
        <v>37</v>
      </c>
      <c r="D11" s="6" t="str">
        <f t="shared" si="0"/>
        <v>2013 April</v>
      </c>
      <c r="E11" s="6">
        <v>110.2</v>
      </c>
      <c r="F11" s="6">
        <v>109.5</v>
      </c>
      <c r="G11" s="6">
        <v>106.9</v>
      </c>
      <c r="H11" s="6">
        <v>106.3</v>
      </c>
      <c r="I11" s="6">
        <v>105.7</v>
      </c>
      <c r="J11" s="6">
        <v>108.3</v>
      </c>
      <c r="K11" s="6">
        <v>103.4</v>
      </c>
      <c r="L11" s="6">
        <v>105.7</v>
      </c>
      <c r="M11" s="6">
        <v>104.2</v>
      </c>
      <c r="N11" s="6">
        <v>103.2</v>
      </c>
      <c r="O11" s="6">
        <v>106.5</v>
      </c>
      <c r="P11" s="6">
        <v>108.8</v>
      </c>
      <c r="Q11" s="6">
        <v>107.1</v>
      </c>
      <c r="R11" s="6">
        <v>107.1</v>
      </c>
      <c r="S11" s="6">
        <v>108.1</v>
      </c>
      <c r="T11" s="6">
        <v>107.4</v>
      </c>
      <c r="U11" s="6">
        <v>108</v>
      </c>
      <c r="V11" s="6" t="s">
        <v>32</v>
      </c>
      <c r="W11" s="6">
        <f t="shared" si="1"/>
        <v>100.5</v>
      </c>
      <c r="X11" s="6">
        <v>106.5</v>
      </c>
      <c r="Y11" s="6">
        <v>106.1</v>
      </c>
      <c r="Z11" s="6">
        <v>105.1</v>
      </c>
      <c r="AA11" s="6">
        <v>104.4</v>
      </c>
      <c r="AB11" s="6">
        <v>104.5</v>
      </c>
      <c r="AC11" s="6">
        <v>104.8</v>
      </c>
      <c r="AD11" s="6">
        <v>102.7</v>
      </c>
      <c r="AE11" s="6">
        <v>104.6</v>
      </c>
      <c r="AF11" s="6">
        <v>106.4</v>
      </c>
      <c r="AG11" s="6">
        <f t="shared" si="2"/>
        <v>1385.8</v>
      </c>
      <c r="AH11" s="6">
        <f t="shared" si="3"/>
        <v>323.5</v>
      </c>
      <c r="AI11" s="6">
        <f t="shared" si="4"/>
        <v>311.39999999999998</v>
      </c>
      <c r="AJ11" s="7">
        <f t="shared" si="5"/>
        <v>207.8</v>
      </c>
      <c r="AK11">
        <f t="shared" si="6"/>
        <v>210.9</v>
      </c>
      <c r="AL11">
        <f t="shared" si="7"/>
        <v>316.2</v>
      </c>
    </row>
    <row r="12" spans="1:38" x14ac:dyDescent="0.3">
      <c r="A12" s="5" t="s">
        <v>33</v>
      </c>
      <c r="B12" s="6">
        <v>2013</v>
      </c>
      <c r="C12" s="6" t="s">
        <v>37</v>
      </c>
      <c r="D12" s="6" t="str">
        <f t="shared" si="0"/>
        <v>2013 April</v>
      </c>
      <c r="E12" s="6">
        <v>114.6</v>
      </c>
      <c r="F12" s="6">
        <v>113.4</v>
      </c>
      <c r="G12" s="6">
        <v>106</v>
      </c>
      <c r="H12" s="6">
        <v>104.7</v>
      </c>
      <c r="I12" s="6">
        <v>102.1</v>
      </c>
      <c r="J12" s="6">
        <v>109.5</v>
      </c>
      <c r="K12" s="6">
        <v>109.7</v>
      </c>
      <c r="L12" s="6">
        <v>104.6</v>
      </c>
      <c r="M12" s="6">
        <v>102</v>
      </c>
      <c r="N12" s="6">
        <v>103.5</v>
      </c>
      <c r="O12" s="6">
        <v>108.2</v>
      </c>
      <c r="P12" s="6">
        <v>110.6</v>
      </c>
      <c r="Q12" s="6">
        <v>108.8</v>
      </c>
      <c r="R12" s="6">
        <v>108.5</v>
      </c>
      <c r="S12" s="6">
        <v>107.9</v>
      </c>
      <c r="T12" s="6">
        <v>106.4</v>
      </c>
      <c r="U12" s="6">
        <v>107.7</v>
      </c>
      <c r="V12" s="6">
        <v>100.5</v>
      </c>
      <c r="W12" s="6">
        <f t="shared" si="1"/>
        <v>100.5</v>
      </c>
      <c r="X12" s="6">
        <v>106.4</v>
      </c>
      <c r="Y12" s="6">
        <v>106.5</v>
      </c>
      <c r="Z12" s="6">
        <v>105.7</v>
      </c>
      <c r="AA12" s="6">
        <v>105</v>
      </c>
      <c r="AB12" s="6">
        <v>104</v>
      </c>
      <c r="AC12" s="6">
        <v>105.2</v>
      </c>
      <c r="AD12" s="6">
        <v>103.2</v>
      </c>
      <c r="AE12" s="6">
        <v>105.1</v>
      </c>
      <c r="AF12" s="6">
        <v>105.7</v>
      </c>
      <c r="AG12" s="6">
        <f t="shared" si="2"/>
        <v>1397.6999999999998</v>
      </c>
      <c r="AH12" s="6">
        <f t="shared" si="3"/>
        <v>322</v>
      </c>
      <c r="AI12" s="6">
        <f t="shared" si="4"/>
        <v>312.2</v>
      </c>
      <c r="AJ12" s="7">
        <f t="shared" si="5"/>
        <v>208.9</v>
      </c>
      <c r="AK12">
        <f t="shared" si="6"/>
        <v>211.4</v>
      </c>
      <c r="AL12">
        <f t="shared" si="7"/>
        <v>317.60000000000002</v>
      </c>
    </row>
    <row r="13" spans="1:38" x14ac:dyDescent="0.3">
      <c r="A13" s="5" t="s">
        <v>34</v>
      </c>
      <c r="B13" s="6">
        <v>2013</v>
      </c>
      <c r="C13" s="6" t="s">
        <v>37</v>
      </c>
      <c r="D13" s="6" t="str">
        <f t="shared" si="0"/>
        <v>2013 April</v>
      </c>
      <c r="E13" s="6">
        <v>111.6</v>
      </c>
      <c r="F13" s="6">
        <v>110.9</v>
      </c>
      <c r="G13" s="6">
        <v>106.6</v>
      </c>
      <c r="H13" s="6">
        <v>105.7</v>
      </c>
      <c r="I13" s="6">
        <v>104.4</v>
      </c>
      <c r="J13" s="6">
        <v>108.9</v>
      </c>
      <c r="K13" s="6">
        <v>105.5</v>
      </c>
      <c r="L13" s="6">
        <v>105.3</v>
      </c>
      <c r="M13" s="6">
        <v>103.5</v>
      </c>
      <c r="N13" s="6">
        <v>103.3</v>
      </c>
      <c r="O13" s="6">
        <v>107.2</v>
      </c>
      <c r="P13" s="6">
        <v>109.6</v>
      </c>
      <c r="Q13" s="6">
        <v>107.7</v>
      </c>
      <c r="R13" s="6">
        <v>107.5</v>
      </c>
      <c r="S13" s="6">
        <v>108</v>
      </c>
      <c r="T13" s="6">
        <v>107</v>
      </c>
      <c r="U13" s="6">
        <v>107.9</v>
      </c>
      <c r="V13" s="6">
        <v>100.5</v>
      </c>
      <c r="W13" s="6">
        <f t="shared" si="1"/>
        <v>100.5</v>
      </c>
      <c r="X13" s="6">
        <v>106.5</v>
      </c>
      <c r="Y13" s="6">
        <v>106.3</v>
      </c>
      <c r="Z13" s="6">
        <v>105.3</v>
      </c>
      <c r="AA13" s="6">
        <v>104.7</v>
      </c>
      <c r="AB13" s="6">
        <v>104.2</v>
      </c>
      <c r="AC13" s="6">
        <v>105</v>
      </c>
      <c r="AD13" s="6">
        <v>102.9</v>
      </c>
      <c r="AE13" s="6">
        <v>104.8</v>
      </c>
      <c r="AF13" s="6">
        <v>106.1</v>
      </c>
      <c r="AG13" s="6">
        <f t="shared" si="2"/>
        <v>1390.2</v>
      </c>
      <c r="AH13" s="6">
        <f t="shared" si="3"/>
        <v>322.89999999999998</v>
      </c>
      <c r="AI13" s="6">
        <f t="shared" si="4"/>
        <v>311.8</v>
      </c>
      <c r="AJ13" s="7">
        <f t="shared" si="5"/>
        <v>208.2</v>
      </c>
      <c r="AK13">
        <f t="shared" si="6"/>
        <v>211.2</v>
      </c>
      <c r="AL13">
        <f t="shared" si="7"/>
        <v>316.5</v>
      </c>
    </row>
    <row r="14" spans="1:38" x14ac:dyDescent="0.3">
      <c r="A14" s="5" t="s">
        <v>30</v>
      </c>
      <c r="B14" s="6">
        <v>2013</v>
      </c>
      <c r="C14" s="6" t="s">
        <v>38</v>
      </c>
      <c r="D14" s="6" t="str">
        <f t="shared" si="0"/>
        <v>2013 May</v>
      </c>
      <c r="E14" s="6">
        <v>110.9</v>
      </c>
      <c r="F14" s="6">
        <v>109.8</v>
      </c>
      <c r="G14" s="6">
        <v>105.9</v>
      </c>
      <c r="H14" s="6">
        <v>107.5</v>
      </c>
      <c r="I14" s="6">
        <v>105.3</v>
      </c>
      <c r="J14" s="6">
        <v>108.1</v>
      </c>
      <c r="K14" s="6">
        <v>107.3</v>
      </c>
      <c r="L14" s="6">
        <v>106.1</v>
      </c>
      <c r="M14" s="6">
        <v>103.7</v>
      </c>
      <c r="N14" s="6">
        <v>104</v>
      </c>
      <c r="O14" s="6">
        <v>107.4</v>
      </c>
      <c r="P14" s="6">
        <v>109.9</v>
      </c>
      <c r="Q14" s="6">
        <v>108.1</v>
      </c>
      <c r="R14" s="6">
        <v>108.1</v>
      </c>
      <c r="S14" s="6">
        <v>108.8</v>
      </c>
      <c r="T14" s="6">
        <v>107.9</v>
      </c>
      <c r="U14" s="6">
        <v>108.6</v>
      </c>
      <c r="V14" s="6" t="s">
        <v>32</v>
      </c>
      <c r="W14" s="6">
        <f t="shared" si="1"/>
        <v>100.5</v>
      </c>
      <c r="X14" s="6">
        <v>107.5</v>
      </c>
      <c r="Y14" s="6">
        <v>106.8</v>
      </c>
      <c r="Z14" s="6">
        <v>105.7</v>
      </c>
      <c r="AA14" s="6">
        <v>104.1</v>
      </c>
      <c r="AB14" s="6">
        <v>105</v>
      </c>
      <c r="AC14" s="6">
        <v>105.5</v>
      </c>
      <c r="AD14" s="6">
        <v>102.1</v>
      </c>
      <c r="AE14" s="6">
        <v>104.8</v>
      </c>
      <c r="AF14" s="6">
        <v>107.2</v>
      </c>
      <c r="AG14" s="6">
        <f t="shared" si="2"/>
        <v>1394</v>
      </c>
      <c r="AH14" s="6">
        <f t="shared" si="3"/>
        <v>325.29999999999995</v>
      </c>
      <c r="AI14" s="6">
        <f t="shared" si="4"/>
        <v>312.8</v>
      </c>
      <c r="AJ14" s="7">
        <f t="shared" si="5"/>
        <v>207.8</v>
      </c>
      <c r="AK14">
        <f t="shared" si="6"/>
        <v>211.6</v>
      </c>
      <c r="AL14">
        <f t="shared" si="7"/>
        <v>317.89999999999998</v>
      </c>
    </row>
    <row r="15" spans="1:38" x14ac:dyDescent="0.3">
      <c r="A15" s="5" t="s">
        <v>33</v>
      </c>
      <c r="B15" s="6">
        <v>2013</v>
      </c>
      <c r="C15" s="6" t="s">
        <v>38</v>
      </c>
      <c r="D15" s="6" t="str">
        <f t="shared" si="0"/>
        <v>2013 May</v>
      </c>
      <c r="E15" s="6">
        <v>115.4</v>
      </c>
      <c r="F15" s="6">
        <v>114.2</v>
      </c>
      <c r="G15" s="6">
        <v>102.7</v>
      </c>
      <c r="H15" s="6">
        <v>105.5</v>
      </c>
      <c r="I15" s="6">
        <v>101.5</v>
      </c>
      <c r="J15" s="6">
        <v>110.6</v>
      </c>
      <c r="K15" s="6">
        <v>123.7</v>
      </c>
      <c r="L15" s="6">
        <v>105.2</v>
      </c>
      <c r="M15" s="6">
        <v>101.9</v>
      </c>
      <c r="N15" s="6">
        <v>105</v>
      </c>
      <c r="O15" s="6">
        <v>109.1</v>
      </c>
      <c r="P15" s="6">
        <v>111.3</v>
      </c>
      <c r="Q15" s="6">
        <v>111.1</v>
      </c>
      <c r="R15" s="6">
        <v>109.8</v>
      </c>
      <c r="S15" s="6">
        <v>108.5</v>
      </c>
      <c r="T15" s="6">
        <v>106.7</v>
      </c>
      <c r="U15" s="6">
        <v>108.3</v>
      </c>
      <c r="V15" s="6">
        <v>100.5</v>
      </c>
      <c r="W15" s="6">
        <f t="shared" si="1"/>
        <v>100.5</v>
      </c>
      <c r="X15" s="6">
        <v>107.2</v>
      </c>
      <c r="Y15" s="6">
        <v>107.1</v>
      </c>
      <c r="Z15" s="6">
        <v>106.2</v>
      </c>
      <c r="AA15" s="6">
        <v>103.9</v>
      </c>
      <c r="AB15" s="6">
        <v>104.6</v>
      </c>
      <c r="AC15" s="6">
        <v>105.7</v>
      </c>
      <c r="AD15" s="6">
        <v>102.6</v>
      </c>
      <c r="AE15" s="6">
        <v>104.9</v>
      </c>
      <c r="AF15" s="6">
        <v>106.6</v>
      </c>
      <c r="AG15" s="6">
        <f t="shared" si="2"/>
        <v>1417.1999999999998</v>
      </c>
      <c r="AH15" s="6">
        <f t="shared" si="3"/>
        <v>323.5</v>
      </c>
      <c r="AI15" s="6">
        <f t="shared" si="4"/>
        <v>313.3</v>
      </c>
      <c r="AJ15" s="7">
        <f t="shared" si="5"/>
        <v>208.8</v>
      </c>
      <c r="AK15">
        <f t="shared" si="6"/>
        <v>211.10000000000002</v>
      </c>
      <c r="AL15">
        <f t="shared" si="7"/>
        <v>319.29999999999995</v>
      </c>
    </row>
    <row r="16" spans="1:38" x14ac:dyDescent="0.3">
      <c r="A16" s="5" t="s">
        <v>34</v>
      </c>
      <c r="B16" s="6">
        <v>2013</v>
      </c>
      <c r="C16" s="6" t="s">
        <v>38</v>
      </c>
      <c r="D16" s="6" t="str">
        <f t="shared" si="0"/>
        <v>2013 May</v>
      </c>
      <c r="E16" s="6">
        <v>112.3</v>
      </c>
      <c r="F16" s="6">
        <v>111.3</v>
      </c>
      <c r="G16" s="6">
        <v>104.7</v>
      </c>
      <c r="H16" s="6">
        <v>106.8</v>
      </c>
      <c r="I16" s="6">
        <v>103.9</v>
      </c>
      <c r="J16" s="6">
        <v>109.3</v>
      </c>
      <c r="K16" s="6">
        <v>112.9</v>
      </c>
      <c r="L16" s="6">
        <v>105.8</v>
      </c>
      <c r="M16" s="6">
        <v>103.1</v>
      </c>
      <c r="N16" s="6">
        <v>104.3</v>
      </c>
      <c r="O16" s="6">
        <v>108.1</v>
      </c>
      <c r="P16" s="6">
        <v>110.5</v>
      </c>
      <c r="Q16" s="6">
        <v>109.2</v>
      </c>
      <c r="R16" s="6">
        <v>108.6</v>
      </c>
      <c r="S16" s="6">
        <v>108.7</v>
      </c>
      <c r="T16" s="6">
        <v>107.4</v>
      </c>
      <c r="U16" s="6">
        <v>108.5</v>
      </c>
      <c r="V16" s="6">
        <v>100.5</v>
      </c>
      <c r="W16" s="6">
        <f t="shared" si="1"/>
        <v>100.5</v>
      </c>
      <c r="X16" s="6">
        <v>107.4</v>
      </c>
      <c r="Y16" s="6">
        <v>106.9</v>
      </c>
      <c r="Z16" s="6">
        <v>105.9</v>
      </c>
      <c r="AA16" s="6">
        <v>104</v>
      </c>
      <c r="AB16" s="6">
        <v>104.8</v>
      </c>
      <c r="AC16" s="6">
        <v>105.6</v>
      </c>
      <c r="AD16" s="6">
        <v>102.3</v>
      </c>
      <c r="AE16" s="6">
        <v>104.8</v>
      </c>
      <c r="AF16" s="6">
        <v>106.9</v>
      </c>
      <c r="AG16" s="6">
        <f t="shared" si="2"/>
        <v>1402.1999999999998</v>
      </c>
      <c r="AH16" s="6">
        <f t="shared" si="3"/>
        <v>324.60000000000002</v>
      </c>
      <c r="AI16" s="6">
        <f t="shared" si="4"/>
        <v>313</v>
      </c>
      <c r="AJ16" s="7">
        <f t="shared" si="5"/>
        <v>208.2</v>
      </c>
      <c r="AK16">
        <f t="shared" si="6"/>
        <v>211.4</v>
      </c>
      <c r="AL16">
        <f t="shared" si="7"/>
        <v>318.2</v>
      </c>
    </row>
    <row r="17" spans="1:38" x14ac:dyDescent="0.3">
      <c r="A17" s="5" t="s">
        <v>30</v>
      </c>
      <c r="B17" s="6">
        <v>2013</v>
      </c>
      <c r="C17" s="6" t="s">
        <v>39</v>
      </c>
      <c r="D17" s="6" t="str">
        <f t="shared" si="0"/>
        <v>2013 June</v>
      </c>
      <c r="E17" s="6">
        <v>112.3</v>
      </c>
      <c r="F17" s="6">
        <v>112.1</v>
      </c>
      <c r="G17" s="6">
        <v>108.1</v>
      </c>
      <c r="H17" s="6">
        <v>108.3</v>
      </c>
      <c r="I17" s="6">
        <v>105.9</v>
      </c>
      <c r="J17" s="6">
        <v>109.2</v>
      </c>
      <c r="K17" s="6">
        <v>118</v>
      </c>
      <c r="L17" s="6">
        <v>106.8</v>
      </c>
      <c r="M17" s="6">
        <v>104.1</v>
      </c>
      <c r="N17" s="6">
        <v>105.4</v>
      </c>
      <c r="O17" s="6">
        <v>108.2</v>
      </c>
      <c r="P17" s="6">
        <v>111</v>
      </c>
      <c r="Q17" s="6">
        <v>110.6</v>
      </c>
      <c r="R17" s="6">
        <v>109</v>
      </c>
      <c r="S17" s="6">
        <v>109.7</v>
      </c>
      <c r="T17" s="6">
        <v>108.8</v>
      </c>
      <c r="U17" s="6">
        <v>109.5</v>
      </c>
      <c r="V17" s="6" t="s">
        <v>32</v>
      </c>
      <c r="W17" s="6">
        <f t="shared" si="1"/>
        <v>106.6</v>
      </c>
      <c r="X17" s="6">
        <v>108.5</v>
      </c>
      <c r="Y17" s="6">
        <v>107.5</v>
      </c>
      <c r="Z17" s="6">
        <v>106.3</v>
      </c>
      <c r="AA17" s="6">
        <v>105</v>
      </c>
      <c r="AB17" s="6">
        <v>105.6</v>
      </c>
      <c r="AC17" s="6">
        <v>106.5</v>
      </c>
      <c r="AD17" s="6">
        <v>102.5</v>
      </c>
      <c r="AE17" s="6">
        <v>105.5</v>
      </c>
      <c r="AF17" s="6">
        <v>108.9</v>
      </c>
      <c r="AG17" s="6">
        <f t="shared" si="2"/>
        <v>1420</v>
      </c>
      <c r="AH17" s="6">
        <f t="shared" si="3"/>
        <v>328</v>
      </c>
      <c r="AI17" s="6">
        <f t="shared" si="4"/>
        <v>320.60000000000002</v>
      </c>
      <c r="AJ17" s="7">
        <f t="shared" si="5"/>
        <v>208.8</v>
      </c>
      <c r="AK17">
        <f t="shared" si="6"/>
        <v>213.5</v>
      </c>
      <c r="AL17">
        <f t="shared" si="7"/>
        <v>320.10000000000002</v>
      </c>
    </row>
    <row r="18" spans="1:38" x14ac:dyDescent="0.3">
      <c r="A18" s="5" t="s">
        <v>33</v>
      </c>
      <c r="B18" s="6">
        <v>2013</v>
      </c>
      <c r="C18" s="6" t="s">
        <v>39</v>
      </c>
      <c r="D18" s="6" t="str">
        <f t="shared" si="0"/>
        <v>2013 June</v>
      </c>
      <c r="E18" s="6">
        <v>117</v>
      </c>
      <c r="F18" s="6">
        <v>120.1</v>
      </c>
      <c r="G18" s="6">
        <v>112.5</v>
      </c>
      <c r="H18" s="6">
        <v>107.3</v>
      </c>
      <c r="I18" s="6">
        <v>101.3</v>
      </c>
      <c r="J18" s="6">
        <v>112.4</v>
      </c>
      <c r="K18" s="6">
        <v>143.6</v>
      </c>
      <c r="L18" s="6">
        <v>105.4</v>
      </c>
      <c r="M18" s="6">
        <v>101.4</v>
      </c>
      <c r="N18" s="6">
        <v>106.4</v>
      </c>
      <c r="O18" s="6">
        <v>110</v>
      </c>
      <c r="P18" s="6">
        <v>112.2</v>
      </c>
      <c r="Q18" s="6">
        <v>115</v>
      </c>
      <c r="R18" s="6">
        <v>110.9</v>
      </c>
      <c r="S18" s="6">
        <v>109.2</v>
      </c>
      <c r="T18" s="6">
        <v>107.2</v>
      </c>
      <c r="U18" s="6">
        <v>108.9</v>
      </c>
      <c r="V18" s="6">
        <v>106.6</v>
      </c>
      <c r="W18" s="6">
        <f t="shared" si="1"/>
        <v>106.6</v>
      </c>
      <c r="X18" s="6">
        <v>108</v>
      </c>
      <c r="Y18" s="6">
        <v>107.7</v>
      </c>
      <c r="Z18" s="6">
        <v>106.5</v>
      </c>
      <c r="AA18" s="6">
        <v>105.2</v>
      </c>
      <c r="AB18" s="6">
        <v>105.2</v>
      </c>
      <c r="AC18" s="6">
        <v>108.1</v>
      </c>
      <c r="AD18" s="6">
        <v>103.3</v>
      </c>
      <c r="AE18" s="6">
        <v>106.1</v>
      </c>
      <c r="AF18" s="6">
        <v>109.7</v>
      </c>
      <c r="AG18" s="6">
        <f t="shared" si="2"/>
        <v>1464.6000000000001</v>
      </c>
      <c r="AH18" s="6">
        <f t="shared" si="3"/>
        <v>325.3</v>
      </c>
      <c r="AI18" s="6">
        <f t="shared" si="4"/>
        <v>322.39999999999998</v>
      </c>
      <c r="AJ18" s="7">
        <f t="shared" si="5"/>
        <v>209.8</v>
      </c>
      <c r="AK18">
        <f t="shared" si="6"/>
        <v>213.2</v>
      </c>
      <c r="AL18">
        <f t="shared" si="7"/>
        <v>322.2</v>
      </c>
    </row>
    <row r="19" spans="1:38" x14ac:dyDescent="0.3">
      <c r="A19" s="5" t="s">
        <v>34</v>
      </c>
      <c r="B19" s="6">
        <v>2013</v>
      </c>
      <c r="C19" s="6" t="s">
        <v>39</v>
      </c>
      <c r="D19" s="6" t="str">
        <f t="shared" si="0"/>
        <v>2013 June</v>
      </c>
      <c r="E19" s="6">
        <v>113.8</v>
      </c>
      <c r="F19" s="6">
        <v>114.9</v>
      </c>
      <c r="G19" s="6">
        <v>109.8</v>
      </c>
      <c r="H19" s="6">
        <v>107.9</v>
      </c>
      <c r="I19" s="6">
        <v>104.2</v>
      </c>
      <c r="J19" s="6">
        <v>110.7</v>
      </c>
      <c r="K19" s="6">
        <v>126.7</v>
      </c>
      <c r="L19" s="6">
        <v>106.3</v>
      </c>
      <c r="M19" s="6">
        <v>103.2</v>
      </c>
      <c r="N19" s="6">
        <v>105.7</v>
      </c>
      <c r="O19" s="6">
        <v>109</v>
      </c>
      <c r="P19" s="6">
        <v>111.6</v>
      </c>
      <c r="Q19" s="6">
        <v>112.2</v>
      </c>
      <c r="R19" s="6">
        <v>109.5</v>
      </c>
      <c r="S19" s="6">
        <v>109.5</v>
      </c>
      <c r="T19" s="6">
        <v>108.1</v>
      </c>
      <c r="U19" s="6">
        <v>109.3</v>
      </c>
      <c r="V19" s="6">
        <v>106.6</v>
      </c>
      <c r="W19" s="6">
        <f t="shared" si="1"/>
        <v>106.6</v>
      </c>
      <c r="X19" s="6">
        <v>108.3</v>
      </c>
      <c r="Y19" s="6">
        <v>107.6</v>
      </c>
      <c r="Z19" s="6">
        <v>106.4</v>
      </c>
      <c r="AA19" s="6">
        <v>105.1</v>
      </c>
      <c r="AB19" s="6">
        <v>105.4</v>
      </c>
      <c r="AC19" s="6">
        <v>107.4</v>
      </c>
      <c r="AD19" s="6">
        <v>102.8</v>
      </c>
      <c r="AE19" s="6">
        <v>105.8</v>
      </c>
      <c r="AF19" s="6">
        <v>109.3</v>
      </c>
      <c r="AG19" s="6">
        <f t="shared" si="2"/>
        <v>1436</v>
      </c>
      <c r="AH19" s="6">
        <f t="shared" si="3"/>
        <v>326.89999999999998</v>
      </c>
      <c r="AI19" s="6">
        <f t="shared" si="4"/>
        <v>321.60000000000002</v>
      </c>
      <c r="AJ19" s="7">
        <f t="shared" si="5"/>
        <v>209.2</v>
      </c>
      <c r="AK19">
        <f t="shared" si="6"/>
        <v>213.39999999999998</v>
      </c>
      <c r="AL19">
        <f t="shared" si="7"/>
        <v>320.70000000000005</v>
      </c>
    </row>
    <row r="20" spans="1:38" x14ac:dyDescent="0.3">
      <c r="A20" s="5" t="s">
        <v>30</v>
      </c>
      <c r="B20" s="6">
        <v>2013</v>
      </c>
      <c r="C20" s="6" t="s">
        <v>40</v>
      </c>
      <c r="D20" s="6" t="str">
        <f t="shared" si="0"/>
        <v>2013 July</v>
      </c>
      <c r="E20" s="6">
        <v>113.4</v>
      </c>
      <c r="F20" s="6">
        <v>114.9</v>
      </c>
      <c r="G20" s="6">
        <v>110.5</v>
      </c>
      <c r="H20" s="6">
        <v>109.3</v>
      </c>
      <c r="I20" s="6">
        <v>106.2</v>
      </c>
      <c r="J20" s="6">
        <v>110.3</v>
      </c>
      <c r="K20" s="6">
        <v>129.19999999999999</v>
      </c>
      <c r="L20" s="6">
        <v>107.1</v>
      </c>
      <c r="M20" s="6">
        <v>104.3</v>
      </c>
      <c r="N20" s="6">
        <v>106.4</v>
      </c>
      <c r="O20" s="6">
        <v>109.1</v>
      </c>
      <c r="P20" s="6">
        <v>112.1</v>
      </c>
      <c r="Q20" s="6">
        <v>113.1</v>
      </c>
      <c r="R20" s="6">
        <v>109.8</v>
      </c>
      <c r="S20" s="6">
        <v>110.5</v>
      </c>
      <c r="T20" s="6">
        <v>109.5</v>
      </c>
      <c r="U20" s="6">
        <v>110.3</v>
      </c>
      <c r="V20" s="6" t="s">
        <v>32</v>
      </c>
      <c r="W20" s="6">
        <f t="shared" si="1"/>
        <v>107.7</v>
      </c>
      <c r="X20" s="6">
        <v>109.5</v>
      </c>
      <c r="Y20" s="6">
        <v>108.3</v>
      </c>
      <c r="Z20" s="6">
        <v>106.9</v>
      </c>
      <c r="AA20" s="6">
        <v>106.8</v>
      </c>
      <c r="AB20" s="6">
        <v>106.4</v>
      </c>
      <c r="AC20" s="6">
        <v>107.8</v>
      </c>
      <c r="AD20" s="6">
        <v>102.5</v>
      </c>
      <c r="AE20" s="6">
        <v>106.5</v>
      </c>
      <c r="AF20" s="6">
        <v>110.7</v>
      </c>
      <c r="AG20" s="6">
        <f t="shared" si="2"/>
        <v>1445.8999999999996</v>
      </c>
      <c r="AH20" s="6">
        <f t="shared" si="3"/>
        <v>330.3</v>
      </c>
      <c r="AI20" s="6">
        <f t="shared" si="4"/>
        <v>323.8</v>
      </c>
      <c r="AJ20" s="7">
        <f t="shared" si="5"/>
        <v>209.4</v>
      </c>
      <c r="AK20">
        <f t="shared" si="6"/>
        <v>216.3</v>
      </c>
      <c r="AL20">
        <f t="shared" si="7"/>
        <v>322.70000000000005</v>
      </c>
    </row>
    <row r="21" spans="1:38" x14ac:dyDescent="0.3">
      <c r="A21" s="5" t="s">
        <v>33</v>
      </c>
      <c r="B21" s="6">
        <v>2013</v>
      </c>
      <c r="C21" s="6" t="s">
        <v>40</v>
      </c>
      <c r="D21" s="6" t="str">
        <f t="shared" si="0"/>
        <v>2013 July</v>
      </c>
      <c r="E21" s="6">
        <v>117.8</v>
      </c>
      <c r="F21" s="6">
        <v>119.2</v>
      </c>
      <c r="G21" s="6">
        <v>114</v>
      </c>
      <c r="H21" s="6">
        <v>108.3</v>
      </c>
      <c r="I21" s="6">
        <v>101.1</v>
      </c>
      <c r="J21" s="6">
        <v>113.2</v>
      </c>
      <c r="K21" s="6">
        <v>160.9</v>
      </c>
      <c r="L21" s="6">
        <v>105.1</v>
      </c>
      <c r="M21" s="6">
        <v>101.3</v>
      </c>
      <c r="N21" s="6">
        <v>107.5</v>
      </c>
      <c r="O21" s="6">
        <v>110.4</v>
      </c>
      <c r="P21" s="6">
        <v>113.1</v>
      </c>
      <c r="Q21" s="6">
        <v>117.5</v>
      </c>
      <c r="R21" s="6">
        <v>111.7</v>
      </c>
      <c r="S21" s="6">
        <v>109.8</v>
      </c>
      <c r="T21" s="6">
        <v>107.8</v>
      </c>
      <c r="U21" s="6">
        <v>109.5</v>
      </c>
      <c r="V21" s="6">
        <v>107.7</v>
      </c>
      <c r="W21" s="6">
        <f t="shared" si="1"/>
        <v>107.7</v>
      </c>
      <c r="X21" s="6">
        <v>108.6</v>
      </c>
      <c r="Y21" s="6">
        <v>108.1</v>
      </c>
      <c r="Z21" s="6">
        <v>107.1</v>
      </c>
      <c r="AA21" s="6">
        <v>107.3</v>
      </c>
      <c r="AB21" s="6">
        <v>105.9</v>
      </c>
      <c r="AC21" s="6">
        <v>110.1</v>
      </c>
      <c r="AD21" s="6">
        <v>103.2</v>
      </c>
      <c r="AE21" s="6">
        <v>107.3</v>
      </c>
      <c r="AF21" s="6">
        <v>111.4</v>
      </c>
      <c r="AG21" s="6">
        <f t="shared" si="2"/>
        <v>1489.4</v>
      </c>
      <c r="AH21" s="6">
        <f t="shared" si="3"/>
        <v>327.10000000000002</v>
      </c>
      <c r="AI21" s="6">
        <f t="shared" si="4"/>
        <v>325.89999999999998</v>
      </c>
      <c r="AJ21" s="7">
        <f t="shared" si="5"/>
        <v>210.3</v>
      </c>
      <c r="AK21">
        <f t="shared" si="6"/>
        <v>215.89999999999998</v>
      </c>
      <c r="AL21">
        <f t="shared" si="7"/>
        <v>324.89999999999998</v>
      </c>
    </row>
    <row r="22" spans="1:38" x14ac:dyDescent="0.3">
      <c r="A22" s="5" t="s">
        <v>34</v>
      </c>
      <c r="B22" s="6">
        <v>2013</v>
      </c>
      <c r="C22" s="6" t="s">
        <v>40</v>
      </c>
      <c r="D22" s="6" t="str">
        <f t="shared" si="0"/>
        <v>2013 July</v>
      </c>
      <c r="E22" s="6">
        <v>114.8</v>
      </c>
      <c r="F22" s="6">
        <v>116.4</v>
      </c>
      <c r="G22" s="6">
        <v>111.9</v>
      </c>
      <c r="H22" s="6">
        <v>108.9</v>
      </c>
      <c r="I22" s="6">
        <v>104.3</v>
      </c>
      <c r="J22" s="6">
        <v>111.7</v>
      </c>
      <c r="K22" s="6">
        <v>140</v>
      </c>
      <c r="L22" s="6">
        <v>106.4</v>
      </c>
      <c r="M22" s="6">
        <v>103.3</v>
      </c>
      <c r="N22" s="6">
        <v>106.8</v>
      </c>
      <c r="O22" s="6">
        <v>109.6</v>
      </c>
      <c r="P22" s="6">
        <v>112.6</v>
      </c>
      <c r="Q22" s="6">
        <v>114.7</v>
      </c>
      <c r="R22" s="6">
        <v>110.3</v>
      </c>
      <c r="S22" s="6">
        <v>110.2</v>
      </c>
      <c r="T22" s="6">
        <v>108.8</v>
      </c>
      <c r="U22" s="6">
        <v>110</v>
      </c>
      <c r="V22" s="6">
        <v>107.7</v>
      </c>
      <c r="W22" s="6">
        <f t="shared" si="1"/>
        <v>107.7</v>
      </c>
      <c r="X22" s="6">
        <v>109.2</v>
      </c>
      <c r="Y22" s="6">
        <v>108.2</v>
      </c>
      <c r="Z22" s="6">
        <v>107</v>
      </c>
      <c r="AA22" s="6">
        <v>107.1</v>
      </c>
      <c r="AB22" s="6">
        <v>106.1</v>
      </c>
      <c r="AC22" s="6">
        <v>109.1</v>
      </c>
      <c r="AD22" s="6">
        <v>102.8</v>
      </c>
      <c r="AE22" s="6">
        <v>106.9</v>
      </c>
      <c r="AF22" s="6">
        <v>111</v>
      </c>
      <c r="AG22" s="6">
        <f t="shared" si="2"/>
        <v>1461.3999999999999</v>
      </c>
      <c r="AH22" s="6">
        <f t="shared" si="3"/>
        <v>329</v>
      </c>
      <c r="AI22" s="6">
        <f t="shared" si="4"/>
        <v>325</v>
      </c>
      <c r="AJ22" s="7">
        <f t="shared" si="5"/>
        <v>209.8</v>
      </c>
      <c r="AK22">
        <f t="shared" si="6"/>
        <v>216.3</v>
      </c>
      <c r="AL22">
        <f t="shared" si="7"/>
        <v>323.29999999999995</v>
      </c>
    </row>
    <row r="23" spans="1:38" x14ac:dyDescent="0.3">
      <c r="A23" s="5" t="s">
        <v>30</v>
      </c>
      <c r="B23" s="6">
        <v>2013</v>
      </c>
      <c r="C23" s="6" t="s">
        <v>41</v>
      </c>
      <c r="D23" s="6" t="str">
        <f t="shared" si="0"/>
        <v>2013 August</v>
      </c>
      <c r="E23" s="6">
        <v>114.3</v>
      </c>
      <c r="F23" s="6">
        <v>115.4</v>
      </c>
      <c r="G23" s="6">
        <v>111.1</v>
      </c>
      <c r="H23" s="6">
        <v>110</v>
      </c>
      <c r="I23" s="6">
        <v>106.4</v>
      </c>
      <c r="J23" s="6">
        <v>110.8</v>
      </c>
      <c r="K23" s="6">
        <v>138.9</v>
      </c>
      <c r="L23" s="6">
        <v>107.4</v>
      </c>
      <c r="M23" s="6">
        <v>104.1</v>
      </c>
      <c r="N23" s="6">
        <v>106.9</v>
      </c>
      <c r="O23" s="6">
        <v>109.7</v>
      </c>
      <c r="P23" s="6">
        <v>112.6</v>
      </c>
      <c r="Q23" s="6">
        <v>114.9</v>
      </c>
      <c r="R23" s="6">
        <v>110.7</v>
      </c>
      <c r="S23" s="6">
        <v>111.3</v>
      </c>
      <c r="T23" s="6">
        <v>110.2</v>
      </c>
      <c r="U23" s="6">
        <v>111.1</v>
      </c>
      <c r="V23" s="6" t="s">
        <v>32</v>
      </c>
      <c r="W23" s="6">
        <f t="shared" si="1"/>
        <v>108.9</v>
      </c>
      <c r="X23" s="6">
        <v>109.9</v>
      </c>
      <c r="Y23" s="6">
        <v>108.7</v>
      </c>
      <c r="Z23" s="6">
        <v>107.5</v>
      </c>
      <c r="AA23" s="6">
        <v>107.8</v>
      </c>
      <c r="AB23" s="6">
        <v>106.8</v>
      </c>
      <c r="AC23" s="6">
        <v>108.7</v>
      </c>
      <c r="AD23" s="6">
        <v>105</v>
      </c>
      <c r="AE23" s="6">
        <v>107.5</v>
      </c>
      <c r="AF23" s="6">
        <v>112.1</v>
      </c>
      <c r="AG23" s="6">
        <f t="shared" si="2"/>
        <v>1462.5</v>
      </c>
      <c r="AH23" s="6">
        <f t="shared" si="3"/>
        <v>332.6</v>
      </c>
      <c r="AI23" s="6">
        <f t="shared" si="4"/>
        <v>326.3</v>
      </c>
      <c r="AJ23" s="7">
        <f t="shared" si="5"/>
        <v>212.5</v>
      </c>
      <c r="AK23">
        <f t="shared" si="6"/>
        <v>217.7</v>
      </c>
      <c r="AL23">
        <f t="shared" si="7"/>
        <v>325</v>
      </c>
    </row>
    <row r="24" spans="1:38" x14ac:dyDescent="0.3">
      <c r="A24" s="5" t="s">
        <v>33</v>
      </c>
      <c r="B24" s="6">
        <v>2013</v>
      </c>
      <c r="C24" s="6" t="s">
        <v>41</v>
      </c>
      <c r="D24" s="6" t="str">
        <f t="shared" si="0"/>
        <v>2013 August</v>
      </c>
      <c r="E24" s="6">
        <v>118.3</v>
      </c>
      <c r="F24" s="6">
        <v>120.4</v>
      </c>
      <c r="G24" s="6">
        <v>112.7</v>
      </c>
      <c r="H24" s="6">
        <v>108.9</v>
      </c>
      <c r="I24" s="6">
        <v>101.1</v>
      </c>
      <c r="J24" s="6">
        <v>108.7</v>
      </c>
      <c r="K24" s="6">
        <v>177</v>
      </c>
      <c r="L24" s="6">
        <v>104.7</v>
      </c>
      <c r="M24" s="6">
        <v>101</v>
      </c>
      <c r="N24" s="6">
        <v>108.5</v>
      </c>
      <c r="O24" s="6">
        <v>110.9</v>
      </c>
      <c r="P24" s="6">
        <v>114.3</v>
      </c>
      <c r="Q24" s="6">
        <v>119.6</v>
      </c>
      <c r="R24" s="6">
        <v>112.4</v>
      </c>
      <c r="S24" s="6">
        <v>110.6</v>
      </c>
      <c r="T24" s="6">
        <v>108.3</v>
      </c>
      <c r="U24" s="6">
        <v>110.2</v>
      </c>
      <c r="V24" s="6">
        <v>108.9</v>
      </c>
      <c r="W24" s="6">
        <f t="shared" si="1"/>
        <v>108.9</v>
      </c>
      <c r="X24" s="6">
        <v>109.3</v>
      </c>
      <c r="Y24" s="6">
        <v>108.7</v>
      </c>
      <c r="Z24" s="6">
        <v>107.6</v>
      </c>
      <c r="AA24" s="6">
        <v>108.1</v>
      </c>
      <c r="AB24" s="6">
        <v>106.5</v>
      </c>
      <c r="AC24" s="6">
        <v>110.8</v>
      </c>
      <c r="AD24" s="6">
        <v>106</v>
      </c>
      <c r="AE24" s="6">
        <v>108.3</v>
      </c>
      <c r="AF24" s="6">
        <v>112.7</v>
      </c>
      <c r="AG24" s="6">
        <f t="shared" si="2"/>
        <v>1506.1000000000001</v>
      </c>
      <c r="AH24" s="6">
        <f t="shared" si="3"/>
        <v>329.09999999999997</v>
      </c>
      <c r="AI24" s="6">
        <f t="shared" si="4"/>
        <v>328.40000000000003</v>
      </c>
      <c r="AJ24" s="7">
        <f t="shared" si="5"/>
        <v>213.6</v>
      </c>
      <c r="AK24">
        <f t="shared" si="6"/>
        <v>217.39999999999998</v>
      </c>
      <c r="AL24">
        <f t="shared" si="7"/>
        <v>327.2</v>
      </c>
    </row>
    <row r="25" spans="1:38" x14ac:dyDescent="0.3">
      <c r="A25" s="5" t="s">
        <v>34</v>
      </c>
      <c r="B25" s="6">
        <v>2013</v>
      </c>
      <c r="C25" s="6" t="s">
        <v>41</v>
      </c>
      <c r="D25" s="6" t="str">
        <f t="shared" si="0"/>
        <v>2013 August</v>
      </c>
      <c r="E25" s="6">
        <v>115.6</v>
      </c>
      <c r="F25" s="6">
        <v>117.2</v>
      </c>
      <c r="G25" s="6">
        <v>111.7</v>
      </c>
      <c r="H25" s="6">
        <v>109.6</v>
      </c>
      <c r="I25" s="6">
        <v>104.5</v>
      </c>
      <c r="J25" s="6">
        <v>109.8</v>
      </c>
      <c r="K25" s="6">
        <v>151.80000000000001</v>
      </c>
      <c r="L25" s="6">
        <v>106.5</v>
      </c>
      <c r="M25" s="6">
        <v>103.1</v>
      </c>
      <c r="N25" s="6">
        <v>107.4</v>
      </c>
      <c r="O25" s="6">
        <v>110.2</v>
      </c>
      <c r="P25" s="6">
        <v>113.4</v>
      </c>
      <c r="Q25" s="6">
        <v>116.6</v>
      </c>
      <c r="R25" s="6">
        <v>111.2</v>
      </c>
      <c r="S25" s="6">
        <v>111</v>
      </c>
      <c r="T25" s="6">
        <v>109.4</v>
      </c>
      <c r="U25" s="6">
        <v>110.7</v>
      </c>
      <c r="V25" s="6">
        <v>108.9</v>
      </c>
      <c r="W25" s="6">
        <f t="shared" si="1"/>
        <v>108.9</v>
      </c>
      <c r="X25" s="6">
        <v>109.7</v>
      </c>
      <c r="Y25" s="6">
        <v>108.7</v>
      </c>
      <c r="Z25" s="6">
        <v>107.5</v>
      </c>
      <c r="AA25" s="6">
        <v>108</v>
      </c>
      <c r="AB25" s="6">
        <v>106.6</v>
      </c>
      <c r="AC25" s="6">
        <v>109.9</v>
      </c>
      <c r="AD25" s="6">
        <v>105.4</v>
      </c>
      <c r="AE25" s="6">
        <v>107.9</v>
      </c>
      <c r="AF25" s="6">
        <v>112.4</v>
      </c>
      <c r="AG25" s="6">
        <f t="shared" si="2"/>
        <v>1477.4</v>
      </c>
      <c r="AH25" s="6">
        <f t="shared" si="3"/>
        <v>331.1</v>
      </c>
      <c r="AI25" s="6">
        <f t="shared" si="4"/>
        <v>327.5</v>
      </c>
      <c r="AJ25" s="7">
        <f t="shared" si="5"/>
        <v>212.9</v>
      </c>
      <c r="AK25">
        <f t="shared" si="6"/>
        <v>217.7</v>
      </c>
      <c r="AL25">
        <f t="shared" si="7"/>
        <v>325.70000000000005</v>
      </c>
    </row>
    <row r="26" spans="1:38" x14ac:dyDescent="0.3">
      <c r="A26" s="5" t="s">
        <v>30</v>
      </c>
      <c r="B26" s="6">
        <v>2013</v>
      </c>
      <c r="C26" s="6" t="s">
        <v>42</v>
      </c>
      <c r="D26" s="6" t="str">
        <f t="shared" si="0"/>
        <v>2013 September</v>
      </c>
      <c r="E26" s="6">
        <v>115.4</v>
      </c>
      <c r="F26" s="6">
        <v>115.7</v>
      </c>
      <c r="G26" s="6">
        <v>111.7</v>
      </c>
      <c r="H26" s="6">
        <v>111</v>
      </c>
      <c r="I26" s="6">
        <v>107.4</v>
      </c>
      <c r="J26" s="6">
        <v>110.9</v>
      </c>
      <c r="K26" s="6">
        <v>154</v>
      </c>
      <c r="L26" s="6">
        <v>108.1</v>
      </c>
      <c r="M26" s="6">
        <v>104.2</v>
      </c>
      <c r="N26" s="6">
        <v>107.9</v>
      </c>
      <c r="O26" s="6">
        <v>110.4</v>
      </c>
      <c r="P26" s="6">
        <v>114</v>
      </c>
      <c r="Q26" s="6">
        <v>117.8</v>
      </c>
      <c r="R26" s="6">
        <v>111.7</v>
      </c>
      <c r="S26" s="6">
        <v>112.7</v>
      </c>
      <c r="T26" s="6">
        <v>111.4</v>
      </c>
      <c r="U26" s="6">
        <v>112.5</v>
      </c>
      <c r="V26" s="6" t="s">
        <v>32</v>
      </c>
      <c r="W26" s="6">
        <f t="shared" si="1"/>
        <v>109.7</v>
      </c>
      <c r="X26" s="6">
        <v>111.1</v>
      </c>
      <c r="Y26" s="6">
        <v>109.6</v>
      </c>
      <c r="Z26" s="6">
        <v>108.3</v>
      </c>
      <c r="AA26" s="6">
        <v>109.3</v>
      </c>
      <c r="AB26" s="6">
        <v>107.7</v>
      </c>
      <c r="AC26" s="6">
        <v>109.8</v>
      </c>
      <c r="AD26" s="6">
        <v>106.7</v>
      </c>
      <c r="AE26" s="6">
        <v>108.7</v>
      </c>
      <c r="AF26" s="6">
        <v>114.2</v>
      </c>
      <c r="AG26" s="6">
        <f t="shared" si="2"/>
        <v>1488.5000000000002</v>
      </c>
      <c r="AH26" s="6">
        <f t="shared" si="3"/>
        <v>336.6</v>
      </c>
      <c r="AI26" s="6">
        <f t="shared" si="4"/>
        <v>329.1</v>
      </c>
      <c r="AJ26" s="7">
        <f t="shared" si="5"/>
        <v>215</v>
      </c>
      <c r="AK26">
        <f t="shared" si="6"/>
        <v>220.39999999999998</v>
      </c>
      <c r="AL26">
        <f t="shared" si="7"/>
        <v>328.1</v>
      </c>
    </row>
    <row r="27" spans="1:38" x14ac:dyDescent="0.3">
      <c r="A27" s="5" t="s">
        <v>33</v>
      </c>
      <c r="B27" s="6">
        <v>2013</v>
      </c>
      <c r="C27" s="6" t="s">
        <v>42</v>
      </c>
      <c r="D27" s="6" t="str">
        <f t="shared" si="0"/>
        <v>2013 September</v>
      </c>
      <c r="E27" s="6">
        <v>118.6</v>
      </c>
      <c r="F27" s="6">
        <v>119.1</v>
      </c>
      <c r="G27" s="6">
        <v>113.2</v>
      </c>
      <c r="H27" s="6">
        <v>109.6</v>
      </c>
      <c r="I27" s="6">
        <v>101.7</v>
      </c>
      <c r="J27" s="6">
        <v>103.2</v>
      </c>
      <c r="K27" s="6">
        <v>174.3</v>
      </c>
      <c r="L27" s="6">
        <v>105.1</v>
      </c>
      <c r="M27" s="6">
        <v>100.8</v>
      </c>
      <c r="N27" s="6">
        <v>109.1</v>
      </c>
      <c r="O27" s="6">
        <v>111.1</v>
      </c>
      <c r="P27" s="6">
        <v>115.4</v>
      </c>
      <c r="Q27" s="6">
        <v>119.2</v>
      </c>
      <c r="R27" s="6">
        <v>112.9</v>
      </c>
      <c r="S27" s="6">
        <v>111.4</v>
      </c>
      <c r="T27" s="6">
        <v>109</v>
      </c>
      <c r="U27" s="6">
        <v>111.1</v>
      </c>
      <c r="V27" s="6">
        <v>109.7</v>
      </c>
      <c r="W27" s="6">
        <f t="shared" si="1"/>
        <v>109.7</v>
      </c>
      <c r="X27" s="6">
        <v>109.5</v>
      </c>
      <c r="Y27" s="6">
        <v>109.6</v>
      </c>
      <c r="Z27" s="6">
        <v>107.9</v>
      </c>
      <c r="AA27" s="6">
        <v>110.4</v>
      </c>
      <c r="AB27" s="6">
        <v>107.4</v>
      </c>
      <c r="AC27" s="6">
        <v>111.2</v>
      </c>
      <c r="AD27" s="6">
        <v>106.9</v>
      </c>
      <c r="AE27" s="6">
        <v>109.4</v>
      </c>
      <c r="AF27" s="6">
        <v>113.2</v>
      </c>
      <c r="AG27" s="6">
        <f t="shared" si="2"/>
        <v>1500.4</v>
      </c>
      <c r="AH27" s="6">
        <f t="shared" si="3"/>
        <v>331.5</v>
      </c>
      <c r="AI27" s="6">
        <f t="shared" si="4"/>
        <v>330.5</v>
      </c>
      <c r="AJ27" s="7">
        <f t="shared" si="5"/>
        <v>214.8</v>
      </c>
      <c r="AK27">
        <f t="shared" si="6"/>
        <v>219.9</v>
      </c>
      <c r="AL27">
        <f t="shared" si="7"/>
        <v>329.70000000000005</v>
      </c>
    </row>
    <row r="28" spans="1:38" x14ac:dyDescent="0.3">
      <c r="A28" s="5" t="s">
        <v>34</v>
      </c>
      <c r="B28" s="6">
        <v>2013</v>
      </c>
      <c r="C28" s="6" t="s">
        <v>42</v>
      </c>
      <c r="D28" s="6" t="str">
        <f t="shared" si="0"/>
        <v>2013 September</v>
      </c>
      <c r="E28" s="6">
        <v>116.4</v>
      </c>
      <c r="F28" s="6">
        <v>116.9</v>
      </c>
      <c r="G28" s="6">
        <v>112.3</v>
      </c>
      <c r="H28" s="6">
        <v>110.5</v>
      </c>
      <c r="I28" s="6">
        <v>105.3</v>
      </c>
      <c r="J28" s="6">
        <v>107.3</v>
      </c>
      <c r="K28" s="6">
        <v>160.9</v>
      </c>
      <c r="L28" s="6">
        <v>107.1</v>
      </c>
      <c r="M28" s="6">
        <v>103.1</v>
      </c>
      <c r="N28" s="6">
        <v>108.3</v>
      </c>
      <c r="O28" s="6">
        <v>110.7</v>
      </c>
      <c r="P28" s="6">
        <v>114.6</v>
      </c>
      <c r="Q28" s="6">
        <v>118.3</v>
      </c>
      <c r="R28" s="6">
        <v>112</v>
      </c>
      <c r="S28" s="6">
        <v>112.2</v>
      </c>
      <c r="T28" s="6">
        <v>110.4</v>
      </c>
      <c r="U28" s="6">
        <v>111.9</v>
      </c>
      <c r="V28" s="6">
        <v>109.7</v>
      </c>
      <c r="W28" s="6">
        <f t="shared" si="1"/>
        <v>109.7</v>
      </c>
      <c r="X28" s="6">
        <v>110.5</v>
      </c>
      <c r="Y28" s="6">
        <v>109.6</v>
      </c>
      <c r="Z28" s="6">
        <v>108.1</v>
      </c>
      <c r="AA28" s="6">
        <v>109.9</v>
      </c>
      <c r="AB28" s="6">
        <v>107.5</v>
      </c>
      <c r="AC28" s="6">
        <v>110.6</v>
      </c>
      <c r="AD28" s="6">
        <v>106.8</v>
      </c>
      <c r="AE28" s="6">
        <v>109</v>
      </c>
      <c r="AF28" s="6">
        <v>113.7</v>
      </c>
      <c r="AG28" s="6">
        <f t="shared" si="2"/>
        <v>1491.6999999999998</v>
      </c>
      <c r="AH28" s="6">
        <f t="shared" si="3"/>
        <v>334.5</v>
      </c>
      <c r="AI28" s="6">
        <f t="shared" si="4"/>
        <v>329.9</v>
      </c>
      <c r="AJ28" s="7">
        <f t="shared" si="5"/>
        <v>214.89999999999998</v>
      </c>
      <c r="AK28">
        <f t="shared" si="6"/>
        <v>220.4</v>
      </c>
      <c r="AL28">
        <f t="shared" si="7"/>
        <v>328.5</v>
      </c>
    </row>
    <row r="29" spans="1:38" x14ac:dyDescent="0.3">
      <c r="A29" s="5" t="s">
        <v>30</v>
      </c>
      <c r="B29" s="6">
        <v>2013</v>
      </c>
      <c r="C29" s="6" t="s">
        <v>43</v>
      </c>
      <c r="D29" s="6" t="str">
        <f t="shared" si="0"/>
        <v>2013 October</v>
      </c>
      <c r="E29" s="6">
        <v>116.3</v>
      </c>
      <c r="F29" s="6">
        <v>115.4</v>
      </c>
      <c r="G29" s="6">
        <v>112.6</v>
      </c>
      <c r="H29" s="6">
        <v>111.7</v>
      </c>
      <c r="I29" s="6">
        <v>107.7</v>
      </c>
      <c r="J29" s="6">
        <v>113.2</v>
      </c>
      <c r="K29" s="6">
        <v>164.9</v>
      </c>
      <c r="L29" s="6">
        <v>108.3</v>
      </c>
      <c r="M29" s="6">
        <v>103.9</v>
      </c>
      <c r="N29" s="6">
        <v>108.2</v>
      </c>
      <c r="O29" s="6">
        <v>111.1</v>
      </c>
      <c r="P29" s="6">
        <v>114.9</v>
      </c>
      <c r="Q29" s="6">
        <v>119.8</v>
      </c>
      <c r="R29" s="6">
        <v>112.2</v>
      </c>
      <c r="S29" s="6">
        <v>113.6</v>
      </c>
      <c r="T29" s="6">
        <v>112.3</v>
      </c>
      <c r="U29" s="6">
        <v>113.4</v>
      </c>
      <c r="V29" s="6" t="s">
        <v>32</v>
      </c>
      <c r="W29" s="6">
        <f t="shared" si="1"/>
        <v>110.5</v>
      </c>
      <c r="X29" s="6">
        <v>111.6</v>
      </c>
      <c r="Y29" s="6">
        <v>110.4</v>
      </c>
      <c r="Z29" s="6">
        <v>108.9</v>
      </c>
      <c r="AA29" s="6">
        <v>109.3</v>
      </c>
      <c r="AB29" s="6">
        <v>108.3</v>
      </c>
      <c r="AC29" s="6">
        <v>110.2</v>
      </c>
      <c r="AD29" s="6">
        <v>107.5</v>
      </c>
      <c r="AE29" s="6">
        <v>109.1</v>
      </c>
      <c r="AF29" s="6">
        <v>115.5</v>
      </c>
      <c r="AG29" s="6">
        <f t="shared" si="2"/>
        <v>1508</v>
      </c>
      <c r="AH29" s="6">
        <f t="shared" si="3"/>
        <v>339.29999999999995</v>
      </c>
      <c r="AI29" s="6">
        <f t="shared" si="4"/>
        <v>331.1</v>
      </c>
      <c r="AJ29" s="7">
        <f t="shared" si="5"/>
        <v>216.4</v>
      </c>
      <c r="AK29">
        <f t="shared" si="6"/>
        <v>220.89999999999998</v>
      </c>
      <c r="AL29">
        <f t="shared" si="7"/>
        <v>329.6</v>
      </c>
    </row>
    <row r="30" spans="1:38" x14ac:dyDescent="0.3">
      <c r="A30" s="5" t="s">
        <v>33</v>
      </c>
      <c r="B30" s="6">
        <v>2013</v>
      </c>
      <c r="C30" s="6" t="s">
        <v>43</v>
      </c>
      <c r="D30" s="6" t="str">
        <f t="shared" si="0"/>
        <v>2013 October</v>
      </c>
      <c r="E30" s="6">
        <v>118.9</v>
      </c>
      <c r="F30" s="6">
        <v>118.1</v>
      </c>
      <c r="G30" s="6">
        <v>114.5</v>
      </c>
      <c r="H30" s="6">
        <v>110.4</v>
      </c>
      <c r="I30" s="6">
        <v>102.3</v>
      </c>
      <c r="J30" s="6">
        <v>106.2</v>
      </c>
      <c r="K30" s="6">
        <v>183.5</v>
      </c>
      <c r="L30" s="6">
        <v>105.3</v>
      </c>
      <c r="M30" s="6">
        <v>100.2</v>
      </c>
      <c r="N30" s="6">
        <v>109.6</v>
      </c>
      <c r="O30" s="6">
        <v>111.4</v>
      </c>
      <c r="P30" s="6">
        <v>116</v>
      </c>
      <c r="Q30" s="6">
        <v>120.8</v>
      </c>
      <c r="R30" s="6">
        <v>113.5</v>
      </c>
      <c r="S30" s="6">
        <v>112.5</v>
      </c>
      <c r="T30" s="6">
        <v>109.7</v>
      </c>
      <c r="U30" s="6">
        <v>112</v>
      </c>
      <c r="V30" s="6">
        <v>110.5</v>
      </c>
      <c r="W30" s="6">
        <f t="shared" si="1"/>
        <v>110.5</v>
      </c>
      <c r="X30" s="6">
        <v>109.7</v>
      </c>
      <c r="Y30" s="6">
        <v>110.2</v>
      </c>
      <c r="Z30" s="6">
        <v>108.2</v>
      </c>
      <c r="AA30" s="6">
        <v>109.7</v>
      </c>
      <c r="AB30" s="6">
        <v>108</v>
      </c>
      <c r="AC30" s="6">
        <v>111.3</v>
      </c>
      <c r="AD30" s="6">
        <v>107.3</v>
      </c>
      <c r="AE30" s="6">
        <v>109.4</v>
      </c>
      <c r="AF30" s="6">
        <v>114</v>
      </c>
      <c r="AG30" s="6">
        <f t="shared" si="2"/>
        <v>1517.1999999999998</v>
      </c>
      <c r="AH30" s="6">
        <f t="shared" si="3"/>
        <v>334.2</v>
      </c>
      <c r="AI30" s="6">
        <f t="shared" si="4"/>
        <v>332</v>
      </c>
      <c r="AJ30" s="7">
        <f t="shared" si="5"/>
        <v>215.5</v>
      </c>
      <c r="AK30">
        <f t="shared" si="6"/>
        <v>219.4</v>
      </c>
      <c r="AL30">
        <f t="shared" si="7"/>
        <v>330.9</v>
      </c>
    </row>
    <row r="31" spans="1:38" x14ac:dyDescent="0.3">
      <c r="A31" s="5" t="s">
        <v>34</v>
      </c>
      <c r="B31" s="6">
        <v>2013</v>
      </c>
      <c r="C31" s="6" t="s">
        <v>43</v>
      </c>
      <c r="D31" s="6" t="str">
        <f t="shared" si="0"/>
        <v>2013 October</v>
      </c>
      <c r="E31" s="6">
        <v>117.1</v>
      </c>
      <c r="F31" s="6">
        <v>116.3</v>
      </c>
      <c r="G31" s="6">
        <v>113.3</v>
      </c>
      <c r="H31" s="6">
        <v>111.2</v>
      </c>
      <c r="I31" s="6">
        <v>105.7</v>
      </c>
      <c r="J31" s="6">
        <v>109.9</v>
      </c>
      <c r="K31" s="6">
        <v>171.2</v>
      </c>
      <c r="L31" s="6">
        <v>107.3</v>
      </c>
      <c r="M31" s="6">
        <v>102.7</v>
      </c>
      <c r="N31" s="6">
        <v>108.7</v>
      </c>
      <c r="O31" s="6">
        <v>111.2</v>
      </c>
      <c r="P31" s="6">
        <v>115.4</v>
      </c>
      <c r="Q31" s="6">
        <v>120.2</v>
      </c>
      <c r="R31" s="6">
        <v>112.5</v>
      </c>
      <c r="S31" s="6">
        <v>113.2</v>
      </c>
      <c r="T31" s="6">
        <v>111.2</v>
      </c>
      <c r="U31" s="6">
        <v>112.8</v>
      </c>
      <c r="V31" s="6">
        <v>110.5</v>
      </c>
      <c r="W31" s="6">
        <f t="shared" si="1"/>
        <v>110.5</v>
      </c>
      <c r="X31" s="6">
        <v>110.9</v>
      </c>
      <c r="Y31" s="6">
        <v>110.3</v>
      </c>
      <c r="Z31" s="6">
        <v>108.6</v>
      </c>
      <c r="AA31" s="6">
        <v>109.5</v>
      </c>
      <c r="AB31" s="6">
        <v>108.1</v>
      </c>
      <c r="AC31" s="6">
        <v>110.8</v>
      </c>
      <c r="AD31" s="6">
        <v>107.4</v>
      </c>
      <c r="AE31" s="6">
        <v>109.2</v>
      </c>
      <c r="AF31" s="6">
        <v>114.8</v>
      </c>
      <c r="AG31" s="6">
        <f t="shared" si="2"/>
        <v>1510.2000000000003</v>
      </c>
      <c r="AH31" s="6">
        <f t="shared" si="3"/>
        <v>337.2</v>
      </c>
      <c r="AI31" s="6">
        <f t="shared" si="4"/>
        <v>331.6</v>
      </c>
      <c r="AJ31" s="7">
        <f t="shared" si="5"/>
        <v>216</v>
      </c>
      <c r="AK31">
        <f t="shared" si="6"/>
        <v>220.4</v>
      </c>
      <c r="AL31">
        <f t="shared" si="7"/>
        <v>329.79999999999995</v>
      </c>
    </row>
    <row r="32" spans="1:38" x14ac:dyDescent="0.3">
      <c r="A32" s="5" t="s">
        <v>30</v>
      </c>
      <c r="B32" s="6">
        <v>2013</v>
      </c>
      <c r="C32" s="6" t="s">
        <v>44</v>
      </c>
      <c r="D32" s="6" t="str">
        <f t="shared" si="0"/>
        <v xml:space="preserve">2013 November </v>
      </c>
      <c r="E32" s="6">
        <v>117.3</v>
      </c>
      <c r="F32" s="6">
        <v>114.9</v>
      </c>
      <c r="G32" s="6">
        <v>116.2</v>
      </c>
      <c r="H32" s="6">
        <v>112.8</v>
      </c>
      <c r="I32" s="6">
        <v>108.9</v>
      </c>
      <c r="J32" s="6">
        <v>116.6</v>
      </c>
      <c r="K32" s="6">
        <v>178.1</v>
      </c>
      <c r="L32" s="6">
        <v>109.1</v>
      </c>
      <c r="M32" s="6">
        <v>103.6</v>
      </c>
      <c r="N32" s="6">
        <v>109</v>
      </c>
      <c r="O32" s="6">
        <v>111.8</v>
      </c>
      <c r="P32" s="6">
        <v>116</v>
      </c>
      <c r="Q32" s="6">
        <v>122.5</v>
      </c>
      <c r="R32" s="6">
        <v>112.8</v>
      </c>
      <c r="S32" s="6">
        <v>114.6</v>
      </c>
      <c r="T32" s="6">
        <v>113.1</v>
      </c>
      <c r="U32" s="6">
        <v>114.4</v>
      </c>
      <c r="V32" s="6" t="s">
        <v>32</v>
      </c>
      <c r="W32" s="6">
        <f t="shared" si="1"/>
        <v>111.1</v>
      </c>
      <c r="X32" s="6">
        <v>112.6</v>
      </c>
      <c r="Y32" s="6">
        <v>111.3</v>
      </c>
      <c r="Z32" s="6">
        <v>109.7</v>
      </c>
      <c r="AA32" s="6">
        <v>109.6</v>
      </c>
      <c r="AB32" s="6">
        <v>108.7</v>
      </c>
      <c r="AC32" s="6">
        <v>111</v>
      </c>
      <c r="AD32" s="6">
        <v>108.2</v>
      </c>
      <c r="AE32" s="6">
        <v>109.8</v>
      </c>
      <c r="AF32" s="6">
        <v>117.4</v>
      </c>
      <c r="AG32" s="6">
        <f t="shared" si="2"/>
        <v>1536.8</v>
      </c>
      <c r="AH32" s="6">
        <f t="shared" si="3"/>
        <v>342.1</v>
      </c>
      <c r="AI32" s="6">
        <f t="shared" si="4"/>
        <v>333.4</v>
      </c>
      <c r="AJ32" s="7">
        <f t="shared" si="5"/>
        <v>217.9</v>
      </c>
      <c r="AK32">
        <f t="shared" si="6"/>
        <v>222.2</v>
      </c>
      <c r="AL32">
        <f t="shared" si="7"/>
        <v>331.3</v>
      </c>
    </row>
    <row r="33" spans="1:38" x14ac:dyDescent="0.3">
      <c r="A33" s="5" t="s">
        <v>33</v>
      </c>
      <c r="B33" s="6">
        <v>2013</v>
      </c>
      <c r="C33" s="6" t="s">
        <v>45</v>
      </c>
      <c r="D33" s="6" t="str">
        <f t="shared" si="0"/>
        <v>2013 November</v>
      </c>
      <c r="E33" s="6">
        <v>119.8</v>
      </c>
      <c r="F33" s="6">
        <v>116.3</v>
      </c>
      <c r="G33" s="6">
        <v>122.6</v>
      </c>
      <c r="H33" s="6">
        <v>112</v>
      </c>
      <c r="I33" s="6">
        <v>103.2</v>
      </c>
      <c r="J33" s="6">
        <v>110</v>
      </c>
      <c r="K33" s="6">
        <v>192.8</v>
      </c>
      <c r="L33" s="6">
        <v>106.3</v>
      </c>
      <c r="M33" s="6">
        <v>99.5</v>
      </c>
      <c r="N33" s="6">
        <v>110.3</v>
      </c>
      <c r="O33" s="6">
        <v>111.8</v>
      </c>
      <c r="P33" s="6">
        <v>117.1</v>
      </c>
      <c r="Q33" s="6">
        <v>122.9</v>
      </c>
      <c r="R33" s="6">
        <v>114.1</v>
      </c>
      <c r="S33" s="6">
        <v>113.5</v>
      </c>
      <c r="T33" s="6">
        <v>110.3</v>
      </c>
      <c r="U33" s="6">
        <v>113</v>
      </c>
      <c r="V33" s="6">
        <v>111.1</v>
      </c>
      <c r="W33" s="6">
        <f t="shared" si="1"/>
        <v>111.1</v>
      </c>
      <c r="X33" s="6">
        <v>110</v>
      </c>
      <c r="Y33" s="6">
        <v>110.9</v>
      </c>
      <c r="Z33" s="6">
        <v>108.6</v>
      </c>
      <c r="AA33" s="6">
        <v>109.5</v>
      </c>
      <c r="AB33" s="6">
        <v>108.5</v>
      </c>
      <c r="AC33" s="6">
        <v>111.3</v>
      </c>
      <c r="AD33" s="6">
        <v>107.9</v>
      </c>
      <c r="AE33" s="6">
        <v>109.6</v>
      </c>
      <c r="AF33" s="6">
        <v>115</v>
      </c>
      <c r="AG33" s="6">
        <f t="shared" si="2"/>
        <v>1544.6</v>
      </c>
      <c r="AH33" s="6">
        <f t="shared" si="3"/>
        <v>336.8</v>
      </c>
      <c r="AI33" s="6">
        <f t="shared" si="4"/>
        <v>333.3</v>
      </c>
      <c r="AJ33" s="7">
        <f t="shared" si="5"/>
        <v>216.5</v>
      </c>
      <c r="AK33">
        <f t="shared" si="6"/>
        <v>219.5</v>
      </c>
      <c r="AL33">
        <f t="shared" si="7"/>
        <v>332.2</v>
      </c>
    </row>
    <row r="34" spans="1:38" x14ac:dyDescent="0.3">
      <c r="A34" s="5" t="s">
        <v>34</v>
      </c>
      <c r="B34" s="6">
        <v>2013</v>
      </c>
      <c r="C34" s="6" t="s">
        <v>45</v>
      </c>
      <c r="D34" s="6" t="str">
        <f t="shared" si="0"/>
        <v>2013 November</v>
      </c>
      <c r="E34" s="6">
        <v>118.1</v>
      </c>
      <c r="F34" s="6">
        <v>115.4</v>
      </c>
      <c r="G34" s="6">
        <v>118.7</v>
      </c>
      <c r="H34" s="6">
        <v>112.5</v>
      </c>
      <c r="I34" s="6">
        <v>106.8</v>
      </c>
      <c r="J34" s="6">
        <v>113.5</v>
      </c>
      <c r="K34" s="6">
        <v>183.1</v>
      </c>
      <c r="L34" s="6">
        <v>108.2</v>
      </c>
      <c r="M34" s="6">
        <v>102.2</v>
      </c>
      <c r="N34" s="6">
        <v>109.4</v>
      </c>
      <c r="O34" s="6">
        <v>111.8</v>
      </c>
      <c r="P34" s="6">
        <v>116.5</v>
      </c>
      <c r="Q34" s="6">
        <v>122.6</v>
      </c>
      <c r="R34" s="6">
        <v>113.1</v>
      </c>
      <c r="S34" s="6">
        <v>114.2</v>
      </c>
      <c r="T34" s="6">
        <v>111.9</v>
      </c>
      <c r="U34" s="6">
        <v>113.8</v>
      </c>
      <c r="V34" s="6">
        <v>111.1</v>
      </c>
      <c r="W34" s="6">
        <f t="shared" si="1"/>
        <v>111.1</v>
      </c>
      <c r="X34" s="6">
        <v>111.6</v>
      </c>
      <c r="Y34" s="6">
        <v>111.1</v>
      </c>
      <c r="Z34" s="6">
        <v>109.3</v>
      </c>
      <c r="AA34" s="6">
        <v>109.5</v>
      </c>
      <c r="AB34" s="6">
        <v>108.6</v>
      </c>
      <c r="AC34" s="6">
        <v>111.2</v>
      </c>
      <c r="AD34" s="6">
        <v>108.1</v>
      </c>
      <c r="AE34" s="6">
        <v>109.7</v>
      </c>
      <c r="AF34" s="6">
        <v>116.3</v>
      </c>
      <c r="AG34" s="6">
        <f t="shared" si="2"/>
        <v>1538.8</v>
      </c>
      <c r="AH34" s="6">
        <f t="shared" si="3"/>
        <v>339.90000000000003</v>
      </c>
      <c r="AI34" s="6">
        <f t="shared" si="4"/>
        <v>333.4</v>
      </c>
      <c r="AJ34" s="7">
        <f t="shared" si="5"/>
        <v>217.39999999999998</v>
      </c>
      <c r="AK34">
        <f t="shared" si="6"/>
        <v>221.1</v>
      </c>
      <c r="AL34">
        <f t="shared" si="7"/>
        <v>331.4</v>
      </c>
    </row>
    <row r="35" spans="1:38" x14ac:dyDescent="0.3">
      <c r="A35" s="5" t="s">
        <v>30</v>
      </c>
      <c r="B35" s="6">
        <v>2013</v>
      </c>
      <c r="C35" s="6" t="s">
        <v>46</v>
      </c>
      <c r="D35" s="6" t="str">
        <f t="shared" si="0"/>
        <v>2013 December</v>
      </c>
      <c r="E35" s="6">
        <v>118.4</v>
      </c>
      <c r="F35" s="6">
        <v>115.9</v>
      </c>
      <c r="G35" s="6">
        <v>120.4</v>
      </c>
      <c r="H35" s="6">
        <v>113.8</v>
      </c>
      <c r="I35" s="6">
        <v>109.5</v>
      </c>
      <c r="J35" s="6">
        <v>115.5</v>
      </c>
      <c r="K35" s="6">
        <v>145.69999999999999</v>
      </c>
      <c r="L35" s="6">
        <v>109.5</v>
      </c>
      <c r="M35" s="6">
        <v>102.9</v>
      </c>
      <c r="N35" s="6">
        <v>109.8</v>
      </c>
      <c r="O35" s="6">
        <v>112.1</v>
      </c>
      <c r="P35" s="6">
        <v>116.8</v>
      </c>
      <c r="Q35" s="6">
        <v>118.7</v>
      </c>
      <c r="R35" s="6">
        <v>113.6</v>
      </c>
      <c r="S35" s="6">
        <v>115.8</v>
      </c>
      <c r="T35" s="6">
        <v>114</v>
      </c>
      <c r="U35" s="6">
        <v>115.5</v>
      </c>
      <c r="V35" s="6" t="s">
        <v>32</v>
      </c>
      <c r="W35" s="6">
        <f t="shared" si="1"/>
        <v>110.7</v>
      </c>
      <c r="X35" s="6">
        <v>112.8</v>
      </c>
      <c r="Y35" s="6">
        <v>112.1</v>
      </c>
      <c r="Z35" s="6">
        <v>110.1</v>
      </c>
      <c r="AA35" s="6">
        <v>109.9</v>
      </c>
      <c r="AB35" s="6">
        <v>109.2</v>
      </c>
      <c r="AC35" s="6">
        <v>111.6</v>
      </c>
      <c r="AD35" s="6">
        <v>108.1</v>
      </c>
      <c r="AE35" s="6">
        <v>110.1</v>
      </c>
      <c r="AF35" s="6">
        <v>115.5</v>
      </c>
      <c r="AG35" s="6">
        <f t="shared" si="2"/>
        <v>1509</v>
      </c>
      <c r="AH35" s="6">
        <f t="shared" si="3"/>
        <v>345.3</v>
      </c>
      <c r="AI35" s="6">
        <f t="shared" si="4"/>
        <v>334.4</v>
      </c>
      <c r="AJ35" s="7">
        <f t="shared" si="5"/>
        <v>218.2</v>
      </c>
      <c r="AK35">
        <f t="shared" si="6"/>
        <v>222.7</v>
      </c>
      <c r="AL35">
        <f t="shared" si="7"/>
        <v>332.9</v>
      </c>
    </row>
    <row r="36" spans="1:38" x14ac:dyDescent="0.3">
      <c r="A36" s="5" t="s">
        <v>33</v>
      </c>
      <c r="B36" s="6">
        <v>2013</v>
      </c>
      <c r="C36" s="6" t="s">
        <v>46</v>
      </c>
      <c r="D36" s="6" t="str">
        <f t="shared" si="0"/>
        <v>2013 December</v>
      </c>
      <c r="E36" s="6">
        <v>120.5</v>
      </c>
      <c r="F36" s="6">
        <v>118.1</v>
      </c>
      <c r="G36" s="6">
        <v>128.5</v>
      </c>
      <c r="H36" s="6">
        <v>112.8</v>
      </c>
      <c r="I36" s="6">
        <v>103.4</v>
      </c>
      <c r="J36" s="6">
        <v>110.7</v>
      </c>
      <c r="K36" s="6">
        <v>144.80000000000001</v>
      </c>
      <c r="L36" s="6">
        <v>107.1</v>
      </c>
      <c r="M36" s="6">
        <v>98.6</v>
      </c>
      <c r="N36" s="6">
        <v>111.9</v>
      </c>
      <c r="O36" s="6">
        <v>112.1</v>
      </c>
      <c r="P36" s="6">
        <v>118.1</v>
      </c>
      <c r="Q36" s="6">
        <v>117.8</v>
      </c>
      <c r="R36" s="6">
        <v>115</v>
      </c>
      <c r="S36" s="6">
        <v>114.2</v>
      </c>
      <c r="T36" s="6">
        <v>110.9</v>
      </c>
      <c r="U36" s="6">
        <v>113.7</v>
      </c>
      <c r="V36" s="6">
        <v>110.7</v>
      </c>
      <c r="W36" s="6">
        <f t="shared" si="1"/>
        <v>110.7</v>
      </c>
      <c r="X36" s="6">
        <v>110.4</v>
      </c>
      <c r="Y36" s="6">
        <v>111.3</v>
      </c>
      <c r="Z36" s="6">
        <v>109</v>
      </c>
      <c r="AA36" s="6">
        <v>109.7</v>
      </c>
      <c r="AB36" s="6">
        <v>108.9</v>
      </c>
      <c r="AC36" s="6">
        <v>111.4</v>
      </c>
      <c r="AD36" s="6">
        <v>107.7</v>
      </c>
      <c r="AE36" s="6">
        <v>109.8</v>
      </c>
      <c r="AF36" s="6">
        <v>113.3</v>
      </c>
      <c r="AG36" s="6">
        <f t="shared" si="2"/>
        <v>1504.4</v>
      </c>
      <c r="AH36" s="6">
        <f t="shared" si="3"/>
        <v>338.8</v>
      </c>
      <c r="AI36" s="6">
        <f t="shared" si="4"/>
        <v>333.4</v>
      </c>
      <c r="AJ36" s="7">
        <f t="shared" si="5"/>
        <v>216.7</v>
      </c>
      <c r="AK36">
        <f t="shared" si="6"/>
        <v>220.10000000000002</v>
      </c>
      <c r="AL36">
        <f t="shared" si="7"/>
        <v>333.70000000000005</v>
      </c>
    </row>
    <row r="37" spans="1:38" x14ac:dyDescent="0.3">
      <c r="A37" s="5" t="s">
        <v>34</v>
      </c>
      <c r="B37" s="6">
        <v>2013</v>
      </c>
      <c r="C37" s="6" t="s">
        <v>46</v>
      </c>
      <c r="D37" s="6" t="str">
        <f t="shared" si="0"/>
        <v>2013 December</v>
      </c>
      <c r="E37" s="6">
        <v>119.1</v>
      </c>
      <c r="F37" s="6">
        <v>116.7</v>
      </c>
      <c r="G37" s="6">
        <v>123.5</v>
      </c>
      <c r="H37" s="6">
        <v>113.4</v>
      </c>
      <c r="I37" s="6">
        <v>107.3</v>
      </c>
      <c r="J37" s="6">
        <v>113.3</v>
      </c>
      <c r="K37" s="6">
        <v>145.4</v>
      </c>
      <c r="L37" s="6">
        <v>108.7</v>
      </c>
      <c r="M37" s="6">
        <v>101.5</v>
      </c>
      <c r="N37" s="6">
        <v>110.5</v>
      </c>
      <c r="O37" s="6">
        <v>112.1</v>
      </c>
      <c r="P37" s="6">
        <v>117.4</v>
      </c>
      <c r="Q37" s="6">
        <v>118.4</v>
      </c>
      <c r="R37" s="6">
        <v>114</v>
      </c>
      <c r="S37" s="6">
        <v>115.2</v>
      </c>
      <c r="T37" s="6">
        <v>112.7</v>
      </c>
      <c r="U37" s="6">
        <v>114.8</v>
      </c>
      <c r="V37" s="6">
        <v>110.7</v>
      </c>
      <c r="W37" s="6">
        <f t="shared" si="1"/>
        <v>110.7</v>
      </c>
      <c r="X37" s="6">
        <v>111.9</v>
      </c>
      <c r="Y37" s="6">
        <v>111.7</v>
      </c>
      <c r="Z37" s="6">
        <v>109.7</v>
      </c>
      <c r="AA37" s="6">
        <v>109.8</v>
      </c>
      <c r="AB37" s="6">
        <v>109</v>
      </c>
      <c r="AC37" s="6">
        <v>111.5</v>
      </c>
      <c r="AD37" s="6">
        <v>107.9</v>
      </c>
      <c r="AE37" s="6">
        <v>110</v>
      </c>
      <c r="AF37" s="6">
        <v>114.5</v>
      </c>
      <c r="AG37" s="6">
        <f t="shared" si="2"/>
        <v>1507.3000000000002</v>
      </c>
      <c r="AH37" s="6">
        <f t="shared" si="3"/>
        <v>342.7</v>
      </c>
      <c r="AI37" s="6">
        <f t="shared" si="4"/>
        <v>333.9</v>
      </c>
      <c r="AJ37" s="7">
        <f t="shared" si="5"/>
        <v>217.60000000000002</v>
      </c>
      <c r="AK37">
        <f t="shared" si="6"/>
        <v>221.7</v>
      </c>
      <c r="AL37">
        <f t="shared" si="7"/>
        <v>333</v>
      </c>
    </row>
    <row r="38" spans="1:38" x14ac:dyDescent="0.3">
      <c r="A38" s="5" t="s">
        <v>30</v>
      </c>
      <c r="B38" s="6">
        <v>2014</v>
      </c>
      <c r="C38" s="6" t="s">
        <v>31</v>
      </c>
      <c r="D38" s="6" t="str">
        <f t="shared" si="0"/>
        <v>2014 January</v>
      </c>
      <c r="E38" s="6">
        <v>118.9</v>
      </c>
      <c r="F38" s="6">
        <v>117.1</v>
      </c>
      <c r="G38" s="6">
        <v>120.5</v>
      </c>
      <c r="H38" s="6">
        <v>114.4</v>
      </c>
      <c r="I38" s="6">
        <v>109</v>
      </c>
      <c r="J38" s="6">
        <v>115.5</v>
      </c>
      <c r="K38" s="6">
        <v>123.9</v>
      </c>
      <c r="L38" s="6">
        <v>109.6</v>
      </c>
      <c r="M38" s="6">
        <v>101.8</v>
      </c>
      <c r="N38" s="6">
        <v>110.2</v>
      </c>
      <c r="O38" s="6">
        <v>112.4</v>
      </c>
      <c r="P38" s="6">
        <v>117.3</v>
      </c>
      <c r="Q38" s="6">
        <v>116</v>
      </c>
      <c r="R38" s="6">
        <v>114</v>
      </c>
      <c r="S38" s="6">
        <v>116.5</v>
      </c>
      <c r="T38" s="6">
        <v>114.5</v>
      </c>
      <c r="U38" s="6">
        <v>116.2</v>
      </c>
      <c r="V38" s="6" t="s">
        <v>32</v>
      </c>
      <c r="W38" s="6">
        <f t="shared" si="1"/>
        <v>111.6</v>
      </c>
      <c r="X38" s="6">
        <v>113</v>
      </c>
      <c r="Y38" s="6">
        <v>112.6</v>
      </c>
      <c r="Z38" s="6">
        <v>110.6</v>
      </c>
      <c r="AA38" s="6">
        <v>110.5</v>
      </c>
      <c r="AB38" s="6">
        <v>109.6</v>
      </c>
      <c r="AC38" s="6">
        <v>111.8</v>
      </c>
      <c r="AD38" s="6">
        <v>108.3</v>
      </c>
      <c r="AE38" s="6">
        <v>110.6</v>
      </c>
      <c r="AF38" s="6">
        <v>114.2</v>
      </c>
      <c r="AG38" s="6">
        <f t="shared" si="2"/>
        <v>1486.6000000000001</v>
      </c>
      <c r="AH38" s="6">
        <f t="shared" si="3"/>
        <v>347.2</v>
      </c>
      <c r="AI38" s="6">
        <f t="shared" si="4"/>
        <v>336</v>
      </c>
      <c r="AJ38" s="7">
        <f t="shared" si="5"/>
        <v>218.89999999999998</v>
      </c>
      <c r="AK38">
        <f t="shared" si="6"/>
        <v>223.5</v>
      </c>
      <c r="AL38">
        <f t="shared" si="7"/>
        <v>334.2</v>
      </c>
    </row>
    <row r="39" spans="1:38" x14ac:dyDescent="0.3">
      <c r="A39" s="5" t="s">
        <v>33</v>
      </c>
      <c r="B39" s="6">
        <v>2014</v>
      </c>
      <c r="C39" s="6" t="s">
        <v>31</v>
      </c>
      <c r="D39" s="6" t="str">
        <f t="shared" si="0"/>
        <v>2014 January</v>
      </c>
      <c r="E39" s="6">
        <v>121.2</v>
      </c>
      <c r="F39" s="6">
        <v>122</v>
      </c>
      <c r="G39" s="6">
        <v>129.9</v>
      </c>
      <c r="H39" s="6">
        <v>113.6</v>
      </c>
      <c r="I39" s="6">
        <v>102.9</v>
      </c>
      <c r="J39" s="6">
        <v>112.1</v>
      </c>
      <c r="K39" s="6">
        <v>118.9</v>
      </c>
      <c r="L39" s="6">
        <v>107.5</v>
      </c>
      <c r="M39" s="6">
        <v>96.9</v>
      </c>
      <c r="N39" s="6">
        <v>112.7</v>
      </c>
      <c r="O39" s="6">
        <v>112.1</v>
      </c>
      <c r="P39" s="6">
        <v>119</v>
      </c>
      <c r="Q39" s="6">
        <v>115.5</v>
      </c>
      <c r="R39" s="6">
        <v>115.7</v>
      </c>
      <c r="S39" s="6">
        <v>114.8</v>
      </c>
      <c r="T39" s="6">
        <v>111.3</v>
      </c>
      <c r="U39" s="6">
        <v>114.3</v>
      </c>
      <c r="V39" s="6">
        <v>111.6</v>
      </c>
      <c r="W39" s="6">
        <f t="shared" si="1"/>
        <v>111.6</v>
      </c>
      <c r="X39" s="6">
        <v>111</v>
      </c>
      <c r="Y39" s="6">
        <v>111.9</v>
      </c>
      <c r="Z39" s="6">
        <v>109.7</v>
      </c>
      <c r="AA39" s="6">
        <v>110.8</v>
      </c>
      <c r="AB39" s="6">
        <v>109.8</v>
      </c>
      <c r="AC39" s="6">
        <v>111.5</v>
      </c>
      <c r="AD39" s="6">
        <v>108</v>
      </c>
      <c r="AE39" s="6">
        <v>110.5</v>
      </c>
      <c r="AF39" s="6">
        <v>112.9</v>
      </c>
      <c r="AG39" s="6">
        <f t="shared" si="2"/>
        <v>1484.3</v>
      </c>
      <c r="AH39" s="6">
        <f t="shared" si="3"/>
        <v>340.4</v>
      </c>
      <c r="AI39" s="6">
        <f t="shared" si="4"/>
        <v>335</v>
      </c>
      <c r="AJ39" s="7">
        <f t="shared" si="5"/>
        <v>217.7</v>
      </c>
      <c r="AK39">
        <f t="shared" si="6"/>
        <v>221.8</v>
      </c>
      <c r="AL39">
        <f t="shared" si="7"/>
        <v>336</v>
      </c>
    </row>
    <row r="40" spans="1:38" x14ac:dyDescent="0.3">
      <c r="A40" s="5" t="s">
        <v>34</v>
      </c>
      <c r="B40" s="6">
        <v>2014</v>
      </c>
      <c r="C40" s="6" t="s">
        <v>31</v>
      </c>
      <c r="D40" s="6" t="str">
        <f t="shared" si="0"/>
        <v>2014 January</v>
      </c>
      <c r="E40" s="6">
        <v>119.6</v>
      </c>
      <c r="F40" s="6">
        <v>118.8</v>
      </c>
      <c r="G40" s="6">
        <v>124.1</v>
      </c>
      <c r="H40" s="6">
        <v>114.1</v>
      </c>
      <c r="I40" s="6">
        <v>106.8</v>
      </c>
      <c r="J40" s="6">
        <v>113.9</v>
      </c>
      <c r="K40" s="6">
        <v>122.2</v>
      </c>
      <c r="L40" s="6">
        <v>108.9</v>
      </c>
      <c r="M40" s="6">
        <v>100.2</v>
      </c>
      <c r="N40" s="6">
        <v>111</v>
      </c>
      <c r="O40" s="6">
        <v>112.3</v>
      </c>
      <c r="P40" s="6">
        <v>118.1</v>
      </c>
      <c r="Q40" s="6">
        <v>115.8</v>
      </c>
      <c r="R40" s="6">
        <v>114.5</v>
      </c>
      <c r="S40" s="6">
        <v>115.8</v>
      </c>
      <c r="T40" s="6">
        <v>113.2</v>
      </c>
      <c r="U40" s="6">
        <v>115.4</v>
      </c>
      <c r="V40" s="6">
        <v>111.6</v>
      </c>
      <c r="W40" s="6">
        <f t="shared" si="1"/>
        <v>111.6</v>
      </c>
      <c r="X40" s="6">
        <v>112.2</v>
      </c>
      <c r="Y40" s="6">
        <v>112.3</v>
      </c>
      <c r="Z40" s="6">
        <v>110.3</v>
      </c>
      <c r="AA40" s="6">
        <v>110.7</v>
      </c>
      <c r="AB40" s="6">
        <v>109.7</v>
      </c>
      <c r="AC40" s="6">
        <v>111.6</v>
      </c>
      <c r="AD40" s="6">
        <v>108.2</v>
      </c>
      <c r="AE40" s="6">
        <v>110.6</v>
      </c>
      <c r="AF40" s="6">
        <v>113.6</v>
      </c>
      <c r="AG40" s="6">
        <f t="shared" si="2"/>
        <v>1485.7999999999997</v>
      </c>
      <c r="AH40" s="6">
        <f t="shared" si="3"/>
        <v>344.4</v>
      </c>
      <c r="AI40" s="6">
        <f t="shared" si="4"/>
        <v>335.5</v>
      </c>
      <c r="AJ40" s="7">
        <f t="shared" si="5"/>
        <v>218.5</v>
      </c>
      <c r="AK40">
        <f t="shared" si="6"/>
        <v>222.9</v>
      </c>
      <c r="AL40">
        <f t="shared" si="7"/>
        <v>334.8</v>
      </c>
    </row>
    <row r="41" spans="1:38" x14ac:dyDescent="0.3">
      <c r="A41" s="5" t="s">
        <v>30</v>
      </c>
      <c r="B41" s="6">
        <v>2014</v>
      </c>
      <c r="C41" s="6" t="s">
        <v>35</v>
      </c>
      <c r="D41" s="6" t="str">
        <f t="shared" si="0"/>
        <v>2014 February</v>
      </c>
      <c r="E41" s="6">
        <v>119.4</v>
      </c>
      <c r="F41" s="6">
        <v>117.7</v>
      </c>
      <c r="G41" s="6">
        <v>121.2</v>
      </c>
      <c r="H41" s="6">
        <v>115</v>
      </c>
      <c r="I41" s="6">
        <v>109</v>
      </c>
      <c r="J41" s="6">
        <v>116.6</v>
      </c>
      <c r="K41" s="6">
        <v>116</v>
      </c>
      <c r="L41" s="6">
        <v>109.8</v>
      </c>
      <c r="M41" s="6">
        <v>101.1</v>
      </c>
      <c r="N41" s="6">
        <v>110.4</v>
      </c>
      <c r="O41" s="6">
        <v>112.9</v>
      </c>
      <c r="P41" s="6">
        <v>117.8</v>
      </c>
      <c r="Q41" s="6">
        <v>115.3</v>
      </c>
      <c r="R41" s="6">
        <v>114.2</v>
      </c>
      <c r="S41" s="6">
        <v>117.1</v>
      </c>
      <c r="T41" s="6">
        <v>114.5</v>
      </c>
      <c r="U41" s="6">
        <v>116.7</v>
      </c>
      <c r="V41" s="6" t="s">
        <v>32</v>
      </c>
      <c r="W41" s="6">
        <f t="shared" si="1"/>
        <v>112.5</v>
      </c>
      <c r="X41" s="6">
        <v>113.2</v>
      </c>
      <c r="Y41" s="6">
        <v>112.9</v>
      </c>
      <c r="Z41" s="6">
        <v>110.9</v>
      </c>
      <c r="AA41" s="6">
        <v>110.8</v>
      </c>
      <c r="AB41" s="6">
        <v>109.9</v>
      </c>
      <c r="AC41" s="6">
        <v>112</v>
      </c>
      <c r="AD41" s="6">
        <v>108.7</v>
      </c>
      <c r="AE41" s="6">
        <v>110.9</v>
      </c>
      <c r="AF41" s="6">
        <v>114</v>
      </c>
      <c r="AG41" s="6">
        <f t="shared" si="2"/>
        <v>1482.2</v>
      </c>
      <c r="AH41" s="6">
        <f t="shared" si="3"/>
        <v>348.3</v>
      </c>
      <c r="AI41" s="6">
        <f t="shared" si="4"/>
        <v>337.4</v>
      </c>
      <c r="AJ41" s="7">
        <f t="shared" si="5"/>
        <v>219.60000000000002</v>
      </c>
      <c r="AK41">
        <f t="shared" si="6"/>
        <v>224</v>
      </c>
      <c r="AL41">
        <f t="shared" si="7"/>
        <v>335</v>
      </c>
    </row>
    <row r="42" spans="1:38" x14ac:dyDescent="0.3">
      <c r="A42" s="5" t="s">
        <v>33</v>
      </c>
      <c r="B42" s="6">
        <v>2014</v>
      </c>
      <c r="C42" s="6" t="s">
        <v>35</v>
      </c>
      <c r="D42" s="6" t="str">
        <f t="shared" si="0"/>
        <v>2014 February</v>
      </c>
      <c r="E42" s="6">
        <v>121.9</v>
      </c>
      <c r="F42" s="6">
        <v>122</v>
      </c>
      <c r="G42" s="6">
        <v>124.5</v>
      </c>
      <c r="H42" s="6">
        <v>115.2</v>
      </c>
      <c r="I42" s="6">
        <v>102.5</v>
      </c>
      <c r="J42" s="6">
        <v>114.1</v>
      </c>
      <c r="K42" s="6">
        <v>111.5</v>
      </c>
      <c r="L42" s="6">
        <v>108.2</v>
      </c>
      <c r="M42" s="6">
        <v>95.4</v>
      </c>
      <c r="N42" s="6">
        <v>113.5</v>
      </c>
      <c r="O42" s="6">
        <v>112.1</v>
      </c>
      <c r="P42" s="6">
        <v>119.9</v>
      </c>
      <c r="Q42" s="6">
        <v>115.2</v>
      </c>
      <c r="R42" s="6">
        <v>116.2</v>
      </c>
      <c r="S42" s="6">
        <v>115.3</v>
      </c>
      <c r="T42" s="6">
        <v>111.7</v>
      </c>
      <c r="U42" s="6">
        <v>114.7</v>
      </c>
      <c r="V42" s="6">
        <v>112.5</v>
      </c>
      <c r="W42" s="6">
        <f t="shared" si="1"/>
        <v>112.5</v>
      </c>
      <c r="X42" s="6">
        <v>111.1</v>
      </c>
      <c r="Y42" s="6">
        <v>112.6</v>
      </c>
      <c r="Z42" s="6">
        <v>110.4</v>
      </c>
      <c r="AA42" s="6">
        <v>111.3</v>
      </c>
      <c r="AB42" s="6">
        <v>110.3</v>
      </c>
      <c r="AC42" s="6">
        <v>111.6</v>
      </c>
      <c r="AD42" s="6">
        <v>108.7</v>
      </c>
      <c r="AE42" s="6">
        <v>111</v>
      </c>
      <c r="AF42" s="6">
        <v>113.1</v>
      </c>
      <c r="AG42" s="6">
        <f t="shared" si="2"/>
        <v>1476</v>
      </c>
      <c r="AH42" s="6">
        <f t="shared" si="3"/>
        <v>341.7</v>
      </c>
      <c r="AI42" s="6">
        <f t="shared" si="4"/>
        <v>336.7</v>
      </c>
      <c r="AJ42" s="7">
        <f t="shared" si="5"/>
        <v>219.10000000000002</v>
      </c>
      <c r="AK42">
        <f t="shared" si="6"/>
        <v>222.39999999999998</v>
      </c>
      <c r="AL42">
        <f t="shared" si="7"/>
        <v>337.5</v>
      </c>
    </row>
    <row r="43" spans="1:38" x14ac:dyDescent="0.3">
      <c r="A43" s="5" t="s">
        <v>34</v>
      </c>
      <c r="B43" s="6">
        <v>2014</v>
      </c>
      <c r="C43" s="6" t="s">
        <v>35</v>
      </c>
      <c r="D43" s="6" t="str">
        <f t="shared" si="0"/>
        <v>2014 February</v>
      </c>
      <c r="E43" s="6">
        <v>120.2</v>
      </c>
      <c r="F43" s="6">
        <v>119.2</v>
      </c>
      <c r="G43" s="6">
        <v>122.5</v>
      </c>
      <c r="H43" s="6">
        <v>115.1</v>
      </c>
      <c r="I43" s="6">
        <v>106.6</v>
      </c>
      <c r="J43" s="6">
        <v>115.4</v>
      </c>
      <c r="K43" s="6">
        <v>114.5</v>
      </c>
      <c r="L43" s="6">
        <v>109.3</v>
      </c>
      <c r="M43" s="6">
        <v>99.2</v>
      </c>
      <c r="N43" s="6">
        <v>111.4</v>
      </c>
      <c r="O43" s="6">
        <v>112.6</v>
      </c>
      <c r="P43" s="6">
        <v>118.8</v>
      </c>
      <c r="Q43" s="6">
        <v>115.3</v>
      </c>
      <c r="R43" s="6">
        <v>114.7</v>
      </c>
      <c r="S43" s="6">
        <v>116.4</v>
      </c>
      <c r="T43" s="6">
        <v>113.3</v>
      </c>
      <c r="U43" s="6">
        <v>115.9</v>
      </c>
      <c r="V43" s="6">
        <v>112.5</v>
      </c>
      <c r="W43" s="6">
        <f t="shared" si="1"/>
        <v>112.5</v>
      </c>
      <c r="X43" s="6">
        <v>112.4</v>
      </c>
      <c r="Y43" s="6">
        <v>112.8</v>
      </c>
      <c r="Z43" s="6">
        <v>110.7</v>
      </c>
      <c r="AA43" s="6">
        <v>111.1</v>
      </c>
      <c r="AB43" s="6">
        <v>110.1</v>
      </c>
      <c r="AC43" s="6">
        <v>111.8</v>
      </c>
      <c r="AD43" s="6">
        <v>108.7</v>
      </c>
      <c r="AE43" s="6">
        <v>110.9</v>
      </c>
      <c r="AF43" s="6">
        <v>113.6</v>
      </c>
      <c r="AG43" s="6">
        <f t="shared" si="2"/>
        <v>1480.1</v>
      </c>
      <c r="AH43" s="6">
        <f t="shared" si="3"/>
        <v>345.6</v>
      </c>
      <c r="AI43" s="6">
        <f t="shared" si="4"/>
        <v>337.1</v>
      </c>
      <c r="AJ43" s="7">
        <f t="shared" si="5"/>
        <v>219.4</v>
      </c>
      <c r="AK43">
        <f t="shared" si="6"/>
        <v>223.5</v>
      </c>
      <c r="AL43">
        <f t="shared" si="7"/>
        <v>335.70000000000005</v>
      </c>
    </row>
    <row r="44" spans="1:38" x14ac:dyDescent="0.3">
      <c r="A44" s="5" t="s">
        <v>30</v>
      </c>
      <c r="B44" s="6">
        <v>2014</v>
      </c>
      <c r="C44" s="6" t="s">
        <v>36</v>
      </c>
      <c r="D44" s="6" t="str">
        <f t="shared" si="0"/>
        <v>2014 March</v>
      </c>
      <c r="E44" s="6">
        <v>120.1</v>
      </c>
      <c r="F44" s="6">
        <v>118.1</v>
      </c>
      <c r="G44" s="6">
        <v>120.7</v>
      </c>
      <c r="H44" s="6">
        <v>116.1</v>
      </c>
      <c r="I44" s="6">
        <v>109.3</v>
      </c>
      <c r="J44" s="6">
        <v>119.6</v>
      </c>
      <c r="K44" s="6">
        <v>117.9</v>
      </c>
      <c r="L44" s="6">
        <v>110.2</v>
      </c>
      <c r="M44" s="6">
        <v>101.2</v>
      </c>
      <c r="N44" s="6">
        <v>110.7</v>
      </c>
      <c r="O44" s="6">
        <v>113</v>
      </c>
      <c r="P44" s="6">
        <v>118.3</v>
      </c>
      <c r="Q44" s="6">
        <v>116.2</v>
      </c>
      <c r="R44" s="6">
        <v>114.6</v>
      </c>
      <c r="S44" s="6">
        <v>117.5</v>
      </c>
      <c r="T44" s="6">
        <v>114.9</v>
      </c>
      <c r="U44" s="6">
        <v>117.2</v>
      </c>
      <c r="V44" s="6" t="s">
        <v>32</v>
      </c>
      <c r="W44" s="6">
        <f t="shared" si="1"/>
        <v>113.2</v>
      </c>
      <c r="X44" s="6">
        <v>113.4</v>
      </c>
      <c r="Y44" s="6">
        <v>113.4</v>
      </c>
      <c r="Z44" s="6">
        <v>111.4</v>
      </c>
      <c r="AA44" s="6">
        <v>111.2</v>
      </c>
      <c r="AB44" s="6">
        <v>110.2</v>
      </c>
      <c r="AC44" s="6">
        <v>112.4</v>
      </c>
      <c r="AD44" s="6">
        <v>108.9</v>
      </c>
      <c r="AE44" s="6">
        <v>111.3</v>
      </c>
      <c r="AF44" s="6">
        <v>114.6</v>
      </c>
      <c r="AG44" s="6">
        <f t="shared" si="2"/>
        <v>1491.4</v>
      </c>
      <c r="AH44" s="6">
        <f t="shared" si="3"/>
        <v>349.6</v>
      </c>
      <c r="AI44" s="6">
        <f t="shared" si="4"/>
        <v>339</v>
      </c>
      <c r="AJ44" s="7">
        <f t="shared" si="5"/>
        <v>220.3</v>
      </c>
      <c r="AK44">
        <f t="shared" si="6"/>
        <v>224.60000000000002</v>
      </c>
      <c r="AL44">
        <f t="shared" si="7"/>
        <v>336.09999999999997</v>
      </c>
    </row>
    <row r="45" spans="1:38" x14ac:dyDescent="0.3">
      <c r="A45" s="5" t="s">
        <v>33</v>
      </c>
      <c r="B45" s="6">
        <v>2014</v>
      </c>
      <c r="C45" s="6" t="s">
        <v>36</v>
      </c>
      <c r="D45" s="6" t="str">
        <f t="shared" si="0"/>
        <v>2014 March</v>
      </c>
      <c r="E45" s="6">
        <v>122.1</v>
      </c>
      <c r="F45" s="6">
        <v>121.4</v>
      </c>
      <c r="G45" s="6">
        <v>121.5</v>
      </c>
      <c r="H45" s="6">
        <v>116.2</v>
      </c>
      <c r="I45" s="6">
        <v>102.8</v>
      </c>
      <c r="J45" s="6">
        <v>117.7</v>
      </c>
      <c r="K45" s="6">
        <v>113.3</v>
      </c>
      <c r="L45" s="6">
        <v>108.9</v>
      </c>
      <c r="M45" s="6">
        <v>96.3</v>
      </c>
      <c r="N45" s="6">
        <v>114.1</v>
      </c>
      <c r="O45" s="6">
        <v>112.2</v>
      </c>
      <c r="P45" s="6">
        <v>120.5</v>
      </c>
      <c r="Q45" s="6">
        <v>116</v>
      </c>
      <c r="R45" s="6">
        <v>116.7</v>
      </c>
      <c r="S45" s="6">
        <v>115.8</v>
      </c>
      <c r="T45" s="6">
        <v>112.1</v>
      </c>
      <c r="U45" s="6">
        <v>115.2</v>
      </c>
      <c r="V45" s="6">
        <v>113.2</v>
      </c>
      <c r="W45" s="6">
        <f t="shared" si="1"/>
        <v>113.2</v>
      </c>
      <c r="X45" s="6">
        <v>110.9</v>
      </c>
      <c r="Y45" s="6">
        <v>113</v>
      </c>
      <c r="Z45" s="6">
        <v>110.8</v>
      </c>
      <c r="AA45" s="6">
        <v>111.6</v>
      </c>
      <c r="AB45" s="6">
        <v>110.9</v>
      </c>
      <c r="AC45" s="6">
        <v>111.8</v>
      </c>
      <c r="AD45" s="6">
        <v>109.2</v>
      </c>
      <c r="AE45" s="6">
        <v>111.4</v>
      </c>
      <c r="AF45" s="6">
        <v>113.7</v>
      </c>
      <c r="AG45" s="6">
        <f t="shared" si="2"/>
        <v>1483</v>
      </c>
      <c r="AH45" s="6">
        <f t="shared" si="3"/>
        <v>343.09999999999997</v>
      </c>
      <c r="AI45" s="6">
        <f t="shared" si="4"/>
        <v>338</v>
      </c>
      <c r="AJ45" s="7">
        <f t="shared" si="5"/>
        <v>220</v>
      </c>
      <c r="AK45">
        <f t="shared" si="6"/>
        <v>222.5</v>
      </c>
      <c r="AL45">
        <f t="shared" si="7"/>
        <v>339</v>
      </c>
    </row>
    <row r="46" spans="1:38" x14ac:dyDescent="0.3">
      <c r="A46" s="5" t="s">
        <v>34</v>
      </c>
      <c r="B46" s="6">
        <v>2014</v>
      </c>
      <c r="C46" s="6" t="s">
        <v>36</v>
      </c>
      <c r="D46" s="6" t="str">
        <f t="shared" si="0"/>
        <v>2014 March</v>
      </c>
      <c r="E46" s="6">
        <v>120.7</v>
      </c>
      <c r="F46" s="6">
        <v>119.3</v>
      </c>
      <c r="G46" s="6">
        <v>121</v>
      </c>
      <c r="H46" s="6">
        <v>116.1</v>
      </c>
      <c r="I46" s="6">
        <v>106.9</v>
      </c>
      <c r="J46" s="6">
        <v>118.7</v>
      </c>
      <c r="K46" s="6">
        <v>116.3</v>
      </c>
      <c r="L46" s="6">
        <v>109.8</v>
      </c>
      <c r="M46" s="6">
        <v>99.6</v>
      </c>
      <c r="N46" s="6">
        <v>111.8</v>
      </c>
      <c r="O46" s="6">
        <v>112.7</v>
      </c>
      <c r="P46" s="6">
        <v>119.3</v>
      </c>
      <c r="Q46" s="6">
        <v>116.1</v>
      </c>
      <c r="R46" s="6">
        <v>115.2</v>
      </c>
      <c r="S46" s="6">
        <v>116.8</v>
      </c>
      <c r="T46" s="6">
        <v>113.7</v>
      </c>
      <c r="U46" s="6">
        <v>116.4</v>
      </c>
      <c r="V46" s="6">
        <v>113.2</v>
      </c>
      <c r="W46" s="6">
        <f t="shared" si="1"/>
        <v>113.2</v>
      </c>
      <c r="X46" s="6">
        <v>112.5</v>
      </c>
      <c r="Y46" s="6">
        <v>113.2</v>
      </c>
      <c r="Z46" s="6">
        <v>111.2</v>
      </c>
      <c r="AA46" s="6">
        <v>111.4</v>
      </c>
      <c r="AB46" s="6">
        <v>110.6</v>
      </c>
      <c r="AC46" s="6">
        <v>112</v>
      </c>
      <c r="AD46" s="6">
        <v>109</v>
      </c>
      <c r="AE46" s="6">
        <v>111.3</v>
      </c>
      <c r="AF46" s="6">
        <v>114.2</v>
      </c>
      <c r="AG46" s="6">
        <f t="shared" si="2"/>
        <v>1488.2999999999997</v>
      </c>
      <c r="AH46" s="6">
        <f t="shared" si="3"/>
        <v>346.9</v>
      </c>
      <c r="AI46" s="6">
        <f t="shared" si="4"/>
        <v>338.4</v>
      </c>
      <c r="AJ46" s="7">
        <f t="shared" si="5"/>
        <v>220.2</v>
      </c>
      <c r="AK46">
        <f t="shared" si="6"/>
        <v>223.9</v>
      </c>
      <c r="AL46">
        <f t="shared" si="7"/>
        <v>337.1</v>
      </c>
    </row>
    <row r="47" spans="1:38" x14ac:dyDescent="0.3">
      <c r="A47" s="5" t="s">
        <v>30</v>
      </c>
      <c r="B47" s="6">
        <v>2014</v>
      </c>
      <c r="C47" s="6" t="s">
        <v>37</v>
      </c>
      <c r="D47" s="6" t="str">
        <f t="shared" si="0"/>
        <v>2014 April</v>
      </c>
      <c r="E47" s="6">
        <v>120.2</v>
      </c>
      <c r="F47" s="6">
        <v>118.9</v>
      </c>
      <c r="G47" s="6">
        <v>118.1</v>
      </c>
      <c r="H47" s="6">
        <v>117</v>
      </c>
      <c r="I47" s="6">
        <v>109.7</v>
      </c>
      <c r="J47" s="6">
        <v>125.5</v>
      </c>
      <c r="K47" s="6">
        <v>120.5</v>
      </c>
      <c r="L47" s="6">
        <v>111</v>
      </c>
      <c r="M47" s="6">
        <v>102.6</v>
      </c>
      <c r="N47" s="6">
        <v>111.2</v>
      </c>
      <c r="O47" s="6">
        <v>113.5</v>
      </c>
      <c r="P47" s="6">
        <v>118.7</v>
      </c>
      <c r="Q47" s="6">
        <v>117.2</v>
      </c>
      <c r="R47" s="6">
        <v>115.4</v>
      </c>
      <c r="S47" s="6">
        <v>118.1</v>
      </c>
      <c r="T47" s="6">
        <v>116.1</v>
      </c>
      <c r="U47" s="6">
        <v>117.8</v>
      </c>
      <c r="V47" s="6" t="s">
        <v>32</v>
      </c>
      <c r="W47" s="6">
        <f t="shared" si="1"/>
        <v>113.9</v>
      </c>
      <c r="X47" s="6">
        <v>113.4</v>
      </c>
      <c r="Y47" s="6">
        <v>113.7</v>
      </c>
      <c r="Z47" s="6">
        <v>111.8</v>
      </c>
      <c r="AA47" s="6">
        <v>111.2</v>
      </c>
      <c r="AB47" s="6">
        <v>110.5</v>
      </c>
      <c r="AC47" s="6">
        <v>113</v>
      </c>
      <c r="AD47" s="6">
        <v>108.9</v>
      </c>
      <c r="AE47" s="6">
        <v>111.5</v>
      </c>
      <c r="AF47" s="6">
        <v>115.4</v>
      </c>
      <c r="AG47" s="6">
        <f t="shared" si="2"/>
        <v>1504.1000000000001</v>
      </c>
      <c r="AH47" s="6">
        <f t="shared" si="3"/>
        <v>352</v>
      </c>
      <c r="AI47" s="6">
        <f t="shared" si="4"/>
        <v>340.6</v>
      </c>
      <c r="AJ47" s="7">
        <f t="shared" si="5"/>
        <v>220.7</v>
      </c>
      <c r="AK47">
        <f t="shared" si="6"/>
        <v>224.60000000000002</v>
      </c>
      <c r="AL47">
        <f t="shared" si="7"/>
        <v>337.4</v>
      </c>
    </row>
    <row r="48" spans="1:38" x14ac:dyDescent="0.3">
      <c r="A48" s="5" t="s">
        <v>33</v>
      </c>
      <c r="B48" s="6">
        <v>2014</v>
      </c>
      <c r="C48" s="6" t="s">
        <v>37</v>
      </c>
      <c r="D48" s="6" t="str">
        <f t="shared" si="0"/>
        <v>2014 April</v>
      </c>
      <c r="E48" s="6">
        <v>122.5</v>
      </c>
      <c r="F48" s="6">
        <v>121.7</v>
      </c>
      <c r="G48" s="6">
        <v>113.3</v>
      </c>
      <c r="H48" s="6">
        <v>117</v>
      </c>
      <c r="I48" s="6">
        <v>103.1</v>
      </c>
      <c r="J48" s="6">
        <v>126.7</v>
      </c>
      <c r="K48" s="6">
        <v>121.2</v>
      </c>
      <c r="L48" s="6">
        <v>111</v>
      </c>
      <c r="M48" s="6">
        <v>100.3</v>
      </c>
      <c r="N48" s="6">
        <v>115.3</v>
      </c>
      <c r="O48" s="6">
        <v>112.7</v>
      </c>
      <c r="P48" s="6">
        <v>121</v>
      </c>
      <c r="Q48" s="6">
        <v>118.2</v>
      </c>
      <c r="R48" s="6">
        <v>117.6</v>
      </c>
      <c r="S48" s="6">
        <v>116.3</v>
      </c>
      <c r="T48" s="6">
        <v>112.5</v>
      </c>
      <c r="U48" s="6">
        <v>115.7</v>
      </c>
      <c r="V48" s="6">
        <v>113.9</v>
      </c>
      <c r="W48" s="6">
        <f t="shared" si="1"/>
        <v>113.9</v>
      </c>
      <c r="X48" s="6">
        <v>110.9</v>
      </c>
      <c r="Y48" s="6">
        <v>113.4</v>
      </c>
      <c r="Z48" s="6">
        <v>111</v>
      </c>
      <c r="AA48" s="6">
        <v>111.2</v>
      </c>
      <c r="AB48" s="6">
        <v>111.2</v>
      </c>
      <c r="AC48" s="6">
        <v>112.5</v>
      </c>
      <c r="AD48" s="6">
        <v>109.1</v>
      </c>
      <c r="AE48" s="6">
        <v>111.4</v>
      </c>
      <c r="AF48" s="6">
        <v>114.7</v>
      </c>
      <c r="AG48" s="6">
        <f t="shared" si="2"/>
        <v>1504.0000000000002</v>
      </c>
      <c r="AH48" s="6">
        <f t="shared" si="3"/>
        <v>344.5</v>
      </c>
      <c r="AI48" s="6">
        <f t="shared" si="4"/>
        <v>339.8</v>
      </c>
      <c r="AJ48" s="7">
        <f t="shared" si="5"/>
        <v>220.1</v>
      </c>
      <c r="AK48">
        <f t="shared" si="6"/>
        <v>222.10000000000002</v>
      </c>
      <c r="AL48">
        <f t="shared" si="7"/>
        <v>340.2</v>
      </c>
    </row>
    <row r="49" spans="1:38" x14ac:dyDescent="0.3">
      <c r="A49" s="5" t="s">
        <v>34</v>
      </c>
      <c r="B49" s="6">
        <v>2014</v>
      </c>
      <c r="C49" s="6" t="s">
        <v>37</v>
      </c>
      <c r="D49" s="6" t="str">
        <f t="shared" si="0"/>
        <v>2014 April</v>
      </c>
      <c r="E49" s="6">
        <v>120.9</v>
      </c>
      <c r="F49" s="6">
        <v>119.9</v>
      </c>
      <c r="G49" s="6">
        <v>116.2</v>
      </c>
      <c r="H49" s="6">
        <v>117</v>
      </c>
      <c r="I49" s="6">
        <v>107.3</v>
      </c>
      <c r="J49" s="6">
        <v>126.1</v>
      </c>
      <c r="K49" s="6">
        <v>120.7</v>
      </c>
      <c r="L49" s="6">
        <v>111</v>
      </c>
      <c r="M49" s="6">
        <v>101.8</v>
      </c>
      <c r="N49" s="6">
        <v>112.6</v>
      </c>
      <c r="O49" s="6">
        <v>113.2</v>
      </c>
      <c r="P49" s="6">
        <v>119.8</v>
      </c>
      <c r="Q49" s="6">
        <v>117.6</v>
      </c>
      <c r="R49" s="6">
        <v>116</v>
      </c>
      <c r="S49" s="6">
        <v>117.4</v>
      </c>
      <c r="T49" s="6">
        <v>114.6</v>
      </c>
      <c r="U49" s="6">
        <v>117</v>
      </c>
      <c r="V49" s="6">
        <v>113.9</v>
      </c>
      <c r="W49" s="6">
        <f t="shared" si="1"/>
        <v>113.9</v>
      </c>
      <c r="X49" s="6">
        <v>112.5</v>
      </c>
      <c r="Y49" s="6">
        <v>113.6</v>
      </c>
      <c r="Z49" s="6">
        <v>111.5</v>
      </c>
      <c r="AA49" s="6">
        <v>111.2</v>
      </c>
      <c r="AB49" s="6">
        <v>110.9</v>
      </c>
      <c r="AC49" s="6">
        <v>112.7</v>
      </c>
      <c r="AD49" s="6">
        <v>109</v>
      </c>
      <c r="AE49" s="6">
        <v>111.5</v>
      </c>
      <c r="AF49" s="6">
        <v>115.1</v>
      </c>
      <c r="AG49" s="6">
        <f t="shared" si="2"/>
        <v>1504.1</v>
      </c>
      <c r="AH49" s="6">
        <f t="shared" si="3"/>
        <v>349</v>
      </c>
      <c r="AI49" s="6">
        <f t="shared" si="4"/>
        <v>340.2</v>
      </c>
      <c r="AJ49" s="7">
        <f t="shared" si="5"/>
        <v>220.5</v>
      </c>
      <c r="AK49">
        <f t="shared" si="6"/>
        <v>223.7</v>
      </c>
      <c r="AL49">
        <f t="shared" si="7"/>
        <v>338.4</v>
      </c>
    </row>
    <row r="50" spans="1:38" x14ac:dyDescent="0.3">
      <c r="A50" s="5" t="s">
        <v>30</v>
      </c>
      <c r="B50" s="6">
        <v>2014</v>
      </c>
      <c r="C50" s="6" t="s">
        <v>38</v>
      </c>
      <c r="D50" s="6" t="str">
        <f t="shared" si="0"/>
        <v>2014 May</v>
      </c>
      <c r="E50" s="6">
        <v>120.3</v>
      </c>
      <c r="F50" s="6">
        <v>120.2</v>
      </c>
      <c r="G50" s="6">
        <v>116.9</v>
      </c>
      <c r="H50" s="6">
        <v>118</v>
      </c>
      <c r="I50" s="6">
        <v>110.1</v>
      </c>
      <c r="J50" s="6">
        <v>126.3</v>
      </c>
      <c r="K50" s="6">
        <v>123.9</v>
      </c>
      <c r="L50" s="6">
        <v>111.5</v>
      </c>
      <c r="M50" s="6">
        <v>103.5</v>
      </c>
      <c r="N50" s="6">
        <v>111.6</v>
      </c>
      <c r="O50" s="6">
        <v>114.2</v>
      </c>
      <c r="P50" s="6">
        <v>119.2</v>
      </c>
      <c r="Q50" s="6">
        <v>118.2</v>
      </c>
      <c r="R50" s="6">
        <v>116.3</v>
      </c>
      <c r="S50" s="6">
        <v>118.7</v>
      </c>
      <c r="T50" s="6">
        <v>116.8</v>
      </c>
      <c r="U50" s="6">
        <v>118.5</v>
      </c>
      <c r="V50" s="6" t="s">
        <v>32</v>
      </c>
      <c r="W50" s="6">
        <f t="shared" si="1"/>
        <v>114.3</v>
      </c>
      <c r="X50" s="6">
        <v>113.4</v>
      </c>
      <c r="Y50" s="6">
        <v>114.1</v>
      </c>
      <c r="Z50" s="6">
        <v>112.1</v>
      </c>
      <c r="AA50" s="6">
        <v>111.4</v>
      </c>
      <c r="AB50" s="6">
        <v>110.9</v>
      </c>
      <c r="AC50" s="6">
        <v>113.1</v>
      </c>
      <c r="AD50" s="6">
        <v>108.9</v>
      </c>
      <c r="AE50" s="6">
        <v>111.8</v>
      </c>
      <c r="AF50" s="6">
        <v>116</v>
      </c>
      <c r="AG50" s="6">
        <f t="shared" si="2"/>
        <v>1513.8999999999999</v>
      </c>
      <c r="AH50" s="6">
        <f t="shared" si="3"/>
        <v>354</v>
      </c>
      <c r="AI50" s="6">
        <f t="shared" si="4"/>
        <v>341.5</v>
      </c>
      <c r="AJ50" s="7">
        <f t="shared" si="5"/>
        <v>221</v>
      </c>
      <c r="AK50">
        <f t="shared" si="6"/>
        <v>224.8</v>
      </c>
      <c r="AL50">
        <f t="shared" si="7"/>
        <v>339</v>
      </c>
    </row>
    <row r="51" spans="1:38" x14ac:dyDescent="0.3">
      <c r="A51" s="5" t="s">
        <v>33</v>
      </c>
      <c r="B51" s="6">
        <v>2014</v>
      </c>
      <c r="C51" s="6" t="s">
        <v>38</v>
      </c>
      <c r="D51" s="6" t="str">
        <f t="shared" si="0"/>
        <v>2014 May</v>
      </c>
      <c r="E51" s="6">
        <v>122.7</v>
      </c>
      <c r="F51" s="6">
        <v>124.1</v>
      </c>
      <c r="G51" s="6">
        <v>114.2</v>
      </c>
      <c r="H51" s="6">
        <v>119.1</v>
      </c>
      <c r="I51" s="6">
        <v>103.5</v>
      </c>
      <c r="J51" s="6">
        <v>129.19999999999999</v>
      </c>
      <c r="K51" s="6">
        <v>127</v>
      </c>
      <c r="L51" s="6">
        <v>112.6</v>
      </c>
      <c r="M51" s="6">
        <v>101.3</v>
      </c>
      <c r="N51" s="6">
        <v>117</v>
      </c>
      <c r="O51" s="6">
        <v>112.9</v>
      </c>
      <c r="P51" s="6">
        <v>121.7</v>
      </c>
      <c r="Q51" s="6">
        <v>120</v>
      </c>
      <c r="R51" s="6">
        <v>118.3</v>
      </c>
      <c r="S51" s="6">
        <v>116.8</v>
      </c>
      <c r="T51" s="6">
        <v>112.9</v>
      </c>
      <c r="U51" s="6">
        <v>116.2</v>
      </c>
      <c r="V51" s="6">
        <v>114.3</v>
      </c>
      <c r="W51" s="6">
        <f t="shared" si="1"/>
        <v>114.3</v>
      </c>
      <c r="X51" s="6">
        <v>111.1</v>
      </c>
      <c r="Y51" s="6">
        <v>114.1</v>
      </c>
      <c r="Z51" s="6">
        <v>111.2</v>
      </c>
      <c r="AA51" s="6">
        <v>111.3</v>
      </c>
      <c r="AB51" s="6">
        <v>111.5</v>
      </c>
      <c r="AC51" s="6">
        <v>112.9</v>
      </c>
      <c r="AD51" s="6">
        <v>109.3</v>
      </c>
      <c r="AE51" s="6">
        <v>111.7</v>
      </c>
      <c r="AF51" s="6">
        <v>115.6</v>
      </c>
      <c r="AG51" s="6">
        <f t="shared" si="2"/>
        <v>1525.3000000000002</v>
      </c>
      <c r="AH51" s="6">
        <f t="shared" si="3"/>
        <v>345.9</v>
      </c>
      <c r="AI51" s="6">
        <f t="shared" si="4"/>
        <v>341.29999999999995</v>
      </c>
      <c r="AJ51" s="7">
        <f t="shared" si="5"/>
        <v>220.5</v>
      </c>
      <c r="AK51">
        <f t="shared" si="6"/>
        <v>222.39999999999998</v>
      </c>
      <c r="AL51">
        <f t="shared" si="7"/>
        <v>341.5</v>
      </c>
    </row>
    <row r="52" spans="1:38" x14ac:dyDescent="0.3">
      <c r="A52" s="5" t="s">
        <v>34</v>
      </c>
      <c r="B52" s="6">
        <v>2014</v>
      </c>
      <c r="C52" s="6" t="s">
        <v>38</v>
      </c>
      <c r="D52" s="6" t="str">
        <f t="shared" si="0"/>
        <v>2014 May</v>
      </c>
      <c r="E52" s="6">
        <v>121.1</v>
      </c>
      <c r="F52" s="6">
        <v>121.6</v>
      </c>
      <c r="G52" s="6">
        <v>115.9</v>
      </c>
      <c r="H52" s="6">
        <v>118.4</v>
      </c>
      <c r="I52" s="6">
        <v>107.7</v>
      </c>
      <c r="J52" s="6">
        <v>127.7</v>
      </c>
      <c r="K52" s="6">
        <v>125</v>
      </c>
      <c r="L52" s="6">
        <v>111.9</v>
      </c>
      <c r="M52" s="6">
        <v>102.8</v>
      </c>
      <c r="N52" s="6">
        <v>113.4</v>
      </c>
      <c r="O52" s="6">
        <v>113.7</v>
      </c>
      <c r="P52" s="6">
        <v>120.4</v>
      </c>
      <c r="Q52" s="6">
        <v>118.9</v>
      </c>
      <c r="R52" s="6">
        <v>116.8</v>
      </c>
      <c r="S52" s="6">
        <v>118</v>
      </c>
      <c r="T52" s="6">
        <v>115.2</v>
      </c>
      <c r="U52" s="6">
        <v>117.6</v>
      </c>
      <c r="V52" s="6">
        <v>114.3</v>
      </c>
      <c r="W52" s="6">
        <f t="shared" si="1"/>
        <v>114.3</v>
      </c>
      <c r="X52" s="6">
        <v>112.5</v>
      </c>
      <c r="Y52" s="6">
        <v>114.1</v>
      </c>
      <c r="Z52" s="6">
        <v>111.8</v>
      </c>
      <c r="AA52" s="6">
        <v>111.3</v>
      </c>
      <c r="AB52" s="6">
        <v>111.2</v>
      </c>
      <c r="AC52" s="6">
        <v>113</v>
      </c>
      <c r="AD52" s="6">
        <v>109.1</v>
      </c>
      <c r="AE52" s="6">
        <v>111.8</v>
      </c>
      <c r="AF52" s="6">
        <v>115.8</v>
      </c>
      <c r="AG52" s="6">
        <f t="shared" si="2"/>
        <v>1518.5000000000005</v>
      </c>
      <c r="AH52" s="6">
        <f t="shared" si="3"/>
        <v>350.79999999999995</v>
      </c>
      <c r="AI52" s="6">
        <f t="shared" si="4"/>
        <v>341.4</v>
      </c>
      <c r="AJ52" s="7">
        <f t="shared" si="5"/>
        <v>220.89999999999998</v>
      </c>
      <c r="AK52">
        <f t="shared" si="6"/>
        <v>223.8</v>
      </c>
      <c r="AL52">
        <f t="shared" si="7"/>
        <v>339.8</v>
      </c>
    </row>
    <row r="53" spans="1:38" x14ac:dyDescent="0.3">
      <c r="A53" s="5" t="s">
        <v>30</v>
      </c>
      <c r="B53" s="6">
        <v>2014</v>
      </c>
      <c r="C53" s="6" t="s">
        <v>39</v>
      </c>
      <c r="D53" s="6" t="str">
        <f t="shared" si="0"/>
        <v>2014 June</v>
      </c>
      <c r="E53" s="6">
        <v>120.7</v>
      </c>
      <c r="F53" s="6">
        <v>121.6</v>
      </c>
      <c r="G53" s="6">
        <v>116.1</v>
      </c>
      <c r="H53" s="6">
        <v>119.3</v>
      </c>
      <c r="I53" s="6">
        <v>110.3</v>
      </c>
      <c r="J53" s="6">
        <v>125.8</v>
      </c>
      <c r="K53" s="6">
        <v>129.30000000000001</v>
      </c>
      <c r="L53" s="6">
        <v>112.2</v>
      </c>
      <c r="M53" s="6">
        <v>103.6</v>
      </c>
      <c r="N53" s="6">
        <v>112.3</v>
      </c>
      <c r="O53" s="6">
        <v>114.9</v>
      </c>
      <c r="P53" s="6">
        <v>120.1</v>
      </c>
      <c r="Q53" s="6">
        <v>119.5</v>
      </c>
      <c r="R53" s="6">
        <v>117.3</v>
      </c>
      <c r="S53" s="6">
        <v>119.7</v>
      </c>
      <c r="T53" s="6">
        <v>117.3</v>
      </c>
      <c r="U53" s="6">
        <v>119.3</v>
      </c>
      <c r="V53" s="6" t="s">
        <v>32</v>
      </c>
      <c r="W53" s="6">
        <f t="shared" si="1"/>
        <v>113.9</v>
      </c>
      <c r="X53" s="6">
        <v>114.4</v>
      </c>
      <c r="Y53" s="6">
        <v>114.9</v>
      </c>
      <c r="Z53" s="6">
        <v>112.8</v>
      </c>
      <c r="AA53" s="6">
        <v>112.2</v>
      </c>
      <c r="AB53" s="6">
        <v>111.4</v>
      </c>
      <c r="AC53" s="6">
        <v>114.3</v>
      </c>
      <c r="AD53" s="6">
        <v>108</v>
      </c>
      <c r="AE53" s="6">
        <v>112.3</v>
      </c>
      <c r="AF53" s="6">
        <v>117</v>
      </c>
      <c r="AG53" s="6">
        <f t="shared" si="2"/>
        <v>1525.6999999999998</v>
      </c>
      <c r="AH53" s="6">
        <f t="shared" si="3"/>
        <v>356.3</v>
      </c>
      <c r="AI53" s="6">
        <f t="shared" si="4"/>
        <v>343.1</v>
      </c>
      <c r="AJ53" s="7">
        <f t="shared" si="5"/>
        <v>220.8</v>
      </c>
      <c r="AK53">
        <f t="shared" si="6"/>
        <v>226.60000000000002</v>
      </c>
      <c r="AL53">
        <f t="shared" si="7"/>
        <v>341</v>
      </c>
    </row>
    <row r="54" spans="1:38" x14ac:dyDescent="0.3">
      <c r="A54" s="5" t="s">
        <v>33</v>
      </c>
      <c r="B54" s="6">
        <v>2014</v>
      </c>
      <c r="C54" s="6" t="s">
        <v>39</v>
      </c>
      <c r="D54" s="6" t="str">
        <f t="shared" si="0"/>
        <v>2014 June</v>
      </c>
      <c r="E54" s="6">
        <v>123.1</v>
      </c>
      <c r="F54" s="6">
        <v>125.9</v>
      </c>
      <c r="G54" s="6">
        <v>115.4</v>
      </c>
      <c r="H54" s="6">
        <v>120.4</v>
      </c>
      <c r="I54" s="6">
        <v>103.4</v>
      </c>
      <c r="J54" s="6">
        <v>131.19999999999999</v>
      </c>
      <c r="K54" s="6">
        <v>137.5</v>
      </c>
      <c r="L54" s="6">
        <v>112.8</v>
      </c>
      <c r="M54" s="6">
        <v>101.4</v>
      </c>
      <c r="N54" s="6">
        <v>118.3</v>
      </c>
      <c r="O54" s="6">
        <v>113.2</v>
      </c>
      <c r="P54" s="6">
        <v>122.4</v>
      </c>
      <c r="Q54" s="6">
        <v>122</v>
      </c>
      <c r="R54" s="6">
        <v>119</v>
      </c>
      <c r="S54" s="6">
        <v>117.4</v>
      </c>
      <c r="T54" s="6">
        <v>113.2</v>
      </c>
      <c r="U54" s="6">
        <v>116.7</v>
      </c>
      <c r="V54" s="6">
        <v>113.9</v>
      </c>
      <c r="W54" s="6">
        <f t="shared" si="1"/>
        <v>113.9</v>
      </c>
      <c r="X54" s="6">
        <v>111.2</v>
      </c>
      <c r="Y54" s="6">
        <v>114.3</v>
      </c>
      <c r="Z54" s="6">
        <v>111.4</v>
      </c>
      <c r="AA54" s="6">
        <v>111.5</v>
      </c>
      <c r="AB54" s="6">
        <v>111.8</v>
      </c>
      <c r="AC54" s="6">
        <v>115.1</v>
      </c>
      <c r="AD54" s="6">
        <v>108.7</v>
      </c>
      <c r="AE54" s="6">
        <v>112.2</v>
      </c>
      <c r="AF54" s="6">
        <v>116.4</v>
      </c>
      <c r="AG54" s="6">
        <f t="shared" si="2"/>
        <v>1547</v>
      </c>
      <c r="AH54" s="6">
        <f t="shared" si="3"/>
        <v>347.3</v>
      </c>
      <c r="AI54" s="6">
        <f t="shared" si="4"/>
        <v>343.29999999999995</v>
      </c>
      <c r="AJ54" s="7">
        <f t="shared" si="5"/>
        <v>220.10000000000002</v>
      </c>
      <c r="AK54">
        <f t="shared" si="6"/>
        <v>222.7</v>
      </c>
      <c r="AL54">
        <f t="shared" si="7"/>
        <v>343</v>
      </c>
    </row>
    <row r="55" spans="1:38" x14ac:dyDescent="0.3">
      <c r="A55" s="5" t="s">
        <v>34</v>
      </c>
      <c r="B55" s="6">
        <v>2014</v>
      </c>
      <c r="C55" s="6" t="s">
        <v>39</v>
      </c>
      <c r="D55" s="6" t="str">
        <f t="shared" si="0"/>
        <v>2014 June</v>
      </c>
      <c r="E55" s="6">
        <v>121.5</v>
      </c>
      <c r="F55" s="6">
        <v>123.1</v>
      </c>
      <c r="G55" s="6">
        <v>115.8</v>
      </c>
      <c r="H55" s="6">
        <v>119.7</v>
      </c>
      <c r="I55" s="6">
        <v>107.8</v>
      </c>
      <c r="J55" s="6">
        <v>128.30000000000001</v>
      </c>
      <c r="K55" s="6">
        <v>132.1</v>
      </c>
      <c r="L55" s="6">
        <v>112.4</v>
      </c>
      <c r="M55" s="6">
        <v>102.9</v>
      </c>
      <c r="N55" s="6">
        <v>114.3</v>
      </c>
      <c r="O55" s="6">
        <v>114.2</v>
      </c>
      <c r="P55" s="6">
        <v>121.2</v>
      </c>
      <c r="Q55" s="6">
        <v>120.4</v>
      </c>
      <c r="R55" s="6">
        <v>117.8</v>
      </c>
      <c r="S55" s="6">
        <v>118.8</v>
      </c>
      <c r="T55" s="6">
        <v>115.6</v>
      </c>
      <c r="U55" s="6">
        <v>118.3</v>
      </c>
      <c r="V55" s="6">
        <v>113.9</v>
      </c>
      <c r="W55" s="6">
        <f t="shared" si="1"/>
        <v>113.9</v>
      </c>
      <c r="X55" s="6">
        <v>113.2</v>
      </c>
      <c r="Y55" s="6">
        <v>114.6</v>
      </c>
      <c r="Z55" s="6">
        <v>112.3</v>
      </c>
      <c r="AA55" s="6">
        <v>111.8</v>
      </c>
      <c r="AB55" s="6">
        <v>111.6</v>
      </c>
      <c r="AC55" s="6">
        <v>114.8</v>
      </c>
      <c r="AD55" s="6">
        <v>108.3</v>
      </c>
      <c r="AE55" s="6">
        <v>112.3</v>
      </c>
      <c r="AF55" s="6">
        <v>116.7</v>
      </c>
      <c r="AG55" s="6">
        <f t="shared" si="2"/>
        <v>1533.7000000000003</v>
      </c>
      <c r="AH55" s="6">
        <f t="shared" si="3"/>
        <v>352.7</v>
      </c>
      <c r="AI55" s="6">
        <f t="shared" si="4"/>
        <v>343.3</v>
      </c>
      <c r="AJ55" s="7">
        <f t="shared" si="5"/>
        <v>220.6</v>
      </c>
      <c r="AK55">
        <f t="shared" si="6"/>
        <v>225</v>
      </c>
      <c r="AL55">
        <f t="shared" si="7"/>
        <v>341.7</v>
      </c>
    </row>
    <row r="56" spans="1:38" x14ac:dyDescent="0.3">
      <c r="A56" s="5" t="s">
        <v>30</v>
      </c>
      <c r="B56" s="6">
        <v>2014</v>
      </c>
      <c r="C56" s="6" t="s">
        <v>40</v>
      </c>
      <c r="D56" s="6" t="str">
        <f t="shared" si="0"/>
        <v>2014 July</v>
      </c>
      <c r="E56" s="6">
        <v>121.7</v>
      </c>
      <c r="F56" s="6">
        <v>122.5</v>
      </c>
      <c r="G56" s="6">
        <v>117.7</v>
      </c>
      <c r="H56" s="6">
        <v>120.6</v>
      </c>
      <c r="I56" s="6">
        <v>110.4</v>
      </c>
      <c r="J56" s="6">
        <v>129.1</v>
      </c>
      <c r="K56" s="6">
        <v>150.1</v>
      </c>
      <c r="L56" s="6">
        <v>113.2</v>
      </c>
      <c r="M56" s="6">
        <v>104.8</v>
      </c>
      <c r="N56" s="6">
        <v>113.3</v>
      </c>
      <c r="O56" s="6">
        <v>115.6</v>
      </c>
      <c r="P56" s="6">
        <v>120.9</v>
      </c>
      <c r="Q56" s="6">
        <v>123.3</v>
      </c>
      <c r="R56" s="6">
        <v>118</v>
      </c>
      <c r="S56" s="6">
        <v>120.7</v>
      </c>
      <c r="T56" s="6">
        <v>118.3</v>
      </c>
      <c r="U56" s="6">
        <v>120.3</v>
      </c>
      <c r="V56" s="6" t="s">
        <v>32</v>
      </c>
      <c r="W56" s="6">
        <f t="shared" si="1"/>
        <v>114.8</v>
      </c>
      <c r="X56" s="6">
        <v>115.3</v>
      </c>
      <c r="Y56" s="6">
        <v>115.4</v>
      </c>
      <c r="Z56" s="6">
        <v>113.4</v>
      </c>
      <c r="AA56" s="6">
        <v>113.2</v>
      </c>
      <c r="AB56" s="6">
        <v>111.8</v>
      </c>
      <c r="AC56" s="6">
        <v>115.5</v>
      </c>
      <c r="AD56" s="6">
        <v>108.8</v>
      </c>
      <c r="AE56" s="6">
        <v>113.1</v>
      </c>
      <c r="AF56" s="6">
        <v>119.5</v>
      </c>
      <c r="AG56" s="6">
        <f t="shared" si="2"/>
        <v>1563.2</v>
      </c>
      <c r="AH56" s="6">
        <f t="shared" si="3"/>
        <v>359.3</v>
      </c>
      <c r="AI56" s="6">
        <f t="shared" si="4"/>
        <v>345.7</v>
      </c>
      <c r="AJ56" s="7">
        <f t="shared" si="5"/>
        <v>222.2</v>
      </c>
      <c r="AK56">
        <f t="shared" si="6"/>
        <v>228.5</v>
      </c>
      <c r="AL56">
        <f t="shared" si="7"/>
        <v>342.9</v>
      </c>
    </row>
    <row r="57" spans="1:38" x14ac:dyDescent="0.3">
      <c r="A57" s="5" t="s">
        <v>33</v>
      </c>
      <c r="B57" s="6">
        <v>2014</v>
      </c>
      <c r="C57" s="6" t="s">
        <v>40</v>
      </c>
      <c r="D57" s="6" t="str">
        <f t="shared" si="0"/>
        <v>2014 July</v>
      </c>
      <c r="E57" s="6">
        <v>123.8</v>
      </c>
      <c r="F57" s="6">
        <v>126.4</v>
      </c>
      <c r="G57" s="6">
        <v>118</v>
      </c>
      <c r="H57" s="6">
        <v>121.6</v>
      </c>
      <c r="I57" s="6">
        <v>103.5</v>
      </c>
      <c r="J57" s="6">
        <v>133.69999999999999</v>
      </c>
      <c r="K57" s="6">
        <v>172.4</v>
      </c>
      <c r="L57" s="6">
        <v>113.1</v>
      </c>
      <c r="M57" s="6">
        <v>102.7</v>
      </c>
      <c r="N57" s="6">
        <v>120</v>
      </c>
      <c r="O57" s="6">
        <v>113.8</v>
      </c>
      <c r="P57" s="6">
        <v>123.4</v>
      </c>
      <c r="Q57" s="6">
        <v>127.1</v>
      </c>
      <c r="R57" s="6">
        <v>121</v>
      </c>
      <c r="S57" s="6">
        <v>118</v>
      </c>
      <c r="T57" s="6">
        <v>113.6</v>
      </c>
      <c r="U57" s="6">
        <v>117.4</v>
      </c>
      <c r="V57" s="6">
        <v>114.8</v>
      </c>
      <c r="W57" s="6">
        <f t="shared" si="1"/>
        <v>114.8</v>
      </c>
      <c r="X57" s="6">
        <v>111.6</v>
      </c>
      <c r="Y57" s="6">
        <v>114.9</v>
      </c>
      <c r="Z57" s="6">
        <v>111.5</v>
      </c>
      <c r="AA57" s="6">
        <v>113</v>
      </c>
      <c r="AB57" s="6">
        <v>112.4</v>
      </c>
      <c r="AC57" s="6">
        <v>117.8</v>
      </c>
      <c r="AD57" s="6">
        <v>109.7</v>
      </c>
      <c r="AE57" s="6">
        <v>113.5</v>
      </c>
      <c r="AF57" s="6">
        <v>118.9</v>
      </c>
      <c r="AG57" s="6">
        <f t="shared" si="2"/>
        <v>1599.5</v>
      </c>
      <c r="AH57" s="6">
        <f t="shared" si="3"/>
        <v>349</v>
      </c>
      <c r="AI57" s="6">
        <f t="shared" si="4"/>
        <v>347.5</v>
      </c>
      <c r="AJ57" s="7">
        <f t="shared" si="5"/>
        <v>221.2</v>
      </c>
      <c r="AK57">
        <f t="shared" si="6"/>
        <v>224.6</v>
      </c>
      <c r="AL57">
        <f t="shared" si="7"/>
        <v>346.9</v>
      </c>
    </row>
    <row r="58" spans="1:38" x14ac:dyDescent="0.3">
      <c r="A58" s="5" t="s">
        <v>34</v>
      </c>
      <c r="B58" s="6">
        <v>2014</v>
      </c>
      <c r="C58" s="6" t="s">
        <v>40</v>
      </c>
      <c r="D58" s="6" t="str">
        <f t="shared" si="0"/>
        <v>2014 July</v>
      </c>
      <c r="E58" s="6">
        <v>122.4</v>
      </c>
      <c r="F58" s="6">
        <v>123.9</v>
      </c>
      <c r="G58" s="6">
        <v>117.8</v>
      </c>
      <c r="H58" s="6">
        <v>121</v>
      </c>
      <c r="I58" s="6">
        <v>107.9</v>
      </c>
      <c r="J58" s="6">
        <v>131.19999999999999</v>
      </c>
      <c r="K58" s="6">
        <v>157.69999999999999</v>
      </c>
      <c r="L58" s="6">
        <v>113.2</v>
      </c>
      <c r="M58" s="6">
        <v>104.1</v>
      </c>
      <c r="N58" s="6">
        <v>115.5</v>
      </c>
      <c r="O58" s="6">
        <v>114.8</v>
      </c>
      <c r="P58" s="6">
        <v>122.1</v>
      </c>
      <c r="Q58" s="6">
        <v>124.7</v>
      </c>
      <c r="R58" s="6">
        <v>118.8</v>
      </c>
      <c r="S58" s="6">
        <v>119.6</v>
      </c>
      <c r="T58" s="6">
        <v>116.3</v>
      </c>
      <c r="U58" s="6">
        <v>119.1</v>
      </c>
      <c r="V58" s="6">
        <v>114.8</v>
      </c>
      <c r="W58" s="6">
        <f t="shared" si="1"/>
        <v>114.8</v>
      </c>
      <c r="X58" s="6">
        <v>113.9</v>
      </c>
      <c r="Y58" s="6">
        <v>115.2</v>
      </c>
      <c r="Z58" s="6">
        <v>112.7</v>
      </c>
      <c r="AA58" s="6">
        <v>113.1</v>
      </c>
      <c r="AB58" s="6">
        <v>112.1</v>
      </c>
      <c r="AC58" s="6">
        <v>116.8</v>
      </c>
      <c r="AD58" s="6">
        <v>109.2</v>
      </c>
      <c r="AE58" s="6">
        <v>113.3</v>
      </c>
      <c r="AF58" s="6">
        <v>119.2</v>
      </c>
      <c r="AG58" s="6">
        <f t="shared" si="2"/>
        <v>1576.3</v>
      </c>
      <c r="AH58" s="6">
        <f t="shared" si="3"/>
        <v>355</v>
      </c>
      <c r="AI58" s="6">
        <f t="shared" si="4"/>
        <v>346.8</v>
      </c>
      <c r="AJ58" s="7">
        <f t="shared" si="5"/>
        <v>221.9</v>
      </c>
      <c r="AK58">
        <f t="shared" si="6"/>
        <v>227</v>
      </c>
      <c r="AL58">
        <f t="shared" si="7"/>
        <v>344.2</v>
      </c>
    </row>
    <row r="59" spans="1:38" x14ac:dyDescent="0.3">
      <c r="A59" s="5" t="s">
        <v>30</v>
      </c>
      <c r="B59" s="6">
        <v>2014</v>
      </c>
      <c r="C59" s="6" t="s">
        <v>41</v>
      </c>
      <c r="D59" s="6" t="str">
        <f t="shared" si="0"/>
        <v>2014 August</v>
      </c>
      <c r="E59" s="6">
        <v>121.8</v>
      </c>
      <c r="F59" s="6">
        <v>122.8</v>
      </c>
      <c r="G59" s="6">
        <v>117.8</v>
      </c>
      <c r="H59" s="6">
        <v>121.9</v>
      </c>
      <c r="I59" s="6">
        <v>110.6</v>
      </c>
      <c r="J59" s="6">
        <v>129.69999999999999</v>
      </c>
      <c r="K59" s="6">
        <v>161.1</v>
      </c>
      <c r="L59" s="6">
        <v>114.1</v>
      </c>
      <c r="M59" s="6">
        <v>105.1</v>
      </c>
      <c r="N59" s="6">
        <v>114.6</v>
      </c>
      <c r="O59" s="6">
        <v>115.8</v>
      </c>
      <c r="P59" s="6">
        <v>121.7</v>
      </c>
      <c r="Q59" s="6">
        <v>125.3</v>
      </c>
      <c r="R59" s="6">
        <v>118.8</v>
      </c>
      <c r="S59" s="6">
        <v>120.9</v>
      </c>
      <c r="T59" s="6">
        <v>118.8</v>
      </c>
      <c r="U59" s="6">
        <v>120.7</v>
      </c>
      <c r="V59" s="6" t="s">
        <v>32</v>
      </c>
      <c r="W59" s="6">
        <f t="shared" si="1"/>
        <v>115.5</v>
      </c>
      <c r="X59" s="6">
        <v>115.4</v>
      </c>
      <c r="Y59" s="6">
        <v>115.9</v>
      </c>
      <c r="Z59" s="6">
        <v>114</v>
      </c>
      <c r="AA59" s="6">
        <v>113.2</v>
      </c>
      <c r="AB59" s="6">
        <v>112.2</v>
      </c>
      <c r="AC59" s="6">
        <v>116.2</v>
      </c>
      <c r="AD59" s="6">
        <v>109.4</v>
      </c>
      <c r="AE59" s="6">
        <v>113.5</v>
      </c>
      <c r="AF59" s="6">
        <v>120.7</v>
      </c>
      <c r="AG59" s="6">
        <f t="shared" si="2"/>
        <v>1582.2999999999997</v>
      </c>
      <c r="AH59" s="6">
        <f t="shared" si="3"/>
        <v>360.4</v>
      </c>
      <c r="AI59" s="6">
        <f t="shared" si="4"/>
        <v>347.6</v>
      </c>
      <c r="AJ59" s="7">
        <f t="shared" si="5"/>
        <v>223.4</v>
      </c>
      <c r="AK59">
        <f t="shared" si="6"/>
        <v>228.60000000000002</v>
      </c>
      <c r="AL59">
        <f t="shared" si="7"/>
        <v>344.5</v>
      </c>
    </row>
    <row r="60" spans="1:38" x14ac:dyDescent="0.3">
      <c r="A60" s="5" t="s">
        <v>33</v>
      </c>
      <c r="B60" s="6">
        <v>2014</v>
      </c>
      <c r="C60" s="6" t="s">
        <v>41</v>
      </c>
      <c r="D60" s="6" t="str">
        <f t="shared" si="0"/>
        <v>2014 August</v>
      </c>
      <c r="E60" s="6">
        <v>124.8</v>
      </c>
      <c r="F60" s="6">
        <v>127.3</v>
      </c>
      <c r="G60" s="6">
        <v>116.5</v>
      </c>
      <c r="H60" s="6">
        <v>122.2</v>
      </c>
      <c r="I60" s="6">
        <v>103.6</v>
      </c>
      <c r="J60" s="6">
        <v>132.69999999999999</v>
      </c>
      <c r="K60" s="6">
        <v>181.9</v>
      </c>
      <c r="L60" s="6">
        <v>115.2</v>
      </c>
      <c r="M60" s="6">
        <v>102.7</v>
      </c>
      <c r="N60" s="6">
        <v>122.1</v>
      </c>
      <c r="O60" s="6">
        <v>114.4</v>
      </c>
      <c r="P60" s="6">
        <v>124.7</v>
      </c>
      <c r="Q60" s="6">
        <v>128.9</v>
      </c>
      <c r="R60" s="6">
        <v>123</v>
      </c>
      <c r="S60" s="6">
        <v>118.6</v>
      </c>
      <c r="T60" s="6">
        <v>114.1</v>
      </c>
      <c r="U60" s="6">
        <v>117.9</v>
      </c>
      <c r="V60" s="6">
        <v>115.5</v>
      </c>
      <c r="W60" s="6">
        <f t="shared" si="1"/>
        <v>115.5</v>
      </c>
      <c r="X60" s="6">
        <v>111.8</v>
      </c>
      <c r="Y60" s="6">
        <v>115.3</v>
      </c>
      <c r="Z60" s="6">
        <v>112.2</v>
      </c>
      <c r="AA60" s="6">
        <v>112.5</v>
      </c>
      <c r="AB60" s="6">
        <v>112.9</v>
      </c>
      <c r="AC60" s="6">
        <v>119.2</v>
      </c>
      <c r="AD60" s="6">
        <v>110.5</v>
      </c>
      <c r="AE60" s="6">
        <v>113.9</v>
      </c>
      <c r="AF60" s="6">
        <v>119.9</v>
      </c>
      <c r="AG60" s="6">
        <f t="shared" si="2"/>
        <v>1617</v>
      </c>
      <c r="AH60" s="6">
        <f t="shared" si="3"/>
        <v>350.6</v>
      </c>
      <c r="AI60" s="6">
        <f t="shared" si="4"/>
        <v>350</v>
      </c>
      <c r="AJ60" s="7">
        <f t="shared" si="5"/>
        <v>222.7</v>
      </c>
      <c r="AK60">
        <f t="shared" si="6"/>
        <v>224.3</v>
      </c>
      <c r="AL60">
        <f t="shared" si="7"/>
        <v>349.8</v>
      </c>
    </row>
    <row r="61" spans="1:38" x14ac:dyDescent="0.3">
      <c r="A61" s="5" t="s">
        <v>34</v>
      </c>
      <c r="B61" s="6">
        <v>2014</v>
      </c>
      <c r="C61" s="6" t="s">
        <v>41</v>
      </c>
      <c r="D61" s="6" t="str">
        <f t="shared" si="0"/>
        <v>2014 August</v>
      </c>
      <c r="E61" s="6">
        <v>122.7</v>
      </c>
      <c r="F61" s="6">
        <v>124.4</v>
      </c>
      <c r="G61" s="6">
        <v>117.3</v>
      </c>
      <c r="H61" s="6">
        <v>122</v>
      </c>
      <c r="I61" s="6">
        <v>108</v>
      </c>
      <c r="J61" s="6">
        <v>131.1</v>
      </c>
      <c r="K61" s="6">
        <v>168.2</v>
      </c>
      <c r="L61" s="6">
        <v>114.5</v>
      </c>
      <c r="M61" s="6">
        <v>104.3</v>
      </c>
      <c r="N61" s="6">
        <v>117.1</v>
      </c>
      <c r="O61" s="6">
        <v>115.2</v>
      </c>
      <c r="P61" s="6">
        <v>123.1</v>
      </c>
      <c r="Q61" s="6">
        <v>126.6</v>
      </c>
      <c r="R61" s="6">
        <v>119.9</v>
      </c>
      <c r="S61" s="6">
        <v>120</v>
      </c>
      <c r="T61" s="6">
        <v>116.8</v>
      </c>
      <c r="U61" s="6">
        <v>119.6</v>
      </c>
      <c r="V61" s="6">
        <v>115.5</v>
      </c>
      <c r="W61" s="6">
        <f t="shared" si="1"/>
        <v>115.5</v>
      </c>
      <c r="X61" s="6">
        <v>114</v>
      </c>
      <c r="Y61" s="6">
        <v>115.6</v>
      </c>
      <c r="Z61" s="6">
        <v>113.3</v>
      </c>
      <c r="AA61" s="6">
        <v>112.8</v>
      </c>
      <c r="AB61" s="6">
        <v>112.6</v>
      </c>
      <c r="AC61" s="6">
        <v>118</v>
      </c>
      <c r="AD61" s="6">
        <v>109.9</v>
      </c>
      <c r="AE61" s="6">
        <v>113.7</v>
      </c>
      <c r="AF61" s="6">
        <v>120.3</v>
      </c>
      <c r="AG61" s="6">
        <f t="shared" si="2"/>
        <v>1594.4999999999998</v>
      </c>
      <c r="AH61" s="6">
        <f t="shared" si="3"/>
        <v>356.4</v>
      </c>
      <c r="AI61" s="6">
        <f t="shared" si="4"/>
        <v>349.1</v>
      </c>
      <c r="AJ61" s="7">
        <f t="shared" si="5"/>
        <v>223.2</v>
      </c>
      <c r="AK61">
        <f t="shared" si="6"/>
        <v>226.8</v>
      </c>
      <c r="AL61">
        <f t="shared" si="7"/>
        <v>346.20000000000005</v>
      </c>
    </row>
    <row r="62" spans="1:38" x14ac:dyDescent="0.3">
      <c r="A62" s="5" t="s">
        <v>30</v>
      </c>
      <c r="B62" s="6">
        <v>2014</v>
      </c>
      <c r="C62" s="6" t="s">
        <v>42</v>
      </c>
      <c r="D62" s="6" t="str">
        <f t="shared" si="0"/>
        <v>2014 September</v>
      </c>
      <c r="E62" s="6">
        <v>122.3</v>
      </c>
      <c r="F62" s="6">
        <v>122.4</v>
      </c>
      <c r="G62" s="6">
        <v>117.8</v>
      </c>
      <c r="H62" s="6">
        <v>122.7</v>
      </c>
      <c r="I62" s="6">
        <v>110.4</v>
      </c>
      <c r="J62" s="6">
        <v>129.80000000000001</v>
      </c>
      <c r="K62" s="6">
        <v>158.80000000000001</v>
      </c>
      <c r="L62" s="6">
        <v>115</v>
      </c>
      <c r="M62" s="6">
        <v>104.7</v>
      </c>
      <c r="N62" s="6">
        <v>114.9</v>
      </c>
      <c r="O62" s="6">
        <v>116.5</v>
      </c>
      <c r="P62" s="6">
        <v>122.6</v>
      </c>
      <c r="Q62" s="6">
        <v>125.3</v>
      </c>
      <c r="R62" s="6">
        <v>119.5</v>
      </c>
      <c r="S62" s="6">
        <v>121.7</v>
      </c>
      <c r="T62" s="6">
        <v>119.2</v>
      </c>
      <c r="U62" s="6">
        <v>121.3</v>
      </c>
      <c r="V62" s="6" t="s">
        <v>32</v>
      </c>
      <c r="W62" s="6">
        <f t="shared" si="1"/>
        <v>116.1</v>
      </c>
      <c r="X62" s="6">
        <v>115.8</v>
      </c>
      <c r="Y62" s="6">
        <v>116.7</v>
      </c>
      <c r="Z62" s="6">
        <v>114.5</v>
      </c>
      <c r="AA62" s="6">
        <v>112.8</v>
      </c>
      <c r="AB62" s="6">
        <v>112.6</v>
      </c>
      <c r="AC62" s="6">
        <v>116.6</v>
      </c>
      <c r="AD62" s="6">
        <v>109.1</v>
      </c>
      <c r="AE62" s="6">
        <v>113.7</v>
      </c>
      <c r="AF62" s="6">
        <v>120.9</v>
      </c>
      <c r="AG62" s="6">
        <f t="shared" si="2"/>
        <v>1583.2</v>
      </c>
      <c r="AH62" s="6">
        <f t="shared" si="3"/>
        <v>362.2</v>
      </c>
      <c r="AI62" s="6">
        <f t="shared" si="4"/>
        <v>349.4</v>
      </c>
      <c r="AJ62" s="7">
        <f t="shared" si="5"/>
        <v>223.6</v>
      </c>
      <c r="AK62">
        <f t="shared" si="6"/>
        <v>228.6</v>
      </c>
      <c r="AL62">
        <f t="shared" si="7"/>
        <v>345.79999999999995</v>
      </c>
    </row>
    <row r="63" spans="1:38" x14ac:dyDescent="0.3">
      <c r="A63" s="5" t="s">
        <v>33</v>
      </c>
      <c r="B63" s="6">
        <v>2014</v>
      </c>
      <c r="C63" s="6" t="s">
        <v>42</v>
      </c>
      <c r="D63" s="6" t="str">
        <f t="shared" si="0"/>
        <v>2014 September</v>
      </c>
      <c r="E63" s="6">
        <v>124.2</v>
      </c>
      <c r="F63" s="6">
        <v>125.4</v>
      </c>
      <c r="G63" s="6">
        <v>116.4</v>
      </c>
      <c r="H63" s="6">
        <v>122.7</v>
      </c>
      <c r="I63" s="6">
        <v>103.5</v>
      </c>
      <c r="J63" s="6">
        <v>124.5</v>
      </c>
      <c r="K63" s="6">
        <v>168.6</v>
      </c>
      <c r="L63" s="6">
        <v>116.9</v>
      </c>
      <c r="M63" s="6">
        <v>101.9</v>
      </c>
      <c r="N63" s="6">
        <v>122.9</v>
      </c>
      <c r="O63" s="6">
        <v>114.8</v>
      </c>
      <c r="P63" s="6">
        <v>125.2</v>
      </c>
      <c r="Q63" s="6">
        <v>126.7</v>
      </c>
      <c r="R63" s="6">
        <v>124.3</v>
      </c>
      <c r="S63" s="6">
        <v>119.2</v>
      </c>
      <c r="T63" s="6">
        <v>114.5</v>
      </c>
      <c r="U63" s="6">
        <v>118.4</v>
      </c>
      <c r="V63" s="6">
        <v>116.1</v>
      </c>
      <c r="W63" s="6">
        <f t="shared" si="1"/>
        <v>116.1</v>
      </c>
      <c r="X63" s="6">
        <v>111.8</v>
      </c>
      <c r="Y63" s="6">
        <v>115.5</v>
      </c>
      <c r="Z63" s="6">
        <v>112.3</v>
      </c>
      <c r="AA63" s="6">
        <v>111.2</v>
      </c>
      <c r="AB63" s="6">
        <v>113.4</v>
      </c>
      <c r="AC63" s="6">
        <v>120</v>
      </c>
      <c r="AD63" s="6">
        <v>110</v>
      </c>
      <c r="AE63" s="6">
        <v>113.6</v>
      </c>
      <c r="AF63" s="6">
        <v>119.2</v>
      </c>
      <c r="AG63" s="6">
        <f t="shared" si="2"/>
        <v>1593.7000000000003</v>
      </c>
      <c r="AH63" s="6">
        <f t="shared" si="3"/>
        <v>352.1</v>
      </c>
      <c r="AI63" s="6">
        <f t="shared" si="4"/>
        <v>351.6</v>
      </c>
      <c r="AJ63" s="7">
        <f t="shared" si="5"/>
        <v>222.3</v>
      </c>
      <c r="AK63">
        <f t="shared" si="6"/>
        <v>223</v>
      </c>
      <c r="AL63">
        <f t="shared" si="7"/>
        <v>351.29999999999995</v>
      </c>
    </row>
    <row r="64" spans="1:38" x14ac:dyDescent="0.3">
      <c r="A64" s="5" t="s">
        <v>34</v>
      </c>
      <c r="B64" s="6">
        <v>2014</v>
      </c>
      <c r="C64" s="6" t="s">
        <v>42</v>
      </c>
      <c r="D64" s="6" t="str">
        <f t="shared" si="0"/>
        <v>2014 September</v>
      </c>
      <c r="E64" s="6">
        <v>122.9</v>
      </c>
      <c r="F64" s="6">
        <v>123.5</v>
      </c>
      <c r="G64" s="6">
        <v>117.3</v>
      </c>
      <c r="H64" s="6">
        <v>122.7</v>
      </c>
      <c r="I64" s="6">
        <v>107.9</v>
      </c>
      <c r="J64" s="6">
        <v>127.3</v>
      </c>
      <c r="K64" s="6">
        <v>162.1</v>
      </c>
      <c r="L64" s="6">
        <v>115.6</v>
      </c>
      <c r="M64" s="6">
        <v>103.8</v>
      </c>
      <c r="N64" s="6">
        <v>117.6</v>
      </c>
      <c r="O64" s="6">
        <v>115.8</v>
      </c>
      <c r="P64" s="6">
        <v>123.8</v>
      </c>
      <c r="Q64" s="6">
        <v>125.8</v>
      </c>
      <c r="R64" s="6">
        <v>120.8</v>
      </c>
      <c r="S64" s="6">
        <v>120.7</v>
      </c>
      <c r="T64" s="6">
        <v>117.2</v>
      </c>
      <c r="U64" s="6">
        <v>120.1</v>
      </c>
      <c r="V64" s="6">
        <v>116.1</v>
      </c>
      <c r="W64" s="6">
        <f t="shared" si="1"/>
        <v>116.1</v>
      </c>
      <c r="X64" s="6">
        <v>114.3</v>
      </c>
      <c r="Y64" s="6">
        <v>116.1</v>
      </c>
      <c r="Z64" s="6">
        <v>113.7</v>
      </c>
      <c r="AA64" s="6">
        <v>112</v>
      </c>
      <c r="AB64" s="6">
        <v>113.1</v>
      </c>
      <c r="AC64" s="6">
        <v>118.6</v>
      </c>
      <c r="AD64" s="6">
        <v>109.5</v>
      </c>
      <c r="AE64" s="6">
        <v>113.7</v>
      </c>
      <c r="AF64" s="6">
        <v>120.1</v>
      </c>
      <c r="AG64" s="6">
        <f t="shared" si="2"/>
        <v>1586.0999999999997</v>
      </c>
      <c r="AH64" s="6">
        <f t="shared" si="3"/>
        <v>358</v>
      </c>
      <c r="AI64" s="6">
        <f t="shared" si="4"/>
        <v>350.79999999999995</v>
      </c>
      <c r="AJ64" s="7">
        <f t="shared" si="5"/>
        <v>223.2</v>
      </c>
      <c r="AK64">
        <f t="shared" si="6"/>
        <v>226.3</v>
      </c>
      <c r="AL64">
        <f t="shared" si="7"/>
        <v>347.6</v>
      </c>
    </row>
    <row r="65" spans="1:38" x14ac:dyDescent="0.3">
      <c r="A65" s="5" t="s">
        <v>30</v>
      </c>
      <c r="B65" s="6">
        <v>2014</v>
      </c>
      <c r="C65" s="6" t="s">
        <v>43</v>
      </c>
      <c r="D65" s="6" t="str">
        <f t="shared" si="0"/>
        <v>2014 October</v>
      </c>
      <c r="E65" s="6">
        <v>122.6</v>
      </c>
      <c r="F65" s="6">
        <v>122.5</v>
      </c>
      <c r="G65" s="6">
        <v>118.3</v>
      </c>
      <c r="H65" s="6">
        <v>123.2</v>
      </c>
      <c r="I65" s="6">
        <v>110.5</v>
      </c>
      <c r="J65" s="6">
        <v>128.9</v>
      </c>
      <c r="K65" s="6">
        <v>155.30000000000001</v>
      </c>
      <c r="L65" s="6">
        <v>115.5</v>
      </c>
      <c r="M65" s="6">
        <v>104</v>
      </c>
      <c r="N65" s="6">
        <v>115.3</v>
      </c>
      <c r="O65" s="6">
        <v>116.8</v>
      </c>
      <c r="P65" s="6">
        <v>123.2</v>
      </c>
      <c r="Q65" s="6">
        <v>125.1</v>
      </c>
      <c r="R65" s="6">
        <v>120</v>
      </c>
      <c r="S65" s="6">
        <v>122.7</v>
      </c>
      <c r="T65" s="6">
        <v>120.3</v>
      </c>
      <c r="U65" s="6">
        <v>122.3</v>
      </c>
      <c r="V65" s="6" t="s">
        <v>32</v>
      </c>
      <c r="W65" s="6">
        <f t="shared" si="1"/>
        <v>116.7</v>
      </c>
      <c r="X65" s="6">
        <v>116.4</v>
      </c>
      <c r="Y65" s="6">
        <v>117.5</v>
      </c>
      <c r="Z65" s="6">
        <v>115.3</v>
      </c>
      <c r="AA65" s="6">
        <v>112.6</v>
      </c>
      <c r="AB65" s="6">
        <v>113</v>
      </c>
      <c r="AC65" s="6">
        <v>116.9</v>
      </c>
      <c r="AD65" s="6">
        <v>109.3</v>
      </c>
      <c r="AE65" s="6">
        <v>114</v>
      </c>
      <c r="AF65" s="6">
        <v>121</v>
      </c>
      <c r="AG65" s="6">
        <f t="shared" si="2"/>
        <v>1581.1999999999998</v>
      </c>
      <c r="AH65" s="6">
        <f t="shared" si="3"/>
        <v>365.3</v>
      </c>
      <c r="AI65" s="6">
        <f t="shared" si="4"/>
        <v>351.1</v>
      </c>
      <c r="AJ65" s="7">
        <f t="shared" si="5"/>
        <v>224.6</v>
      </c>
      <c r="AK65">
        <f t="shared" si="6"/>
        <v>229</v>
      </c>
      <c r="AL65">
        <f t="shared" si="7"/>
        <v>347</v>
      </c>
    </row>
    <row r="66" spans="1:38" x14ac:dyDescent="0.3">
      <c r="A66" s="5" t="s">
        <v>33</v>
      </c>
      <c r="B66" s="6">
        <v>2014</v>
      </c>
      <c r="C66" s="6" t="s">
        <v>43</v>
      </c>
      <c r="D66" s="6" t="str">
        <f t="shared" si="0"/>
        <v>2014 October</v>
      </c>
      <c r="E66" s="6">
        <v>124.6</v>
      </c>
      <c r="F66" s="6">
        <v>126.1</v>
      </c>
      <c r="G66" s="6">
        <v>117.8</v>
      </c>
      <c r="H66" s="6">
        <v>123.1</v>
      </c>
      <c r="I66" s="6">
        <v>103.5</v>
      </c>
      <c r="J66" s="6">
        <v>123.5</v>
      </c>
      <c r="K66" s="6">
        <v>159.6</v>
      </c>
      <c r="L66" s="6">
        <v>117.4</v>
      </c>
      <c r="M66" s="6">
        <v>101.2</v>
      </c>
      <c r="N66" s="6">
        <v>123.8</v>
      </c>
      <c r="O66" s="6">
        <v>115.2</v>
      </c>
      <c r="P66" s="6">
        <v>125.9</v>
      </c>
      <c r="Q66" s="6">
        <v>125.8</v>
      </c>
      <c r="R66" s="6">
        <v>124.3</v>
      </c>
      <c r="S66" s="6">
        <v>119.6</v>
      </c>
      <c r="T66" s="6">
        <v>114.9</v>
      </c>
      <c r="U66" s="6">
        <v>118.9</v>
      </c>
      <c r="V66" s="6">
        <v>116.7</v>
      </c>
      <c r="W66" s="6">
        <f t="shared" si="1"/>
        <v>116.7</v>
      </c>
      <c r="X66" s="6">
        <v>112</v>
      </c>
      <c r="Y66" s="6">
        <v>115.8</v>
      </c>
      <c r="Z66" s="6">
        <v>112.6</v>
      </c>
      <c r="AA66" s="6">
        <v>111</v>
      </c>
      <c r="AB66" s="6">
        <v>113.6</v>
      </c>
      <c r="AC66" s="6">
        <v>120.2</v>
      </c>
      <c r="AD66" s="6">
        <v>110.1</v>
      </c>
      <c r="AE66" s="6">
        <v>113.7</v>
      </c>
      <c r="AF66" s="6">
        <v>119.1</v>
      </c>
      <c r="AG66" s="6">
        <f t="shared" si="2"/>
        <v>1587.5</v>
      </c>
      <c r="AH66" s="6">
        <f t="shared" si="3"/>
        <v>353.4</v>
      </c>
      <c r="AI66" s="6">
        <f t="shared" si="4"/>
        <v>352.7</v>
      </c>
      <c r="AJ66" s="7">
        <f t="shared" si="5"/>
        <v>222.7</v>
      </c>
      <c r="AK66">
        <f t="shared" si="6"/>
        <v>223</v>
      </c>
      <c r="AL66">
        <f t="shared" si="7"/>
        <v>351.6</v>
      </c>
    </row>
    <row r="67" spans="1:38" x14ac:dyDescent="0.3">
      <c r="A67" s="5" t="s">
        <v>34</v>
      </c>
      <c r="B67" s="6">
        <v>2014</v>
      </c>
      <c r="C67" s="6" t="s">
        <v>43</v>
      </c>
      <c r="D67" s="6" t="str">
        <f t="shared" ref="D67:D130" si="8">B67&amp;" "&amp;C67</f>
        <v>2014 October</v>
      </c>
      <c r="E67" s="6">
        <v>123.2</v>
      </c>
      <c r="F67" s="6">
        <v>123.8</v>
      </c>
      <c r="G67" s="6">
        <v>118.1</v>
      </c>
      <c r="H67" s="6">
        <v>123.2</v>
      </c>
      <c r="I67" s="6">
        <v>107.9</v>
      </c>
      <c r="J67" s="6">
        <v>126.4</v>
      </c>
      <c r="K67" s="6">
        <v>156.80000000000001</v>
      </c>
      <c r="L67" s="6">
        <v>116.1</v>
      </c>
      <c r="M67" s="6">
        <v>103.1</v>
      </c>
      <c r="N67" s="6">
        <v>118.1</v>
      </c>
      <c r="O67" s="6">
        <v>116.1</v>
      </c>
      <c r="P67" s="6">
        <v>124.5</v>
      </c>
      <c r="Q67" s="6">
        <v>125.4</v>
      </c>
      <c r="R67" s="6">
        <v>121.1</v>
      </c>
      <c r="S67" s="6">
        <v>121.5</v>
      </c>
      <c r="T67" s="6">
        <v>118.1</v>
      </c>
      <c r="U67" s="6">
        <v>121</v>
      </c>
      <c r="V67" s="6">
        <v>116.7</v>
      </c>
      <c r="W67" s="6">
        <f t="shared" ref="W67:W130" si="9">IF(OR(V67="NA",V67="-"),V68,V67)</f>
        <v>116.7</v>
      </c>
      <c r="X67" s="6">
        <v>114.7</v>
      </c>
      <c r="Y67" s="6">
        <v>116.7</v>
      </c>
      <c r="Z67" s="6">
        <v>114.3</v>
      </c>
      <c r="AA67" s="6">
        <v>111.8</v>
      </c>
      <c r="AB67" s="6">
        <v>113.3</v>
      </c>
      <c r="AC67" s="6">
        <v>118.8</v>
      </c>
      <c r="AD67" s="6">
        <v>109.6</v>
      </c>
      <c r="AE67" s="6">
        <v>113.9</v>
      </c>
      <c r="AF67" s="6">
        <v>120.1</v>
      </c>
      <c r="AG67" s="6">
        <f t="shared" ref="AG67:AG130" si="10">SUM($E67:$Q67)</f>
        <v>1582.7</v>
      </c>
      <c r="AH67" s="6">
        <f t="shared" ref="AH67:AH130" si="11">SUM($S67:$U67)</f>
        <v>360.6</v>
      </c>
      <c r="AI67" s="6">
        <f t="shared" ref="AI67:AI130" si="12">SUM(W67,Y67,AC67)</f>
        <v>352.2</v>
      </c>
      <c r="AJ67" s="7">
        <f t="shared" ref="AJ67:AJ130" si="13">SUM(Z67,AD67)</f>
        <v>223.89999999999998</v>
      </c>
      <c r="AK67">
        <f t="shared" ref="AK67:AK130" si="14">SUM(X67,AA67)</f>
        <v>226.5</v>
      </c>
      <c r="AL67">
        <f t="shared" ref="AL67:AL130" si="15">SUM(AE67,R67,AB67)</f>
        <v>348.3</v>
      </c>
    </row>
    <row r="68" spans="1:38" x14ac:dyDescent="0.3">
      <c r="A68" s="5" t="s">
        <v>30</v>
      </c>
      <c r="B68" s="6">
        <v>2014</v>
      </c>
      <c r="C68" s="6" t="s">
        <v>45</v>
      </c>
      <c r="D68" s="6" t="str">
        <f t="shared" si="8"/>
        <v>2014 November</v>
      </c>
      <c r="E68" s="6">
        <v>122.7</v>
      </c>
      <c r="F68" s="6">
        <v>122.6</v>
      </c>
      <c r="G68" s="6">
        <v>119.9</v>
      </c>
      <c r="H68" s="6">
        <v>124</v>
      </c>
      <c r="I68" s="6">
        <v>110.5</v>
      </c>
      <c r="J68" s="6">
        <v>128.80000000000001</v>
      </c>
      <c r="K68" s="6">
        <v>152</v>
      </c>
      <c r="L68" s="6">
        <v>116.2</v>
      </c>
      <c r="M68" s="6">
        <v>103.3</v>
      </c>
      <c r="N68" s="6">
        <v>115.8</v>
      </c>
      <c r="O68" s="6">
        <v>116.8</v>
      </c>
      <c r="P68" s="6">
        <v>124.5</v>
      </c>
      <c r="Q68" s="6">
        <v>124.9</v>
      </c>
      <c r="R68" s="6">
        <v>120.8</v>
      </c>
      <c r="S68" s="6">
        <v>123.3</v>
      </c>
      <c r="T68" s="6">
        <v>120.5</v>
      </c>
      <c r="U68" s="6">
        <v>122.9</v>
      </c>
      <c r="V68" s="6" t="s">
        <v>32</v>
      </c>
      <c r="W68" s="6">
        <f t="shared" si="9"/>
        <v>117.1</v>
      </c>
      <c r="X68" s="6">
        <v>117.3</v>
      </c>
      <c r="Y68" s="6">
        <v>118.1</v>
      </c>
      <c r="Z68" s="6">
        <v>115.9</v>
      </c>
      <c r="AA68" s="6">
        <v>112</v>
      </c>
      <c r="AB68" s="6">
        <v>113.3</v>
      </c>
      <c r="AC68" s="6">
        <v>117.2</v>
      </c>
      <c r="AD68" s="6">
        <v>108.8</v>
      </c>
      <c r="AE68" s="6">
        <v>114.1</v>
      </c>
      <c r="AF68" s="6">
        <v>121.1</v>
      </c>
      <c r="AG68" s="6">
        <f t="shared" si="10"/>
        <v>1582</v>
      </c>
      <c r="AH68" s="6">
        <f t="shared" si="11"/>
        <v>366.70000000000005</v>
      </c>
      <c r="AI68" s="6">
        <f t="shared" si="12"/>
        <v>352.4</v>
      </c>
      <c r="AJ68" s="7">
        <f t="shared" si="13"/>
        <v>224.7</v>
      </c>
      <c r="AK68">
        <f t="shared" si="14"/>
        <v>229.3</v>
      </c>
      <c r="AL68">
        <f t="shared" si="15"/>
        <v>348.2</v>
      </c>
    </row>
    <row r="69" spans="1:38" x14ac:dyDescent="0.3">
      <c r="A69" s="5" t="s">
        <v>33</v>
      </c>
      <c r="B69" s="6">
        <v>2014</v>
      </c>
      <c r="C69" s="6" t="s">
        <v>45</v>
      </c>
      <c r="D69" s="6" t="str">
        <f t="shared" si="8"/>
        <v>2014 November</v>
      </c>
      <c r="E69" s="6">
        <v>124.5</v>
      </c>
      <c r="F69" s="6">
        <v>125.6</v>
      </c>
      <c r="G69" s="6">
        <v>122.7</v>
      </c>
      <c r="H69" s="6">
        <v>124.6</v>
      </c>
      <c r="I69" s="6">
        <v>103.2</v>
      </c>
      <c r="J69" s="6">
        <v>122.2</v>
      </c>
      <c r="K69" s="6">
        <v>153.19999999999999</v>
      </c>
      <c r="L69" s="6">
        <v>119.3</v>
      </c>
      <c r="M69" s="6">
        <v>99.8</v>
      </c>
      <c r="N69" s="6">
        <v>124.6</v>
      </c>
      <c r="O69" s="6">
        <v>115.8</v>
      </c>
      <c r="P69" s="6">
        <v>126.9</v>
      </c>
      <c r="Q69" s="6">
        <v>125.4</v>
      </c>
      <c r="R69" s="6">
        <v>125.8</v>
      </c>
      <c r="S69" s="6">
        <v>120.3</v>
      </c>
      <c r="T69" s="6">
        <v>115.4</v>
      </c>
      <c r="U69" s="6">
        <v>119.5</v>
      </c>
      <c r="V69" s="6">
        <v>117.1</v>
      </c>
      <c r="W69" s="6">
        <f t="shared" si="9"/>
        <v>117.1</v>
      </c>
      <c r="X69" s="6">
        <v>112.6</v>
      </c>
      <c r="Y69" s="6">
        <v>116.4</v>
      </c>
      <c r="Z69" s="6">
        <v>113</v>
      </c>
      <c r="AA69" s="6">
        <v>109.7</v>
      </c>
      <c r="AB69" s="6">
        <v>114</v>
      </c>
      <c r="AC69" s="6">
        <v>120.3</v>
      </c>
      <c r="AD69" s="6">
        <v>109.6</v>
      </c>
      <c r="AE69" s="6">
        <v>113.4</v>
      </c>
      <c r="AF69" s="6">
        <v>119</v>
      </c>
      <c r="AG69" s="6">
        <f t="shared" si="10"/>
        <v>1587.8</v>
      </c>
      <c r="AH69" s="6">
        <f t="shared" si="11"/>
        <v>355.2</v>
      </c>
      <c r="AI69" s="6">
        <f t="shared" si="12"/>
        <v>353.8</v>
      </c>
      <c r="AJ69" s="7">
        <f t="shared" si="13"/>
        <v>222.6</v>
      </c>
      <c r="AK69">
        <f t="shared" si="14"/>
        <v>222.3</v>
      </c>
      <c r="AL69">
        <f t="shared" si="15"/>
        <v>353.2</v>
      </c>
    </row>
    <row r="70" spans="1:38" x14ac:dyDescent="0.3">
      <c r="A70" s="5" t="s">
        <v>34</v>
      </c>
      <c r="B70" s="6">
        <v>2014</v>
      </c>
      <c r="C70" s="6" t="s">
        <v>45</v>
      </c>
      <c r="D70" s="6" t="str">
        <f t="shared" si="8"/>
        <v>2014 November</v>
      </c>
      <c r="E70" s="6">
        <v>123.3</v>
      </c>
      <c r="F70" s="6">
        <v>123.7</v>
      </c>
      <c r="G70" s="6">
        <v>121</v>
      </c>
      <c r="H70" s="6">
        <v>124.2</v>
      </c>
      <c r="I70" s="6">
        <v>107.8</v>
      </c>
      <c r="J70" s="6">
        <v>125.7</v>
      </c>
      <c r="K70" s="6">
        <v>152.4</v>
      </c>
      <c r="L70" s="6">
        <v>117.2</v>
      </c>
      <c r="M70" s="6">
        <v>102.1</v>
      </c>
      <c r="N70" s="6">
        <v>118.7</v>
      </c>
      <c r="O70" s="6">
        <v>116.4</v>
      </c>
      <c r="P70" s="6">
        <v>125.6</v>
      </c>
      <c r="Q70" s="6">
        <v>125.1</v>
      </c>
      <c r="R70" s="6">
        <v>122.1</v>
      </c>
      <c r="S70" s="6">
        <v>122.1</v>
      </c>
      <c r="T70" s="6">
        <v>118.4</v>
      </c>
      <c r="U70" s="6">
        <v>121.6</v>
      </c>
      <c r="V70" s="6">
        <v>117.1</v>
      </c>
      <c r="W70" s="6">
        <f t="shared" si="9"/>
        <v>117.1</v>
      </c>
      <c r="X70" s="6">
        <v>115.5</v>
      </c>
      <c r="Y70" s="6">
        <v>117.3</v>
      </c>
      <c r="Z70" s="6">
        <v>114.8</v>
      </c>
      <c r="AA70" s="6">
        <v>110.8</v>
      </c>
      <c r="AB70" s="6">
        <v>113.7</v>
      </c>
      <c r="AC70" s="6">
        <v>119</v>
      </c>
      <c r="AD70" s="6">
        <v>109.1</v>
      </c>
      <c r="AE70" s="6">
        <v>113.8</v>
      </c>
      <c r="AF70" s="6">
        <v>120.1</v>
      </c>
      <c r="AG70" s="6">
        <f t="shared" si="10"/>
        <v>1583.2</v>
      </c>
      <c r="AH70" s="6">
        <f t="shared" si="11"/>
        <v>362.1</v>
      </c>
      <c r="AI70" s="6">
        <f t="shared" si="12"/>
        <v>353.4</v>
      </c>
      <c r="AJ70" s="7">
        <f t="shared" si="13"/>
        <v>223.89999999999998</v>
      </c>
      <c r="AK70">
        <f t="shared" si="14"/>
        <v>226.3</v>
      </c>
      <c r="AL70">
        <f t="shared" si="15"/>
        <v>349.59999999999997</v>
      </c>
    </row>
    <row r="71" spans="1:38" x14ac:dyDescent="0.3">
      <c r="A71" s="5" t="s">
        <v>30</v>
      </c>
      <c r="B71" s="6">
        <v>2014</v>
      </c>
      <c r="C71" s="6" t="s">
        <v>46</v>
      </c>
      <c r="D71" s="6" t="str">
        <f t="shared" si="8"/>
        <v>2014 December</v>
      </c>
      <c r="E71" s="6">
        <v>122.4</v>
      </c>
      <c r="F71" s="6">
        <v>122.4</v>
      </c>
      <c r="G71" s="6">
        <v>121.8</v>
      </c>
      <c r="H71" s="6">
        <v>124.2</v>
      </c>
      <c r="I71" s="6">
        <v>110.2</v>
      </c>
      <c r="J71" s="6">
        <v>128.6</v>
      </c>
      <c r="K71" s="6">
        <v>140.30000000000001</v>
      </c>
      <c r="L71" s="6">
        <v>116.3</v>
      </c>
      <c r="M71" s="6">
        <v>102</v>
      </c>
      <c r="N71" s="6">
        <v>116</v>
      </c>
      <c r="O71" s="6">
        <v>117.3</v>
      </c>
      <c r="P71" s="6">
        <v>124.8</v>
      </c>
      <c r="Q71" s="6">
        <v>123.3</v>
      </c>
      <c r="R71" s="6">
        <v>121.7</v>
      </c>
      <c r="S71" s="6">
        <v>123.8</v>
      </c>
      <c r="T71" s="6">
        <v>120.6</v>
      </c>
      <c r="U71" s="6">
        <v>123.3</v>
      </c>
      <c r="V71" s="6" t="s">
        <v>32</v>
      </c>
      <c r="W71" s="6">
        <f t="shared" si="9"/>
        <v>116.5</v>
      </c>
      <c r="X71" s="6">
        <v>117.4</v>
      </c>
      <c r="Y71" s="6">
        <v>118.2</v>
      </c>
      <c r="Z71" s="6">
        <v>116.2</v>
      </c>
      <c r="AA71" s="6">
        <v>111.5</v>
      </c>
      <c r="AB71" s="6">
        <v>113.3</v>
      </c>
      <c r="AC71" s="6">
        <v>117.7</v>
      </c>
      <c r="AD71" s="6">
        <v>109.4</v>
      </c>
      <c r="AE71" s="6">
        <v>114.2</v>
      </c>
      <c r="AF71" s="6">
        <v>120.3</v>
      </c>
      <c r="AG71" s="6">
        <f t="shared" si="10"/>
        <v>1569.6</v>
      </c>
      <c r="AH71" s="6">
        <f t="shared" si="11"/>
        <v>367.7</v>
      </c>
      <c r="AI71" s="6">
        <f t="shared" si="12"/>
        <v>352.4</v>
      </c>
      <c r="AJ71" s="7">
        <f t="shared" si="13"/>
        <v>225.60000000000002</v>
      </c>
      <c r="AK71">
        <f t="shared" si="14"/>
        <v>228.9</v>
      </c>
      <c r="AL71">
        <f t="shared" si="15"/>
        <v>349.2</v>
      </c>
    </row>
    <row r="72" spans="1:38" x14ac:dyDescent="0.3">
      <c r="A72" s="5" t="s">
        <v>33</v>
      </c>
      <c r="B72" s="6">
        <v>2014</v>
      </c>
      <c r="C72" s="6" t="s">
        <v>46</v>
      </c>
      <c r="D72" s="6" t="str">
        <f t="shared" si="8"/>
        <v>2014 December</v>
      </c>
      <c r="E72" s="6">
        <v>124</v>
      </c>
      <c r="F72" s="6">
        <v>124.7</v>
      </c>
      <c r="G72" s="6">
        <v>126.3</v>
      </c>
      <c r="H72" s="6">
        <v>124.9</v>
      </c>
      <c r="I72" s="6">
        <v>103</v>
      </c>
      <c r="J72" s="6">
        <v>122.3</v>
      </c>
      <c r="K72" s="6">
        <v>141</v>
      </c>
      <c r="L72" s="6">
        <v>120.1</v>
      </c>
      <c r="M72" s="6">
        <v>97.8</v>
      </c>
      <c r="N72" s="6">
        <v>125.4</v>
      </c>
      <c r="O72" s="6">
        <v>116.1</v>
      </c>
      <c r="P72" s="6">
        <v>127.6</v>
      </c>
      <c r="Q72" s="6">
        <v>124</v>
      </c>
      <c r="R72" s="6">
        <v>126.4</v>
      </c>
      <c r="S72" s="6">
        <v>120.7</v>
      </c>
      <c r="T72" s="6">
        <v>115.8</v>
      </c>
      <c r="U72" s="6">
        <v>120</v>
      </c>
      <c r="V72" s="6">
        <v>116.5</v>
      </c>
      <c r="W72" s="6">
        <f t="shared" si="9"/>
        <v>116.5</v>
      </c>
      <c r="X72" s="6">
        <v>113</v>
      </c>
      <c r="Y72" s="6">
        <v>116.8</v>
      </c>
      <c r="Z72" s="6">
        <v>113.2</v>
      </c>
      <c r="AA72" s="6">
        <v>108.8</v>
      </c>
      <c r="AB72" s="6">
        <v>114.3</v>
      </c>
      <c r="AC72" s="6">
        <v>120.7</v>
      </c>
      <c r="AD72" s="6">
        <v>110.4</v>
      </c>
      <c r="AE72" s="6">
        <v>113.4</v>
      </c>
      <c r="AF72" s="6">
        <v>118.4</v>
      </c>
      <c r="AG72" s="6">
        <f t="shared" si="10"/>
        <v>1577.1999999999998</v>
      </c>
      <c r="AH72" s="6">
        <f t="shared" si="11"/>
        <v>356.5</v>
      </c>
      <c r="AI72" s="6">
        <f t="shared" si="12"/>
        <v>354</v>
      </c>
      <c r="AJ72" s="7">
        <f t="shared" si="13"/>
        <v>223.60000000000002</v>
      </c>
      <c r="AK72">
        <f t="shared" si="14"/>
        <v>221.8</v>
      </c>
      <c r="AL72">
        <f t="shared" si="15"/>
        <v>354.1</v>
      </c>
    </row>
    <row r="73" spans="1:38" x14ac:dyDescent="0.3">
      <c r="A73" s="5" t="s">
        <v>34</v>
      </c>
      <c r="B73" s="6">
        <v>2014</v>
      </c>
      <c r="C73" s="6" t="s">
        <v>46</v>
      </c>
      <c r="D73" s="6" t="str">
        <f t="shared" si="8"/>
        <v>2014 December</v>
      </c>
      <c r="E73" s="6">
        <v>122.9</v>
      </c>
      <c r="F73" s="6">
        <v>123.2</v>
      </c>
      <c r="G73" s="6">
        <v>123.5</v>
      </c>
      <c r="H73" s="6">
        <v>124.5</v>
      </c>
      <c r="I73" s="6">
        <v>107.6</v>
      </c>
      <c r="J73" s="6">
        <v>125.7</v>
      </c>
      <c r="K73" s="6">
        <v>140.5</v>
      </c>
      <c r="L73" s="6">
        <v>117.6</v>
      </c>
      <c r="M73" s="6">
        <v>100.6</v>
      </c>
      <c r="N73" s="6">
        <v>119.1</v>
      </c>
      <c r="O73" s="6">
        <v>116.8</v>
      </c>
      <c r="P73" s="6">
        <v>126.1</v>
      </c>
      <c r="Q73" s="6">
        <v>123.6</v>
      </c>
      <c r="R73" s="6">
        <v>123</v>
      </c>
      <c r="S73" s="6">
        <v>122.6</v>
      </c>
      <c r="T73" s="6">
        <v>118.6</v>
      </c>
      <c r="U73" s="6">
        <v>122</v>
      </c>
      <c r="V73" s="6">
        <v>116.5</v>
      </c>
      <c r="W73" s="6">
        <f t="shared" si="9"/>
        <v>116.5</v>
      </c>
      <c r="X73" s="6">
        <v>115.7</v>
      </c>
      <c r="Y73" s="6">
        <v>117.5</v>
      </c>
      <c r="Z73" s="6">
        <v>115.1</v>
      </c>
      <c r="AA73" s="6">
        <v>110.1</v>
      </c>
      <c r="AB73" s="6">
        <v>113.9</v>
      </c>
      <c r="AC73" s="6">
        <v>119.5</v>
      </c>
      <c r="AD73" s="6">
        <v>109.8</v>
      </c>
      <c r="AE73" s="6">
        <v>113.8</v>
      </c>
      <c r="AF73" s="6">
        <v>119.4</v>
      </c>
      <c r="AG73" s="6">
        <f t="shared" si="10"/>
        <v>1571.6999999999998</v>
      </c>
      <c r="AH73" s="6">
        <f t="shared" si="11"/>
        <v>363.2</v>
      </c>
      <c r="AI73" s="6">
        <f t="shared" si="12"/>
        <v>353.5</v>
      </c>
      <c r="AJ73" s="7">
        <f t="shared" si="13"/>
        <v>224.89999999999998</v>
      </c>
      <c r="AK73">
        <f t="shared" si="14"/>
        <v>225.8</v>
      </c>
      <c r="AL73">
        <f t="shared" si="15"/>
        <v>350.70000000000005</v>
      </c>
    </row>
    <row r="74" spans="1:38" x14ac:dyDescent="0.3">
      <c r="A74" s="5" t="s">
        <v>30</v>
      </c>
      <c r="B74" s="6">
        <v>2015</v>
      </c>
      <c r="C74" s="6" t="s">
        <v>31</v>
      </c>
      <c r="D74" s="6" t="str">
        <f t="shared" si="8"/>
        <v>2015 January</v>
      </c>
      <c r="E74" s="6">
        <v>123.1</v>
      </c>
      <c r="F74" s="6">
        <v>123.1</v>
      </c>
      <c r="G74" s="6">
        <v>122.1</v>
      </c>
      <c r="H74" s="6">
        <v>124.9</v>
      </c>
      <c r="I74" s="6">
        <v>111</v>
      </c>
      <c r="J74" s="6">
        <v>130.4</v>
      </c>
      <c r="K74" s="6">
        <v>132.30000000000001</v>
      </c>
      <c r="L74" s="6">
        <v>117.2</v>
      </c>
      <c r="M74" s="6">
        <v>100.5</v>
      </c>
      <c r="N74" s="6">
        <v>117.2</v>
      </c>
      <c r="O74" s="6">
        <v>117.9</v>
      </c>
      <c r="P74" s="6">
        <v>125.6</v>
      </c>
      <c r="Q74" s="6">
        <v>122.8</v>
      </c>
      <c r="R74" s="6">
        <v>122.7</v>
      </c>
      <c r="S74" s="6">
        <v>124.4</v>
      </c>
      <c r="T74" s="6">
        <v>121.6</v>
      </c>
      <c r="U74" s="6">
        <v>124</v>
      </c>
      <c r="V74" s="6" t="s">
        <v>32</v>
      </c>
      <c r="W74" s="6">
        <f t="shared" si="9"/>
        <v>117.3</v>
      </c>
      <c r="X74" s="6">
        <v>118.4</v>
      </c>
      <c r="Y74" s="6">
        <v>118.9</v>
      </c>
      <c r="Z74" s="6">
        <v>116.6</v>
      </c>
      <c r="AA74" s="6">
        <v>111</v>
      </c>
      <c r="AB74" s="6">
        <v>114</v>
      </c>
      <c r="AC74" s="6">
        <v>118.2</v>
      </c>
      <c r="AD74" s="6">
        <v>110.2</v>
      </c>
      <c r="AE74" s="6">
        <v>114.5</v>
      </c>
      <c r="AF74" s="6">
        <v>120.3</v>
      </c>
      <c r="AG74" s="6">
        <f t="shared" si="10"/>
        <v>1568.1</v>
      </c>
      <c r="AH74" s="6">
        <f t="shared" si="11"/>
        <v>370</v>
      </c>
      <c r="AI74" s="6">
        <f t="shared" si="12"/>
        <v>354.4</v>
      </c>
      <c r="AJ74" s="7">
        <f t="shared" si="13"/>
        <v>226.8</v>
      </c>
      <c r="AK74">
        <f t="shared" si="14"/>
        <v>229.4</v>
      </c>
      <c r="AL74">
        <f t="shared" si="15"/>
        <v>351.2</v>
      </c>
    </row>
    <row r="75" spans="1:38" x14ac:dyDescent="0.3">
      <c r="A75" s="5" t="s">
        <v>33</v>
      </c>
      <c r="B75" s="6">
        <v>2015</v>
      </c>
      <c r="C75" s="6" t="s">
        <v>31</v>
      </c>
      <c r="D75" s="6" t="str">
        <f t="shared" si="8"/>
        <v>2015 January</v>
      </c>
      <c r="E75" s="6">
        <v>124</v>
      </c>
      <c r="F75" s="6">
        <v>125.5</v>
      </c>
      <c r="G75" s="6">
        <v>126.6</v>
      </c>
      <c r="H75" s="6">
        <v>125.2</v>
      </c>
      <c r="I75" s="6">
        <v>104.3</v>
      </c>
      <c r="J75" s="6">
        <v>121.3</v>
      </c>
      <c r="K75" s="6">
        <v>134.4</v>
      </c>
      <c r="L75" s="6">
        <v>122.9</v>
      </c>
      <c r="M75" s="6">
        <v>96.1</v>
      </c>
      <c r="N75" s="6">
        <v>126.6</v>
      </c>
      <c r="O75" s="6">
        <v>116.5</v>
      </c>
      <c r="P75" s="6">
        <v>128</v>
      </c>
      <c r="Q75" s="6">
        <v>123.5</v>
      </c>
      <c r="R75" s="6">
        <v>127.4</v>
      </c>
      <c r="S75" s="6">
        <v>121</v>
      </c>
      <c r="T75" s="6">
        <v>116.1</v>
      </c>
      <c r="U75" s="6">
        <v>120.2</v>
      </c>
      <c r="V75" s="6">
        <v>117.3</v>
      </c>
      <c r="W75" s="6">
        <f t="shared" si="9"/>
        <v>117.3</v>
      </c>
      <c r="X75" s="6">
        <v>113.4</v>
      </c>
      <c r="Y75" s="6">
        <v>117.2</v>
      </c>
      <c r="Z75" s="6">
        <v>113.7</v>
      </c>
      <c r="AA75" s="6">
        <v>107.9</v>
      </c>
      <c r="AB75" s="6">
        <v>114.6</v>
      </c>
      <c r="AC75" s="6">
        <v>120.8</v>
      </c>
      <c r="AD75" s="6">
        <v>111.4</v>
      </c>
      <c r="AE75" s="6">
        <v>113.4</v>
      </c>
      <c r="AF75" s="6">
        <v>118.5</v>
      </c>
      <c r="AG75" s="6">
        <f t="shared" si="10"/>
        <v>1574.8999999999999</v>
      </c>
      <c r="AH75" s="6">
        <f t="shared" si="11"/>
        <v>357.3</v>
      </c>
      <c r="AI75" s="6">
        <f t="shared" si="12"/>
        <v>355.3</v>
      </c>
      <c r="AJ75" s="7">
        <f t="shared" si="13"/>
        <v>225.10000000000002</v>
      </c>
      <c r="AK75">
        <f t="shared" si="14"/>
        <v>221.3</v>
      </c>
      <c r="AL75">
        <f t="shared" si="15"/>
        <v>355.4</v>
      </c>
    </row>
    <row r="76" spans="1:38" x14ac:dyDescent="0.3">
      <c r="A76" s="5" t="s">
        <v>34</v>
      </c>
      <c r="B76" s="6">
        <v>2015</v>
      </c>
      <c r="C76" s="6" t="s">
        <v>31</v>
      </c>
      <c r="D76" s="6" t="str">
        <f t="shared" si="8"/>
        <v>2015 January</v>
      </c>
      <c r="E76" s="6">
        <v>123.4</v>
      </c>
      <c r="F76" s="6">
        <v>123.9</v>
      </c>
      <c r="G76" s="6">
        <v>123.8</v>
      </c>
      <c r="H76" s="6">
        <v>125</v>
      </c>
      <c r="I76" s="6">
        <v>108.5</v>
      </c>
      <c r="J76" s="6">
        <v>126.2</v>
      </c>
      <c r="K76" s="6">
        <v>133</v>
      </c>
      <c r="L76" s="6">
        <v>119.1</v>
      </c>
      <c r="M76" s="6">
        <v>99</v>
      </c>
      <c r="N76" s="6">
        <v>120.3</v>
      </c>
      <c r="O76" s="6">
        <v>117.3</v>
      </c>
      <c r="P76" s="6">
        <v>126.7</v>
      </c>
      <c r="Q76" s="6">
        <v>123.1</v>
      </c>
      <c r="R76" s="6">
        <v>124</v>
      </c>
      <c r="S76" s="6">
        <v>123.1</v>
      </c>
      <c r="T76" s="6">
        <v>119.3</v>
      </c>
      <c r="U76" s="6">
        <v>122.5</v>
      </c>
      <c r="V76" s="6">
        <v>117.3</v>
      </c>
      <c r="W76" s="6">
        <f t="shared" si="9"/>
        <v>117.3</v>
      </c>
      <c r="X76" s="6">
        <v>116.5</v>
      </c>
      <c r="Y76" s="6">
        <v>118.1</v>
      </c>
      <c r="Z76" s="6">
        <v>115.5</v>
      </c>
      <c r="AA76" s="6">
        <v>109.4</v>
      </c>
      <c r="AB76" s="6">
        <v>114.3</v>
      </c>
      <c r="AC76" s="6">
        <v>119.7</v>
      </c>
      <c r="AD76" s="6">
        <v>110.7</v>
      </c>
      <c r="AE76" s="6">
        <v>114</v>
      </c>
      <c r="AF76" s="6">
        <v>119.5</v>
      </c>
      <c r="AG76" s="6">
        <f t="shared" si="10"/>
        <v>1569.3</v>
      </c>
      <c r="AH76" s="6">
        <f t="shared" si="11"/>
        <v>364.9</v>
      </c>
      <c r="AI76" s="6">
        <f t="shared" si="12"/>
        <v>355.09999999999997</v>
      </c>
      <c r="AJ76" s="7">
        <f t="shared" si="13"/>
        <v>226.2</v>
      </c>
      <c r="AK76">
        <f t="shared" si="14"/>
        <v>225.9</v>
      </c>
      <c r="AL76">
        <f t="shared" si="15"/>
        <v>352.3</v>
      </c>
    </row>
    <row r="77" spans="1:38" x14ac:dyDescent="0.3">
      <c r="A77" s="5" t="s">
        <v>30</v>
      </c>
      <c r="B77" s="6">
        <v>2015</v>
      </c>
      <c r="C77" s="6" t="s">
        <v>35</v>
      </c>
      <c r="D77" s="6" t="str">
        <f t="shared" si="8"/>
        <v>2015 February</v>
      </c>
      <c r="E77" s="6">
        <v>123.4</v>
      </c>
      <c r="F77" s="6">
        <v>124.4</v>
      </c>
      <c r="G77" s="6">
        <v>122.1</v>
      </c>
      <c r="H77" s="6">
        <v>125.8</v>
      </c>
      <c r="I77" s="6">
        <v>111.5</v>
      </c>
      <c r="J77" s="6">
        <v>129.4</v>
      </c>
      <c r="K77" s="6">
        <v>128.19999999999999</v>
      </c>
      <c r="L77" s="6">
        <v>118.8</v>
      </c>
      <c r="M77" s="6">
        <v>100</v>
      </c>
      <c r="N77" s="6">
        <v>118.6</v>
      </c>
      <c r="O77" s="6">
        <v>118.8</v>
      </c>
      <c r="P77" s="6">
        <v>126.8</v>
      </c>
      <c r="Q77" s="6">
        <v>122.8</v>
      </c>
      <c r="R77" s="6">
        <v>124.2</v>
      </c>
      <c r="S77" s="6">
        <v>125.4</v>
      </c>
      <c r="T77" s="6">
        <v>122.7</v>
      </c>
      <c r="U77" s="6">
        <v>125</v>
      </c>
      <c r="V77" s="6" t="s">
        <v>32</v>
      </c>
      <c r="W77" s="6">
        <f t="shared" si="9"/>
        <v>118.1</v>
      </c>
      <c r="X77" s="6">
        <v>120</v>
      </c>
      <c r="Y77" s="6">
        <v>119.6</v>
      </c>
      <c r="Z77" s="6">
        <v>117.7</v>
      </c>
      <c r="AA77" s="6">
        <v>110.9</v>
      </c>
      <c r="AB77" s="6">
        <v>114.8</v>
      </c>
      <c r="AC77" s="6">
        <v>118.7</v>
      </c>
      <c r="AD77" s="6">
        <v>110.8</v>
      </c>
      <c r="AE77" s="6">
        <v>115</v>
      </c>
      <c r="AF77" s="6">
        <v>120.6</v>
      </c>
      <c r="AG77" s="6">
        <f t="shared" si="10"/>
        <v>1570.5999999999997</v>
      </c>
      <c r="AH77" s="6">
        <f t="shared" si="11"/>
        <v>373.1</v>
      </c>
      <c r="AI77" s="6">
        <f t="shared" si="12"/>
        <v>356.4</v>
      </c>
      <c r="AJ77" s="7">
        <f t="shared" si="13"/>
        <v>228.5</v>
      </c>
      <c r="AK77">
        <f t="shared" si="14"/>
        <v>230.9</v>
      </c>
      <c r="AL77">
        <f t="shared" si="15"/>
        <v>354</v>
      </c>
    </row>
    <row r="78" spans="1:38" x14ac:dyDescent="0.3">
      <c r="A78" s="5" t="s">
        <v>33</v>
      </c>
      <c r="B78" s="6">
        <v>2015</v>
      </c>
      <c r="C78" s="6" t="s">
        <v>35</v>
      </c>
      <c r="D78" s="6" t="str">
        <f t="shared" si="8"/>
        <v>2015 February</v>
      </c>
      <c r="E78" s="6">
        <v>124.3</v>
      </c>
      <c r="F78" s="6">
        <v>126.5</v>
      </c>
      <c r="G78" s="6">
        <v>119.5</v>
      </c>
      <c r="H78" s="6">
        <v>125.6</v>
      </c>
      <c r="I78" s="6">
        <v>104.9</v>
      </c>
      <c r="J78" s="6">
        <v>121.6</v>
      </c>
      <c r="K78" s="6">
        <v>131.80000000000001</v>
      </c>
      <c r="L78" s="6">
        <v>125.1</v>
      </c>
      <c r="M78" s="6">
        <v>95</v>
      </c>
      <c r="N78" s="6">
        <v>127.7</v>
      </c>
      <c r="O78" s="6">
        <v>116.8</v>
      </c>
      <c r="P78" s="6">
        <v>128.6</v>
      </c>
      <c r="Q78" s="6">
        <v>123.7</v>
      </c>
      <c r="R78" s="6">
        <v>128.1</v>
      </c>
      <c r="S78" s="6">
        <v>121.3</v>
      </c>
      <c r="T78" s="6">
        <v>116.5</v>
      </c>
      <c r="U78" s="6">
        <v>120.6</v>
      </c>
      <c r="V78" s="6">
        <v>118.1</v>
      </c>
      <c r="W78" s="6">
        <f t="shared" si="9"/>
        <v>118.1</v>
      </c>
      <c r="X78" s="6">
        <v>114</v>
      </c>
      <c r="Y78" s="6">
        <v>117.7</v>
      </c>
      <c r="Z78" s="6">
        <v>114.1</v>
      </c>
      <c r="AA78" s="6">
        <v>106.8</v>
      </c>
      <c r="AB78" s="6">
        <v>114.9</v>
      </c>
      <c r="AC78" s="6">
        <v>120.4</v>
      </c>
      <c r="AD78" s="6">
        <v>111.7</v>
      </c>
      <c r="AE78" s="6">
        <v>113.2</v>
      </c>
      <c r="AF78" s="6">
        <v>118.7</v>
      </c>
      <c r="AG78" s="6">
        <f t="shared" si="10"/>
        <v>1571.1000000000001</v>
      </c>
      <c r="AH78" s="6">
        <f t="shared" si="11"/>
        <v>358.4</v>
      </c>
      <c r="AI78" s="6">
        <f t="shared" si="12"/>
        <v>356.20000000000005</v>
      </c>
      <c r="AJ78" s="7">
        <f t="shared" si="13"/>
        <v>225.8</v>
      </c>
      <c r="AK78">
        <f t="shared" si="14"/>
        <v>220.8</v>
      </c>
      <c r="AL78">
        <f t="shared" si="15"/>
        <v>356.20000000000005</v>
      </c>
    </row>
    <row r="79" spans="1:38" x14ac:dyDescent="0.3">
      <c r="A79" s="5" t="s">
        <v>34</v>
      </c>
      <c r="B79" s="6">
        <v>2015</v>
      </c>
      <c r="C79" s="6" t="s">
        <v>35</v>
      </c>
      <c r="D79" s="6" t="str">
        <f t="shared" si="8"/>
        <v>2015 February</v>
      </c>
      <c r="E79" s="6">
        <v>123.7</v>
      </c>
      <c r="F79" s="6">
        <v>125.1</v>
      </c>
      <c r="G79" s="6">
        <v>121.1</v>
      </c>
      <c r="H79" s="6">
        <v>125.7</v>
      </c>
      <c r="I79" s="6">
        <v>109.1</v>
      </c>
      <c r="J79" s="6">
        <v>125.8</v>
      </c>
      <c r="K79" s="6">
        <v>129.4</v>
      </c>
      <c r="L79" s="6">
        <v>120.9</v>
      </c>
      <c r="M79" s="6">
        <v>98.3</v>
      </c>
      <c r="N79" s="6">
        <v>121.6</v>
      </c>
      <c r="O79" s="6">
        <v>118</v>
      </c>
      <c r="P79" s="6">
        <v>127.6</v>
      </c>
      <c r="Q79" s="6">
        <v>123.1</v>
      </c>
      <c r="R79" s="6">
        <v>125.2</v>
      </c>
      <c r="S79" s="6">
        <v>123.8</v>
      </c>
      <c r="T79" s="6">
        <v>120.1</v>
      </c>
      <c r="U79" s="6">
        <v>123.3</v>
      </c>
      <c r="V79" s="6">
        <v>118.1</v>
      </c>
      <c r="W79" s="6">
        <f t="shared" si="9"/>
        <v>118.1</v>
      </c>
      <c r="X79" s="6">
        <v>117.7</v>
      </c>
      <c r="Y79" s="6">
        <v>118.7</v>
      </c>
      <c r="Z79" s="6">
        <v>116.3</v>
      </c>
      <c r="AA79" s="6">
        <v>108.7</v>
      </c>
      <c r="AB79" s="6">
        <v>114.9</v>
      </c>
      <c r="AC79" s="6">
        <v>119.7</v>
      </c>
      <c r="AD79" s="6">
        <v>111.2</v>
      </c>
      <c r="AE79" s="6">
        <v>114.1</v>
      </c>
      <c r="AF79" s="6">
        <v>119.7</v>
      </c>
      <c r="AG79" s="6">
        <f t="shared" si="10"/>
        <v>1569.3999999999996</v>
      </c>
      <c r="AH79" s="6">
        <f t="shared" si="11"/>
        <v>367.2</v>
      </c>
      <c r="AI79" s="6">
        <f t="shared" si="12"/>
        <v>356.5</v>
      </c>
      <c r="AJ79" s="7">
        <f t="shared" si="13"/>
        <v>227.5</v>
      </c>
      <c r="AK79">
        <f t="shared" si="14"/>
        <v>226.4</v>
      </c>
      <c r="AL79">
        <f t="shared" si="15"/>
        <v>354.20000000000005</v>
      </c>
    </row>
    <row r="80" spans="1:38" x14ac:dyDescent="0.3">
      <c r="A80" s="5" t="s">
        <v>30</v>
      </c>
      <c r="B80" s="6">
        <v>2015</v>
      </c>
      <c r="C80" s="6" t="s">
        <v>36</v>
      </c>
      <c r="D80" s="6" t="str">
        <f t="shared" si="8"/>
        <v>2015 March</v>
      </c>
      <c r="E80" s="6">
        <v>123.3</v>
      </c>
      <c r="F80" s="6">
        <v>124.7</v>
      </c>
      <c r="G80" s="6">
        <v>118.9</v>
      </c>
      <c r="H80" s="6">
        <v>126</v>
      </c>
      <c r="I80" s="6">
        <v>111.8</v>
      </c>
      <c r="J80" s="6">
        <v>130.9</v>
      </c>
      <c r="K80" s="6">
        <v>128</v>
      </c>
      <c r="L80" s="6">
        <v>119.9</v>
      </c>
      <c r="M80" s="6">
        <v>98.9</v>
      </c>
      <c r="N80" s="6">
        <v>119.4</v>
      </c>
      <c r="O80" s="6">
        <v>118.9</v>
      </c>
      <c r="P80" s="6">
        <v>127.7</v>
      </c>
      <c r="Q80" s="6">
        <v>123.1</v>
      </c>
      <c r="R80" s="6">
        <v>124.7</v>
      </c>
      <c r="S80" s="6">
        <v>126</v>
      </c>
      <c r="T80" s="6">
        <v>122.9</v>
      </c>
      <c r="U80" s="6">
        <v>125.5</v>
      </c>
      <c r="V80" s="6" t="s">
        <v>32</v>
      </c>
      <c r="W80" s="6">
        <f t="shared" si="9"/>
        <v>118.6</v>
      </c>
      <c r="X80" s="6">
        <v>120.6</v>
      </c>
      <c r="Y80" s="6">
        <v>120.2</v>
      </c>
      <c r="Z80" s="6">
        <v>118.2</v>
      </c>
      <c r="AA80" s="6">
        <v>111.6</v>
      </c>
      <c r="AB80" s="6">
        <v>115.5</v>
      </c>
      <c r="AC80" s="6">
        <v>119.4</v>
      </c>
      <c r="AD80" s="6">
        <v>110.8</v>
      </c>
      <c r="AE80" s="6">
        <v>115.5</v>
      </c>
      <c r="AF80" s="6">
        <v>121.1</v>
      </c>
      <c r="AG80" s="6">
        <f t="shared" si="10"/>
        <v>1571.5</v>
      </c>
      <c r="AH80" s="6">
        <f t="shared" si="11"/>
        <v>374.4</v>
      </c>
      <c r="AI80" s="6">
        <f t="shared" si="12"/>
        <v>358.20000000000005</v>
      </c>
      <c r="AJ80" s="7">
        <f t="shared" si="13"/>
        <v>229</v>
      </c>
      <c r="AK80">
        <f t="shared" si="14"/>
        <v>232.2</v>
      </c>
      <c r="AL80">
        <f t="shared" si="15"/>
        <v>355.7</v>
      </c>
    </row>
    <row r="81" spans="1:38" x14ac:dyDescent="0.3">
      <c r="A81" s="5" t="s">
        <v>33</v>
      </c>
      <c r="B81" s="6">
        <v>2015</v>
      </c>
      <c r="C81" s="6" t="s">
        <v>36</v>
      </c>
      <c r="D81" s="6" t="str">
        <f t="shared" si="8"/>
        <v>2015 March</v>
      </c>
      <c r="E81" s="6">
        <v>124</v>
      </c>
      <c r="F81" s="6">
        <v>126.7</v>
      </c>
      <c r="G81" s="6">
        <v>113.5</v>
      </c>
      <c r="H81" s="6">
        <v>125.9</v>
      </c>
      <c r="I81" s="6">
        <v>104.8</v>
      </c>
      <c r="J81" s="6">
        <v>123.8</v>
      </c>
      <c r="K81" s="6">
        <v>131.4</v>
      </c>
      <c r="L81" s="6">
        <v>127.2</v>
      </c>
      <c r="M81" s="6">
        <v>93.2</v>
      </c>
      <c r="N81" s="6">
        <v>127.4</v>
      </c>
      <c r="O81" s="6">
        <v>117</v>
      </c>
      <c r="P81" s="6">
        <v>129.19999999999999</v>
      </c>
      <c r="Q81" s="6">
        <v>123.9</v>
      </c>
      <c r="R81" s="6">
        <v>128.80000000000001</v>
      </c>
      <c r="S81" s="6">
        <v>121.7</v>
      </c>
      <c r="T81" s="6">
        <v>116.9</v>
      </c>
      <c r="U81" s="6">
        <v>120.9</v>
      </c>
      <c r="V81" s="6">
        <v>118.6</v>
      </c>
      <c r="W81" s="6">
        <f t="shared" si="9"/>
        <v>118.6</v>
      </c>
      <c r="X81" s="6">
        <v>114.4</v>
      </c>
      <c r="Y81" s="6">
        <v>118</v>
      </c>
      <c r="Z81" s="6">
        <v>114.3</v>
      </c>
      <c r="AA81" s="6">
        <v>108.4</v>
      </c>
      <c r="AB81" s="6">
        <v>115.4</v>
      </c>
      <c r="AC81" s="6">
        <v>120.6</v>
      </c>
      <c r="AD81" s="6">
        <v>111.3</v>
      </c>
      <c r="AE81" s="6">
        <v>113.8</v>
      </c>
      <c r="AF81" s="6">
        <v>119.1</v>
      </c>
      <c r="AG81" s="6">
        <f t="shared" si="10"/>
        <v>1568.0000000000002</v>
      </c>
      <c r="AH81" s="6">
        <f t="shared" si="11"/>
        <v>359.5</v>
      </c>
      <c r="AI81" s="6">
        <f t="shared" si="12"/>
        <v>357.2</v>
      </c>
      <c r="AJ81" s="7">
        <f t="shared" si="13"/>
        <v>225.6</v>
      </c>
      <c r="AK81">
        <f t="shared" si="14"/>
        <v>222.8</v>
      </c>
      <c r="AL81">
        <f t="shared" si="15"/>
        <v>358</v>
      </c>
    </row>
    <row r="82" spans="1:38" x14ac:dyDescent="0.3">
      <c r="A82" s="5" t="s">
        <v>34</v>
      </c>
      <c r="B82" s="6">
        <v>2015</v>
      </c>
      <c r="C82" s="6" t="s">
        <v>36</v>
      </c>
      <c r="D82" s="6" t="str">
        <f t="shared" si="8"/>
        <v>2015 March</v>
      </c>
      <c r="E82" s="6">
        <v>123.5</v>
      </c>
      <c r="F82" s="6">
        <v>125.4</v>
      </c>
      <c r="G82" s="6">
        <v>116.8</v>
      </c>
      <c r="H82" s="6">
        <v>126</v>
      </c>
      <c r="I82" s="6">
        <v>109.2</v>
      </c>
      <c r="J82" s="6">
        <v>127.6</v>
      </c>
      <c r="K82" s="6">
        <v>129.19999999999999</v>
      </c>
      <c r="L82" s="6">
        <v>122.4</v>
      </c>
      <c r="M82" s="6">
        <v>97</v>
      </c>
      <c r="N82" s="6">
        <v>122.1</v>
      </c>
      <c r="O82" s="6">
        <v>118.1</v>
      </c>
      <c r="P82" s="6">
        <v>128.4</v>
      </c>
      <c r="Q82" s="6">
        <v>123.4</v>
      </c>
      <c r="R82" s="6">
        <v>125.8</v>
      </c>
      <c r="S82" s="6">
        <v>124.3</v>
      </c>
      <c r="T82" s="6">
        <v>120.4</v>
      </c>
      <c r="U82" s="6">
        <v>123.7</v>
      </c>
      <c r="V82" s="6">
        <v>118.6</v>
      </c>
      <c r="W82" s="6">
        <f t="shared" si="9"/>
        <v>118.6</v>
      </c>
      <c r="X82" s="6">
        <v>118.3</v>
      </c>
      <c r="Y82" s="6">
        <v>119.2</v>
      </c>
      <c r="Z82" s="6">
        <v>116.7</v>
      </c>
      <c r="AA82" s="6">
        <v>109.9</v>
      </c>
      <c r="AB82" s="6">
        <v>115.4</v>
      </c>
      <c r="AC82" s="6">
        <v>120.1</v>
      </c>
      <c r="AD82" s="6">
        <v>111</v>
      </c>
      <c r="AE82" s="6">
        <v>114.7</v>
      </c>
      <c r="AF82" s="6">
        <v>120.2</v>
      </c>
      <c r="AG82" s="6">
        <f t="shared" si="10"/>
        <v>1569.1</v>
      </c>
      <c r="AH82" s="6">
        <f t="shared" si="11"/>
        <v>368.4</v>
      </c>
      <c r="AI82" s="6">
        <f t="shared" si="12"/>
        <v>357.9</v>
      </c>
      <c r="AJ82" s="7">
        <f t="shared" si="13"/>
        <v>227.7</v>
      </c>
      <c r="AK82">
        <f t="shared" si="14"/>
        <v>228.2</v>
      </c>
      <c r="AL82">
        <f t="shared" si="15"/>
        <v>355.9</v>
      </c>
    </row>
    <row r="83" spans="1:38" x14ac:dyDescent="0.3">
      <c r="A83" s="5" t="s">
        <v>30</v>
      </c>
      <c r="B83" s="6">
        <v>2015</v>
      </c>
      <c r="C83" s="6" t="s">
        <v>37</v>
      </c>
      <c r="D83" s="6" t="str">
        <f t="shared" si="8"/>
        <v>2015 April</v>
      </c>
      <c r="E83" s="6">
        <v>123.3</v>
      </c>
      <c r="F83" s="6">
        <v>125.5</v>
      </c>
      <c r="G83" s="6">
        <v>117.2</v>
      </c>
      <c r="H83" s="6">
        <v>126.8</v>
      </c>
      <c r="I83" s="6">
        <v>111.9</v>
      </c>
      <c r="J83" s="6">
        <v>134.19999999999999</v>
      </c>
      <c r="K83" s="6">
        <v>127.5</v>
      </c>
      <c r="L83" s="6">
        <v>121.5</v>
      </c>
      <c r="M83" s="6">
        <v>97.8</v>
      </c>
      <c r="N83" s="6">
        <v>119.8</v>
      </c>
      <c r="O83" s="6">
        <v>119.4</v>
      </c>
      <c r="P83" s="6">
        <v>128.69999999999999</v>
      </c>
      <c r="Q83" s="6">
        <v>123.6</v>
      </c>
      <c r="R83" s="6">
        <v>125.7</v>
      </c>
      <c r="S83" s="6">
        <v>126.4</v>
      </c>
      <c r="T83" s="6">
        <v>123.3</v>
      </c>
      <c r="U83" s="6">
        <v>126</v>
      </c>
      <c r="V83" s="6" t="s">
        <v>32</v>
      </c>
      <c r="W83" s="6">
        <f t="shared" si="9"/>
        <v>119.2</v>
      </c>
      <c r="X83" s="6">
        <v>121.2</v>
      </c>
      <c r="Y83" s="6">
        <v>120.9</v>
      </c>
      <c r="Z83" s="6">
        <v>118.6</v>
      </c>
      <c r="AA83" s="6">
        <v>111.9</v>
      </c>
      <c r="AB83" s="6">
        <v>116.2</v>
      </c>
      <c r="AC83" s="6">
        <v>119.9</v>
      </c>
      <c r="AD83" s="6">
        <v>111.6</v>
      </c>
      <c r="AE83" s="6">
        <v>116</v>
      </c>
      <c r="AF83" s="6">
        <v>121.5</v>
      </c>
      <c r="AG83" s="6">
        <f t="shared" si="10"/>
        <v>1577.2</v>
      </c>
      <c r="AH83" s="6">
        <f t="shared" si="11"/>
        <v>375.7</v>
      </c>
      <c r="AI83" s="6">
        <f t="shared" si="12"/>
        <v>360</v>
      </c>
      <c r="AJ83" s="7">
        <f t="shared" si="13"/>
        <v>230.2</v>
      </c>
      <c r="AK83">
        <f t="shared" si="14"/>
        <v>233.10000000000002</v>
      </c>
      <c r="AL83">
        <f t="shared" si="15"/>
        <v>357.9</v>
      </c>
    </row>
    <row r="84" spans="1:38" x14ac:dyDescent="0.3">
      <c r="A84" s="5" t="s">
        <v>33</v>
      </c>
      <c r="B84" s="6">
        <v>2015</v>
      </c>
      <c r="C84" s="6" t="s">
        <v>37</v>
      </c>
      <c r="D84" s="6" t="str">
        <f t="shared" si="8"/>
        <v>2015 April</v>
      </c>
      <c r="E84" s="6">
        <v>123.8</v>
      </c>
      <c r="F84" s="6">
        <v>128.19999999999999</v>
      </c>
      <c r="G84" s="6">
        <v>110</v>
      </c>
      <c r="H84" s="6">
        <v>126.3</v>
      </c>
      <c r="I84" s="6">
        <v>104.5</v>
      </c>
      <c r="J84" s="6">
        <v>130.6</v>
      </c>
      <c r="K84" s="6">
        <v>130.80000000000001</v>
      </c>
      <c r="L84" s="6">
        <v>131.30000000000001</v>
      </c>
      <c r="M84" s="6">
        <v>91.6</v>
      </c>
      <c r="N84" s="6">
        <v>127.7</v>
      </c>
      <c r="O84" s="6">
        <v>117.2</v>
      </c>
      <c r="P84" s="6">
        <v>129.5</v>
      </c>
      <c r="Q84" s="6">
        <v>124.6</v>
      </c>
      <c r="R84" s="6">
        <v>130.1</v>
      </c>
      <c r="S84" s="6">
        <v>122.1</v>
      </c>
      <c r="T84" s="6">
        <v>117.2</v>
      </c>
      <c r="U84" s="6">
        <v>121.3</v>
      </c>
      <c r="V84" s="6">
        <v>119.2</v>
      </c>
      <c r="W84" s="6">
        <f t="shared" si="9"/>
        <v>119.2</v>
      </c>
      <c r="X84" s="6">
        <v>114.7</v>
      </c>
      <c r="Y84" s="6">
        <v>118.4</v>
      </c>
      <c r="Z84" s="6">
        <v>114.6</v>
      </c>
      <c r="AA84" s="6">
        <v>108.4</v>
      </c>
      <c r="AB84" s="6">
        <v>115.6</v>
      </c>
      <c r="AC84" s="6">
        <v>121.7</v>
      </c>
      <c r="AD84" s="6">
        <v>111.8</v>
      </c>
      <c r="AE84" s="6">
        <v>114.2</v>
      </c>
      <c r="AF84" s="6">
        <v>119.7</v>
      </c>
      <c r="AG84" s="6">
        <f t="shared" si="10"/>
        <v>1576.1</v>
      </c>
      <c r="AH84" s="6">
        <f t="shared" si="11"/>
        <v>360.6</v>
      </c>
      <c r="AI84" s="6">
        <f t="shared" si="12"/>
        <v>359.3</v>
      </c>
      <c r="AJ84" s="7">
        <f t="shared" si="13"/>
        <v>226.39999999999998</v>
      </c>
      <c r="AK84">
        <f t="shared" si="14"/>
        <v>223.10000000000002</v>
      </c>
      <c r="AL84">
        <f t="shared" si="15"/>
        <v>359.9</v>
      </c>
    </row>
    <row r="85" spans="1:38" x14ac:dyDescent="0.3">
      <c r="A85" s="5" t="s">
        <v>34</v>
      </c>
      <c r="B85" s="6">
        <v>2015</v>
      </c>
      <c r="C85" s="6" t="s">
        <v>37</v>
      </c>
      <c r="D85" s="6" t="str">
        <f t="shared" si="8"/>
        <v>2015 April</v>
      </c>
      <c r="E85" s="6">
        <v>123.5</v>
      </c>
      <c r="F85" s="6">
        <v>126.4</v>
      </c>
      <c r="G85" s="6">
        <v>114.4</v>
      </c>
      <c r="H85" s="6">
        <v>126.6</v>
      </c>
      <c r="I85" s="6">
        <v>109.2</v>
      </c>
      <c r="J85" s="6">
        <v>132.5</v>
      </c>
      <c r="K85" s="6">
        <v>128.6</v>
      </c>
      <c r="L85" s="6">
        <v>124.8</v>
      </c>
      <c r="M85" s="6">
        <v>95.7</v>
      </c>
      <c r="N85" s="6">
        <v>122.4</v>
      </c>
      <c r="O85" s="6">
        <v>118.5</v>
      </c>
      <c r="P85" s="6">
        <v>129.1</v>
      </c>
      <c r="Q85" s="6">
        <v>124</v>
      </c>
      <c r="R85" s="6">
        <v>126.9</v>
      </c>
      <c r="S85" s="6">
        <v>124.7</v>
      </c>
      <c r="T85" s="6">
        <v>120.8</v>
      </c>
      <c r="U85" s="6">
        <v>124.1</v>
      </c>
      <c r="V85" s="6">
        <v>119.2</v>
      </c>
      <c r="W85" s="6">
        <f t="shared" si="9"/>
        <v>119.2</v>
      </c>
      <c r="X85" s="6">
        <v>118.7</v>
      </c>
      <c r="Y85" s="6">
        <v>119.7</v>
      </c>
      <c r="Z85" s="6">
        <v>117.1</v>
      </c>
      <c r="AA85" s="6">
        <v>110.1</v>
      </c>
      <c r="AB85" s="6">
        <v>115.9</v>
      </c>
      <c r="AC85" s="6">
        <v>121</v>
      </c>
      <c r="AD85" s="6">
        <v>111.7</v>
      </c>
      <c r="AE85" s="6">
        <v>115.1</v>
      </c>
      <c r="AF85" s="6">
        <v>120.7</v>
      </c>
      <c r="AG85" s="6">
        <f t="shared" si="10"/>
        <v>1575.7</v>
      </c>
      <c r="AH85" s="6">
        <f t="shared" si="11"/>
        <v>369.6</v>
      </c>
      <c r="AI85" s="6">
        <f t="shared" si="12"/>
        <v>359.9</v>
      </c>
      <c r="AJ85" s="7">
        <f t="shared" si="13"/>
        <v>228.8</v>
      </c>
      <c r="AK85">
        <f t="shared" si="14"/>
        <v>228.8</v>
      </c>
      <c r="AL85">
        <f t="shared" si="15"/>
        <v>357.9</v>
      </c>
    </row>
    <row r="86" spans="1:38" x14ac:dyDescent="0.3">
      <c r="A86" s="5" t="s">
        <v>30</v>
      </c>
      <c r="B86" s="6">
        <v>2015</v>
      </c>
      <c r="C86" s="6" t="s">
        <v>38</v>
      </c>
      <c r="D86" s="6" t="str">
        <f t="shared" si="8"/>
        <v>2015 May</v>
      </c>
      <c r="E86" s="6">
        <v>123.5</v>
      </c>
      <c r="F86" s="6">
        <v>127.1</v>
      </c>
      <c r="G86" s="6">
        <v>117.3</v>
      </c>
      <c r="H86" s="6">
        <v>127.7</v>
      </c>
      <c r="I86" s="6">
        <v>112.5</v>
      </c>
      <c r="J86" s="6">
        <v>134.1</v>
      </c>
      <c r="K86" s="6">
        <v>128.5</v>
      </c>
      <c r="L86" s="6">
        <v>124.3</v>
      </c>
      <c r="M86" s="6">
        <v>97.6</v>
      </c>
      <c r="N86" s="6">
        <v>120.7</v>
      </c>
      <c r="O86" s="6">
        <v>120.2</v>
      </c>
      <c r="P86" s="6">
        <v>129.80000000000001</v>
      </c>
      <c r="Q86" s="6">
        <v>124.4</v>
      </c>
      <c r="R86" s="6">
        <v>126.7</v>
      </c>
      <c r="S86" s="6">
        <v>127.3</v>
      </c>
      <c r="T86" s="6">
        <v>124.1</v>
      </c>
      <c r="U86" s="6">
        <v>126.8</v>
      </c>
      <c r="V86" s="6" t="s">
        <v>32</v>
      </c>
      <c r="W86" s="6">
        <f t="shared" si="9"/>
        <v>119.6</v>
      </c>
      <c r="X86" s="6">
        <v>121.9</v>
      </c>
      <c r="Y86" s="6">
        <v>121.5</v>
      </c>
      <c r="Z86" s="6">
        <v>119.4</v>
      </c>
      <c r="AA86" s="6">
        <v>113.3</v>
      </c>
      <c r="AB86" s="6">
        <v>116.7</v>
      </c>
      <c r="AC86" s="6">
        <v>120.5</v>
      </c>
      <c r="AD86" s="6">
        <v>112.3</v>
      </c>
      <c r="AE86" s="6">
        <v>116.9</v>
      </c>
      <c r="AF86" s="6">
        <v>122.4</v>
      </c>
      <c r="AG86" s="6">
        <f t="shared" si="10"/>
        <v>1587.7</v>
      </c>
      <c r="AH86" s="6">
        <f t="shared" si="11"/>
        <v>378.2</v>
      </c>
      <c r="AI86" s="6">
        <f t="shared" si="12"/>
        <v>361.6</v>
      </c>
      <c r="AJ86" s="7">
        <f t="shared" si="13"/>
        <v>231.7</v>
      </c>
      <c r="AK86">
        <f t="shared" si="14"/>
        <v>235.2</v>
      </c>
      <c r="AL86">
        <f t="shared" si="15"/>
        <v>360.3</v>
      </c>
    </row>
    <row r="87" spans="1:38" x14ac:dyDescent="0.3">
      <c r="A87" s="5" t="s">
        <v>33</v>
      </c>
      <c r="B87" s="6">
        <v>2015</v>
      </c>
      <c r="C87" s="6" t="s">
        <v>38</v>
      </c>
      <c r="D87" s="6" t="str">
        <f t="shared" si="8"/>
        <v>2015 May</v>
      </c>
      <c r="E87" s="6">
        <v>123.8</v>
      </c>
      <c r="F87" s="6">
        <v>129.69999999999999</v>
      </c>
      <c r="G87" s="6">
        <v>111.3</v>
      </c>
      <c r="H87" s="6">
        <v>126.6</v>
      </c>
      <c r="I87" s="6">
        <v>105.2</v>
      </c>
      <c r="J87" s="6">
        <v>130.80000000000001</v>
      </c>
      <c r="K87" s="6">
        <v>135.6</v>
      </c>
      <c r="L87" s="6">
        <v>142.6</v>
      </c>
      <c r="M87" s="6">
        <v>90.8</v>
      </c>
      <c r="N87" s="6">
        <v>128.80000000000001</v>
      </c>
      <c r="O87" s="6">
        <v>117.7</v>
      </c>
      <c r="P87" s="6">
        <v>129.9</v>
      </c>
      <c r="Q87" s="6">
        <v>126.1</v>
      </c>
      <c r="R87" s="6">
        <v>131.30000000000001</v>
      </c>
      <c r="S87" s="6">
        <v>122.4</v>
      </c>
      <c r="T87" s="6">
        <v>117.4</v>
      </c>
      <c r="U87" s="6">
        <v>121.6</v>
      </c>
      <c r="V87" s="6">
        <v>119.6</v>
      </c>
      <c r="W87" s="6">
        <f t="shared" si="9"/>
        <v>119.6</v>
      </c>
      <c r="X87" s="6">
        <v>114.9</v>
      </c>
      <c r="Y87" s="6">
        <v>118.7</v>
      </c>
      <c r="Z87" s="6">
        <v>114.9</v>
      </c>
      <c r="AA87" s="6">
        <v>110.8</v>
      </c>
      <c r="AB87" s="6">
        <v>116</v>
      </c>
      <c r="AC87" s="6">
        <v>122</v>
      </c>
      <c r="AD87" s="6">
        <v>112.4</v>
      </c>
      <c r="AE87" s="6">
        <v>115.2</v>
      </c>
      <c r="AF87" s="6">
        <v>120.7</v>
      </c>
      <c r="AG87" s="6">
        <f t="shared" si="10"/>
        <v>1598.9</v>
      </c>
      <c r="AH87" s="6">
        <f t="shared" si="11"/>
        <v>361.4</v>
      </c>
      <c r="AI87" s="6">
        <f t="shared" si="12"/>
        <v>360.3</v>
      </c>
      <c r="AJ87" s="7">
        <f t="shared" si="13"/>
        <v>227.3</v>
      </c>
      <c r="AK87">
        <f t="shared" si="14"/>
        <v>225.7</v>
      </c>
      <c r="AL87">
        <f t="shared" si="15"/>
        <v>362.5</v>
      </c>
    </row>
    <row r="88" spans="1:38" x14ac:dyDescent="0.3">
      <c r="A88" s="5" t="s">
        <v>34</v>
      </c>
      <c r="B88" s="6">
        <v>2015</v>
      </c>
      <c r="C88" s="6" t="s">
        <v>38</v>
      </c>
      <c r="D88" s="6" t="str">
        <f t="shared" si="8"/>
        <v>2015 May</v>
      </c>
      <c r="E88" s="6">
        <v>123.6</v>
      </c>
      <c r="F88" s="6">
        <v>128</v>
      </c>
      <c r="G88" s="6">
        <v>115</v>
      </c>
      <c r="H88" s="6">
        <v>127.3</v>
      </c>
      <c r="I88" s="6">
        <v>109.8</v>
      </c>
      <c r="J88" s="6">
        <v>132.6</v>
      </c>
      <c r="K88" s="6">
        <v>130.9</v>
      </c>
      <c r="L88" s="6">
        <v>130.5</v>
      </c>
      <c r="M88" s="6">
        <v>95.3</v>
      </c>
      <c r="N88" s="6">
        <v>123.4</v>
      </c>
      <c r="O88" s="6">
        <v>119.2</v>
      </c>
      <c r="P88" s="6">
        <v>129.80000000000001</v>
      </c>
      <c r="Q88" s="6">
        <v>125</v>
      </c>
      <c r="R88" s="6">
        <v>127.9</v>
      </c>
      <c r="S88" s="6">
        <v>125.4</v>
      </c>
      <c r="T88" s="6">
        <v>121.3</v>
      </c>
      <c r="U88" s="6">
        <v>124.7</v>
      </c>
      <c r="V88" s="6">
        <v>119.6</v>
      </c>
      <c r="W88" s="6">
        <f t="shared" si="9"/>
        <v>119.6</v>
      </c>
      <c r="X88" s="6">
        <v>119.2</v>
      </c>
      <c r="Y88" s="6">
        <v>120.2</v>
      </c>
      <c r="Z88" s="6">
        <v>117.7</v>
      </c>
      <c r="AA88" s="6">
        <v>112</v>
      </c>
      <c r="AB88" s="6">
        <v>116.3</v>
      </c>
      <c r="AC88" s="6">
        <v>121.4</v>
      </c>
      <c r="AD88" s="6">
        <v>112.3</v>
      </c>
      <c r="AE88" s="6">
        <v>116.1</v>
      </c>
      <c r="AF88" s="6">
        <v>121.6</v>
      </c>
      <c r="AG88" s="6">
        <f t="shared" si="10"/>
        <v>1590.4</v>
      </c>
      <c r="AH88" s="6">
        <f t="shared" si="11"/>
        <v>371.4</v>
      </c>
      <c r="AI88" s="6">
        <f t="shared" si="12"/>
        <v>361.20000000000005</v>
      </c>
      <c r="AJ88" s="7">
        <f t="shared" si="13"/>
        <v>230</v>
      </c>
      <c r="AK88">
        <f t="shared" si="14"/>
        <v>231.2</v>
      </c>
      <c r="AL88">
        <f t="shared" si="15"/>
        <v>360.3</v>
      </c>
    </row>
    <row r="89" spans="1:38" x14ac:dyDescent="0.3">
      <c r="A89" s="5" t="s">
        <v>30</v>
      </c>
      <c r="B89" s="6">
        <v>2015</v>
      </c>
      <c r="C89" s="6" t="s">
        <v>39</v>
      </c>
      <c r="D89" s="6" t="str">
        <f t="shared" si="8"/>
        <v>2015 June</v>
      </c>
      <c r="E89" s="6">
        <v>124.1</v>
      </c>
      <c r="F89" s="6">
        <v>130.4</v>
      </c>
      <c r="G89" s="6">
        <v>122.1</v>
      </c>
      <c r="H89" s="6">
        <v>128.69999999999999</v>
      </c>
      <c r="I89" s="6">
        <v>114.1</v>
      </c>
      <c r="J89" s="6">
        <v>133.19999999999999</v>
      </c>
      <c r="K89" s="6">
        <v>135.19999999999999</v>
      </c>
      <c r="L89" s="6">
        <v>131.9</v>
      </c>
      <c r="M89" s="6">
        <v>96.3</v>
      </c>
      <c r="N89" s="6">
        <v>123</v>
      </c>
      <c r="O89" s="6">
        <v>121.1</v>
      </c>
      <c r="P89" s="6">
        <v>131.19999999999999</v>
      </c>
      <c r="Q89" s="6">
        <v>126.6</v>
      </c>
      <c r="R89" s="6">
        <v>128.19999999999999</v>
      </c>
      <c r="S89" s="6">
        <v>128.4</v>
      </c>
      <c r="T89" s="6">
        <v>125.1</v>
      </c>
      <c r="U89" s="6">
        <v>128</v>
      </c>
      <c r="V89" s="6" t="s">
        <v>32</v>
      </c>
      <c r="W89" s="6">
        <f t="shared" si="9"/>
        <v>119</v>
      </c>
      <c r="X89" s="6">
        <v>122.6</v>
      </c>
      <c r="Y89" s="6">
        <v>122.8</v>
      </c>
      <c r="Z89" s="6">
        <v>120.4</v>
      </c>
      <c r="AA89" s="6">
        <v>114.2</v>
      </c>
      <c r="AB89" s="6">
        <v>117.9</v>
      </c>
      <c r="AC89" s="6">
        <v>122</v>
      </c>
      <c r="AD89" s="6">
        <v>113</v>
      </c>
      <c r="AE89" s="6">
        <v>117.9</v>
      </c>
      <c r="AF89" s="6">
        <v>124.1</v>
      </c>
      <c r="AG89" s="6">
        <f t="shared" si="10"/>
        <v>1617.8999999999999</v>
      </c>
      <c r="AH89" s="6">
        <f t="shared" si="11"/>
        <v>381.5</v>
      </c>
      <c r="AI89" s="6">
        <f t="shared" si="12"/>
        <v>363.8</v>
      </c>
      <c r="AJ89" s="7">
        <f t="shared" si="13"/>
        <v>233.4</v>
      </c>
      <c r="AK89">
        <f t="shared" si="14"/>
        <v>236.8</v>
      </c>
      <c r="AL89">
        <f t="shared" si="15"/>
        <v>364</v>
      </c>
    </row>
    <row r="90" spans="1:38" x14ac:dyDescent="0.3">
      <c r="A90" s="5" t="s">
        <v>33</v>
      </c>
      <c r="B90" s="6">
        <v>2015</v>
      </c>
      <c r="C90" s="6" t="s">
        <v>39</v>
      </c>
      <c r="D90" s="6" t="str">
        <f t="shared" si="8"/>
        <v>2015 June</v>
      </c>
      <c r="E90" s="6">
        <v>123.6</v>
      </c>
      <c r="F90" s="6">
        <v>134.4</v>
      </c>
      <c r="G90" s="6">
        <v>120.9</v>
      </c>
      <c r="H90" s="6">
        <v>127.3</v>
      </c>
      <c r="I90" s="6">
        <v>106</v>
      </c>
      <c r="J90" s="6">
        <v>132.30000000000001</v>
      </c>
      <c r="K90" s="6">
        <v>146.69999999999999</v>
      </c>
      <c r="L90" s="6">
        <v>148.1</v>
      </c>
      <c r="M90" s="6">
        <v>89.8</v>
      </c>
      <c r="N90" s="6">
        <v>130.5</v>
      </c>
      <c r="O90" s="6">
        <v>118</v>
      </c>
      <c r="P90" s="6">
        <v>130.5</v>
      </c>
      <c r="Q90" s="6">
        <v>128.5</v>
      </c>
      <c r="R90" s="6">
        <v>132.1</v>
      </c>
      <c r="S90" s="6">
        <v>123.2</v>
      </c>
      <c r="T90" s="6">
        <v>117.6</v>
      </c>
      <c r="U90" s="6">
        <v>122.3</v>
      </c>
      <c r="V90" s="6">
        <v>119</v>
      </c>
      <c r="W90" s="6">
        <f t="shared" si="9"/>
        <v>119</v>
      </c>
      <c r="X90" s="6">
        <v>115.1</v>
      </c>
      <c r="Y90" s="6">
        <v>119.2</v>
      </c>
      <c r="Z90" s="6">
        <v>115.4</v>
      </c>
      <c r="AA90" s="6">
        <v>111.7</v>
      </c>
      <c r="AB90" s="6">
        <v>116.2</v>
      </c>
      <c r="AC90" s="6">
        <v>123.8</v>
      </c>
      <c r="AD90" s="6">
        <v>112.5</v>
      </c>
      <c r="AE90" s="6">
        <v>116</v>
      </c>
      <c r="AF90" s="6">
        <v>121.7</v>
      </c>
      <c r="AG90" s="6">
        <f t="shared" si="10"/>
        <v>1636.6</v>
      </c>
      <c r="AH90" s="6">
        <f t="shared" si="11"/>
        <v>363.1</v>
      </c>
      <c r="AI90" s="6">
        <f t="shared" si="12"/>
        <v>362</v>
      </c>
      <c r="AJ90" s="7">
        <f t="shared" si="13"/>
        <v>227.9</v>
      </c>
      <c r="AK90">
        <f t="shared" si="14"/>
        <v>226.8</v>
      </c>
      <c r="AL90">
        <f t="shared" si="15"/>
        <v>364.3</v>
      </c>
    </row>
    <row r="91" spans="1:38" x14ac:dyDescent="0.3">
      <c r="A91" s="5" t="s">
        <v>34</v>
      </c>
      <c r="B91" s="6">
        <v>2015</v>
      </c>
      <c r="C91" s="6" t="s">
        <v>39</v>
      </c>
      <c r="D91" s="6" t="str">
        <f t="shared" si="8"/>
        <v>2015 June</v>
      </c>
      <c r="E91" s="6">
        <v>123.9</v>
      </c>
      <c r="F91" s="6">
        <v>131.80000000000001</v>
      </c>
      <c r="G91" s="6">
        <v>121.6</v>
      </c>
      <c r="H91" s="6">
        <v>128.19999999999999</v>
      </c>
      <c r="I91" s="6">
        <v>111.1</v>
      </c>
      <c r="J91" s="6">
        <v>132.80000000000001</v>
      </c>
      <c r="K91" s="6">
        <v>139.1</v>
      </c>
      <c r="L91" s="6">
        <v>137.4</v>
      </c>
      <c r="M91" s="6">
        <v>94.1</v>
      </c>
      <c r="N91" s="6">
        <v>125.5</v>
      </c>
      <c r="O91" s="6">
        <v>119.8</v>
      </c>
      <c r="P91" s="6">
        <v>130.9</v>
      </c>
      <c r="Q91" s="6">
        <v>127.3</v>
      </c>
      <c r="R91" s="6">
        <v>129.19999999999999</v>
      </c>
      <c r="S91" s="6">
        <v>126.4</v>
      </c>
      <c r="T91" s="6">
        <v>122</v>
      </c>
      <c r="U91" s="6">
        <v>125.7</v>
      </c>
      <c r="V91" s="6">
        <v>119</v>
      </c>
      <c r="W91" s="6">
        <f t="shared" si="9"/>
        <v>119</v>
      </c>
      <c r="X91" s="6">
        <v>119.8</v>
      </c>
      <c r="Y91" s="6">
        <v>121.1</v>
      </c>
      <c r="Z91" s="6">
        <v>118.5</v>
      </c>
      <c r="AA91" s="6">
        <v>112.9</v>
      </c>
      <c r="AB91" s="6">
        <v>116.9</v>
      </c>
      <c r="AC91" s="6">
        <v>123.1</v>
      </c>
      <c r="AD91" s="6">
        <v>112.8</v>
      </c>
      <c r="AE91" s="6">
        <v>117</v>
      </c>
      <c r="AF91" s="6">
        <v>123</v>
      </c>
      <c r="AG91" s="6">
        <f t="shared" si="10"/>
        <v>1623.5</v>
      </c>
      <c r="AH91" s="6">
        <f t="shared" si="11"/>
        <v>374.1</v>
      </c>
      <c r="AI91" s="6">
        <f t="shared" si="12"/>
        <v>363.2</v>
      </c>
      <c r="AJ91" s="7">
        <f t="shared" si="13"/>
        <v>231.3</v>
      </c>
      <c r="AK91">
        <f t="shared" si="14"/>
        <v>232.7</v>
      </c>
      <c r="AL91">
        <f t="shared" si="15"/>
        <v>363.1</v>
      </c>
    </row>
    <row r="92" spans="1:38" x14ac:dyDescent="0.3">
      <c r="A92" s="5" t="s">
        <v>30</v>
      </c>
      <c r="B92" s="6">
        <v>2015</v>
      </c>
      <c r="C92" s="6" t="s">
        <v>40</v>
      </c>
      <c r="D92" s="6" t="str">
        <f t="shared" si="8"/>
        <v>2015 July</v>
      </c>
      <c r="E92" s="6">
        <v>124</v>
      </c>
      <c r="F92" s="6">
        <v>131.5</v>
      </c>
      <c r="G92" s="6">
        <v>122</v>
      </c>
      <c r="H92" s="6">
        <v>128.69999999999999</v>
      </c>
      <c r="I92" s="6">
        <v>113.5</v>
      </c>
      <c r="J92" s="6">
        <v>133.30000000000001</v>
      </c>
      <c r="K92" s="6">
        <v>140.80000000000001</v>
      </c>
      <c r="L92" s="6">
        <v>133.80000000000001</v>
      </c>
      <c r="M92" s="6">
        <v>94.1</v>
      </c>
      <c r="N92" s="6">
        <v>123.4</v>
      </c>
      <c r="O92" s="6">
        <v>121</v>
      </c>
      <c r="P92" s="6">
        <v>131.69999999999999</v>
      </c>
      <c r="Q92" s="6">
        <v>127.5</v>
      </c>
      <c r="R92" s="6">
        <v>129.4</v>
      </c>
      <c r="S92" s="6">
        <v>128.80000000000001</v>
      </c>
      <c r="T92" s="6">
        <v>125.5</v>
      </c>
      <c r="U92" s="6">
        <v>128.30000000000001</v>
      </c>
      <c r="V92" s="6" t="s">
        <v>32</v>
      </c>
      <c r="W92" s="6">
        <f t="shared" si="9"/>
        <v>119.9</v>
      </c>
      <c r="X92" s="6">
        <v>123</v>
      </c>
      <c r="Y92" s="6">
        <v>123</v>
      </c>
      <c r="Z92" s="6">
        <v>120.8</v>
      </c>
      <c r="AA92" s="6">
        <v>114.1</v>
      </c>
      <c r="AB92" s="6">
        <v>118</v>
      </c>
      <c r="AC92" s="6">
        <v>122.9</v>
      </c>
      <c r="AD92" s="6">
        <v>112.7</v>
      </c>
      <c r="AE92" s="6">
        <v>118.1</v>
      </c>
      <c r="AF92" s="6">
        <v>124.7</v>
      </c>
      <c r="AG92" s="6">
        <f t="shared" si="10"/>
        <v>1625.3</v>
      </c>
      <c r="AH92" s="6">
        <f t="shared" si="11"/>
        <v>382.6</v>
      </c>
      <c r="AI92" s="6">
        <f t="shared" si="12"/>
        <v>365.8</v>
      </c>
      <c r="AJ92" s="7">
        <f t="shared" si="13"/>
        <v>233.5</v>
      </c>
      <c r="AK92">
        <f t="shared" si="14"/>
        <v>237.1</v>
      </c>
      <c r="AL92">
        <f t="shared" si="15"/>
        <v>365.5</v>
      </c>
    </row>
    <row r="93" spans="1:38" x14ac:dyDescent="0.3">
      <c r="A93" s="5" t="s">
        <v>33</v>
      </c>
      <c r="B93" s="6">
        <v>2015</v>
      </c>
      <c r="C93" s="6" t="s">
        <v>40</v>
      </c>
      <c r="D93" s="6" t="str">
        <f t="shared" si="8"/>
        <v>2015 July</v>
      </c>
      <c r="E93" s="6">
        <v>123.2</v>
      </c>
      <c r="F93" s="6">
        <v>134.30000000000001</v>
      </c>
      <c r="G93" s="6">
        <v>119.5</v>
      </c>
      <c r="H93" s="6">
        <v>127.7</v>
      </c>
      <c r="I93" s="6">
        <v>106.3</v>
      </c>
      <c r="J93" s="6">
        <v>132.80000000000001</v>
      </c>
      <c r="K93" s="6">
        <v>153.5</v>
      </c>
      <c r="L93" s="6">
        <v>149.5</v>
      </c>
      <c r="M93" s="6">
        <v>85.7</v>
      </c>
      <c r="N93" s="6">
        <v>131.5</v>
      </c>
      <c r="O93" s="6">
        <v>118.3</v>
      </c>
      <c r="P93" s="6">
        <v>131.1</v>
      </c>
      <c r="Q93" s="6">
        <v>129.5</v>
      </c>
      <c r="R93" s="6">
        <v>133.1</v>
      </c>
      <c r="S93" s="6">
        <v>123.5</v>
      </c>
      <c r="T93" s="6">
        <v>117.9</v>
      </c>
      <c r="U93" s="6">
        <v>122.7</v>
      </c>
      <c r="V93" s="6">
        <v>119.9</v>
      </c>
      <c r="W93" s="6">
        <f t="shared" si="9"/>
        <v>119.9</v>
      </c>
      <c r="X93" s="6">
        <v>115.3</v>
      </c>
      <c r="Y93" s="6">
        <v>119.5</v>
      </c>
      <c r="Z93" s="6">
        <v>116</v>
      </c>
      <c r="AA93" s="6">
        <v>111.5</v>
      </c>
      <c r="AB93" s="6">
        <v>116.6</v>
      </c>
      <c r="AC93" s="6">
        <v>125.4</v>
      </c>
      <c r="AD93" s="6">
        <v>111.7</v>
      </c>
      <c r="AE93" s="6">
        <v>116.3</v>
      </c>
      <c r="AF93" s="6">
        <v>122.4</v>
      </c>
      <c r="AG93" s="6">
        <f t="shared" si="10"/>
        <v>1642.8999999999999</v>
      </c>
      <c r="AH93" s="6">
        <f t="shared" si="11"/>
        <v>364.1</v>
      </c>
      <c r="AI93" s="6">
        <f t="shared" si="12"/>
        <v>364.8</v>
      </c>
      <c r="AJ93" s="7">
        <f t="shared" si="13"/>
        <v>227.7</v>
      </c>
      <c r="AK93">
        <f t="shared" si="14"/>
        <v>226.8</v>
      </c>
      <c r="AL93">
        <f t="shared" si="15"/>
        <v>366</v>
      </c>
    </row>
    <row r="94" spans="1:38" x14ac:dyDescent="0.3">
      <c r="A94" s="5" t="s">
        <v>34</v>
      </c>
      <c r="B94" s="6">
        <v>2015</v>
      </c>
      <c r="C94" s="6" t="s">
        <v>40</v>
      </c>
      <c r="D94" s="6" t="str">
        <f t="shared" si="8"/>
        <v>2015 July</v>
      </c>
      <c r="E94" s="6">
        <v>123.7</v>
      </c>
      <c r="F94" s="6">
        <v>132.5</v>
      </c>
      <c r="G94" s="6">
        <v>121</v>
      </c>
      <c r="H94" s="6">
        <v>128.30000000000001</v>
      </c>
      <c r="I94" s="6">
        <v>110.9</v>
      </c>
      <c r="J94" s="6">
        <v>133.1</v>
      </c>
      <c r="K94" s="6">
        <v>145.1</v>
      </c>
      <c r="L94" s="6">
        <v>139.1</v>
      </c>
      <c r="M94" s="6">
        <v>91.3</v>
      </c>
      <c r="N94" s="6">
        <v>126.1</v>
      </c>
      <c r="O94" s="6">
        <v>119.9</v>
      </c>
      <c r="P94" s="6">
        <v>131.4</v>
      </c>
      <c r="Q94" s="6">
        <v>128.19999999999999</v>
      </c>
      <c r="R94" s="6">
        <v>130.4</v>
      </c>
      <c r="S94" s="6">
        <v>126.7</v>
      </c>
      <c r="T94" s="6">
        <v>122.3</v>
      </c>
      <c r="U94" s="6">
        <v>126.1</v>
      </c>
      <c r="V94" s="6">
        <v>119.9</v>
      </c>
      <c r="W94" s="6">
        <f t="shared" si="9"/>
        <v>119.9</v>
      </c>
      <c r="X94" s="6">
        <v>120.1</v>
      </c>
      <c r="Y94" s="6">
        <v>121.3</v>
      </c>
      <c r="Z94" s="6">
        <v>119</v>
      </c>
      <c r="AA94" s="6">
        <v>112.7</v>
      </c>
      <c r="AB94" s="6">
        <v>117.2</v>
      </c>
      <c r="AC94" s="6">
        <v>124.4</v>
      </c>
      <c r="AD94" s="6">
        <v>112.3</v>
      </c>
      <c r="AE94" s="6">
        <v>117.2</v>
      </c>
      <c r="AF94" s="6">
        <v>123.6</v>
      </c>
      <c r="AG94" s="6">
        <f t="shared" si="10"/>
        <v>1630.6000000000001</v>
      </c>
      <c r="AH94" s="6">
        <f t="shared" si="11"/>
        <v>375.1</v>
      </c>
      <c r="AI94" s="6">
        <f t="shared" si="12"/>
        <v>365.6</v>
      </c>
      <c r="AJ94" s="7">
        <f t="shared" si="13"/>
        <v>231.3</v>
      </c>
      <c r="AK94">
        <f t="shared" si="14"/>
        <v>232.8</v>
      </c>
      <c r="AL94">
        <f t="shared" si="15"/>
        <v>364.8</v>
      </c>
    </row>
    <row r="95" spans="1:38" x14ac:dyDescent="0.3">
      <c r="A95" s="5" t="s">
        <v>30</v>
      </c>
      <c r="B95" s="6">
        <v>2015</v>
      </c>
      <c r="C95" s="6" t="s">
        <v>41</v>
      </c>
      <c r="D95" s="6" t="str">
        <f t="shared" si="8"/>
        <v>2015 August</v>
      </c>
      <c r="E95" s="6">
        <v>124.7</v>
      </c>
      <c r="F95" s="6">
        <v>131.30000000000001</v>
      </c>
      <c r="G95" s="6">
        <v>121.3</v>
      </c>
      <c r="H95" s="6">
        <v>128.80000000000001</v>
      </c>
      <c r="I95" s="6">
        <v>114</v>
      </c>
      <c r="J95" s="6">
        <v>134.19999999999999</v>
      </c>
      <c r="K95" s="6">
        <v>153.6</v>
      </c>
      <c r="L95" s="6">
        <v>137.9</v>
      </c>
      <c r="M95" s="6">
        <v>93.1</v>
      </c>
      <c r="N95" s="6">
        <v>123.9</v>
      </c>
      <c r="O95" s="6">
        <v>121.5</v>
      </c>
      <c r="P95" s="6">
        <v>132.5</v>
      </c>
      <c r="Q95" s="6">
        <v>129.80000000000001</v>
      </c>
      <c r="R95" s="6">
        <v>130.1</v>
      </c>
      <c r="S95" s="6">
        <v>129.5</v>
      </c>
      <c r="T95" s="6">
        <v>126.3</v>
      </c>
      <c r="U95" s="6">
        <v>129</v>
      </c>
      <c r="V95" s="6" t="s">
        <v>32</v>
      </c>
      <c r="W95" s="6">
        <f t="shared" si="9"/>
        <v>120.9</v>
      </c>
      <c r="X95" s="6">
        <v>123.8</v>
      </c>
      <c r="Y95" s="6">
        <v>123.7</v>
      </c>
      <c r="Z95" s="6">
        <v>121.1</v>
      </c>
      <c r="AA95" s="6">
        <v>113.6</v>
      </c>
      <c r="AB95" s="6">
        <v>118.5</v>
      </c>
      <c r="AC95" s="6">
        <v>123.6</v>
      </c>
      <c r="AD95" s="6">
        <v>112.5</v>
      </c>
      <c r="AE95" s="6">
        <v>118.2</v>
      </c>
      <c r="AF95" s="6">
        <v>126.1</v>
      </c>
      <c r="AG95" s="6">
        <f t="shared" si="10"/>
        <v>1646.6</v>
      </c>
      <c r="AH95" s="6">
        <f t="shared" si="11"/>
        <v>384.8</v>
      </c>
      <c r="AI95" s="6">
        <f t="shared" si="12"/>
        <v>368.20000000000005</v>
      </c>
      <c r="AJ95" s="7">
        <f t="shared" si="13"/>
        <v>233.6</v>
      </c>
      <c r="AK95">
        <f t="shared" si="14"/>
        <v>237.39999999999998</v>
      </c>
      <c r="AL95">
        <f t="shared" si="15"/>
        <v>366.8</v>
      </c>
    </row>
    <row r="96" spans="1:38" x14ac:dyDescent="0.3">
      <c r="A96" s="5" t="s">
        <v>33</v>
      </c>
      <c r="B96" s="6">
        <v>2015</v>
      </c>
      <c r="C96" s="6" t="s">
        <v>41</v>
      </c>
      <c r="D96" s="6" t="str">
        <f t="shared" si="8"/>
        <v>2015 August</v>
      </c>
      <c r="E96" s="6">
        <v>123.1</v>
      </c>
      <c r="F96" s="6">
        <v>131.69999999999999</v>
      </c>
      <c r="G96" s="6">
        <v>118.1</v>
      </c>
      <c r="H96" s="6">
        <v>128</v>
      </c>
      <c r="I96" s="6">
        <v>106.8</v>
      </c>
      <c r="J96" s="6">
        <v>130.1</v>
      </c>
      <c r="K96" s="6">
        <v>165.5</v>
      </c>
      <c r="L96" s="6">
        <v>156</v>
      </c>
      <c r="M96" s="6">
        <v>85.3</v>
      </c>
      <c r="N96" s="6">
        <v>132.69999999999999</v>
      </c>
      <c r="O96" s="6">
        <v>118.8</v>
      </c>
      <c r="P96" s="6">
        <v>131.69999999999999</v>
      </c>
      <c r="Q96" s="6">
        <v>131.1</v>
      </c>
      <c r="R96" s="6">
        <v>134.19999999999999</v>
      </c>
      <c r="S96" s="6">
        <v>123.7</v>
      </c>
      <c r="T96" s="6">
        <v>118.2</v>
      </c>
      <c r="U96" s="6">
        <v>122.9</v>
      </c>
      <c r="V96" s="6">
        <v>120.9</v>
      </c>
      <c r="W96" s="6">
        <f t="shared" si="9"/>
        <v>120.9</v>
      </c>
      <c r="X96" s="6">
        <v>115.3</v>
      </c>
      <c r="Y96" s="6">
        <v>120</v>
      </c>
      <c r="Z96" s="6">
        <v>116.6</v>
      </c>
      <c r="AA96" s="6">
        <v>109.9</v>
      </c>
      <c r="AB96" s="6">
        <v>117.2</v>
      </c>
      <c r="AC96" s="6">
        <v>126.2</v>
      </c>
      <c r="AD96" s="6">
        <v>112</v>
      </c>
      <c r="AE96" s="6">
        <v>116.2</v>
      </c>
      <c r="AF96" s="6">
        <v>123.2</v>
      </c>
      <c r="AG96" s="6">
        <f t="shared" si="10"/>
        <v>1658.8999999999999</v>
      </c>
      <c r="AH96" s="6">
        <f t="shared" si="11"/>
        <v>364.8</v>
      </c>
      <c r="AI96" s="6">
        <f t="shared" si="12"/>
        <v>367.1</v>
      </c>
      <c r="AJ96" s="7">
        <f t="shared" si="13"/>
        <v>228.6</v>
      </c>
      <c r="AK96">
        <f t="shared" si="14"/>
        <v>225.2</v>
      </c>
      <c r="AL96">
        <f t="shared" si="15"/>
        <v>367.59999999999997</v>
      </c>
    </row>
    <row r="97" spans="1:38" x14ac:dyDescent="0.3">
      <c r="A97" s="5" t="s">
        <v>34</v>
      </c>
      <c r="B97" s="6">
        <v>2015</v>
      </c>
      <c r="C97" s="6" t="s">
        <v>41</v>
      </c>
      <c r="D97" s="6" t="str">
        <f t="shared" si="8"/>
        <v>2015 August</v>
      </c>
      <c r="E97" s="6">
        <v>124.2</v>
      </c>
      <c r="F97" s="6">
        <v>131.4</v>
      </c>
      <c r="G97" s="6">
        <v>120.1</v>
      </c>
      <c r="H97" s="6">
        <v>128.5</v>
      </c>
      <c r="I97" s="6">
        <v>111.4</v>
      </c>
      <c r="J97" s="6">
        <v>132.30000000000001</v>
      </c>
      <c r="K97" s="6">
        <v>157.6</v>
      </c>
      <c r="L97" s="6">
        <v>144</v>
      </c>
      <c r="M97" s="6">
        <v>90.5</v>
      </c>
      <c r="N97" s="6">
        <v>126.8</v>
      </c>
      <c r="O97" s="6">
        <v>120.4</v>
      </c>
      <c r="P97" s="6">
        <v>132.1</v>
      </c>
      <c r="Q97" s="6">
        <v>130.30000000000001</v>
      </c>
      <c r="R97" s="6">
        <v>131.19999999999999</v>
      </c>
      <c r="S97" s="6">
        <v>127.2</v>
      </c>
      <c r="T97" s="6">
        <v>122.9</v>
      </c>
      <c r="U97" s="6">
        <v>126.6</v>
      </c>
      <c r="V97" s="6">
        <v>120.9</v>
      </c>
      <c r="W97" s="6">
        <f t="shared" si="9"/>
        <v>120.9</v>
      </c>
      <c r="X97" s="6">
        <v>120.6</v>
      </c>
      <c r="Y97" s="6">
        <v>122</v>
      </c>
      <c r="Z97" s="6">
        <v>119.4</v>
      </c>
      <c r="AA97" s="6">
        <v>111.7</v>
      </c>
      <c r="AB97" s="6">
        <v>117.8</v>
      </c>
      <c r="AC97" s="6">
        <v>125.1</v>
      </c>
      <c r="AD97" s="6">
        <v>112.3</v>
      </c>
      <c r="AE97" s="6">
        <v>117.2</v>
      </c>
      <c r="AF97" s="6">
        <v>124.8</v>
      </c>
      <c r="AG97" s="6">
        <f t="shared" si="10"/>
        <v>1649.6</v>
      </c>
      <c r="AH97" s="6">
        <f t="shared" si="11"/>
        <v>376.70000000000005</v>
      </c>
      <c r="AI97" s="6">
        <f t="shared" si="12"/>
        <v>368</v>
      </c>
      <c r="AJ97" s="7">
        <f t="shared" si="13"/>
        <v>231.7</v>
      </c>
      <c r="AK97">
        <f t="shared" si="14"/>
        <v>232.3</v>
      </c>
      <c r="AL97">
        <f t="shared" si="15"/>
        <v>366.2</v>
      </c>
    </row>
    <row r="98" spans="1:38" x14ac:dyDescent="0.3">
      <c r="A98" s="5" t="s">
        <v>30</v>
      </c>
      <c r="B98" s="6">
        <v>2015</v>
      </c>
      <c r="C98" s="6" t="s">
        <v>42</v>
      </c>
      <c r="D98" s="6" t="str">
        <f t="shared" si="8"/>
        <v>2015 September</v>
      </c>
      <c r="E98" s="6">
        <v>125.1</v>
      </c>
      <c r="F98" s="6">
        <v>131.1</v>
      </c>
      <c r="G98" s="6">
        <v>120.7</v>
      </c>
      <c r="H98" s="6">
        <v>129.19999999999999</v>
      </c>
      <c r="I98" s="6">
        <v>114.7</v>
      </c>
      <c r="J98" s="6">
        <v>132.30000000000001</v>
      </c>
      <c r="K98" s="6">
        <v>158.9</v>
      </c>
      <c r="L98" s="6">
        <v>142.1</v>
      </c>
      <c r="M98" s="6">
        <v>92.5</v>
      </c>
      <c r="N98" s="6">
        <v>125.4</v>
      </c>
      <c r="O98" s="6">
        <v>121.9</v>
      </c>
      <c r="P98" s="6">
        <v>132.69999999999999</v>
      </c>
      <c r="Q98" s="6">
        <v>131</v>
      </c>
      <c r="R98" s="6">
        <v>131</v>
      </c>
      <c r="S98" s="6">
        <v>130.4</v>
      </c>
      <c r="T98" s="6">
        <v>126.8</v>
      </c>
      <c r="U98" s="6">
        <v>129.9</v>
      </c>
      <c r="V98" s="6" t="s">
        <v>32</v>
      </c>
      <c r="W98" s="6">
        <f t="shared" si="9"/>
        <v>121.6</v>
      </c>
      <c r="X98" s="6">
        <v>123.7</v>
      </c>
      <c r="Y98" s="6">
        <v>124.5</v>
      </c>
      <c r="Z98" s="6">
        <v>121.4</v>
      </c>
      <c r="AA98" s="6">
        <v>113.8</v>
      </c>
      <c r="AB98" s="6">
        <v>119.6</v>
      </c>
      <c r="AC98" s="6">
        <v>124.5</v>
      </c>
      <c r="AD98" s="6">
        <v>113.7</v>
      </c>
      <c r="AE98" s="6">
        <v>118.8</v>
      </c>
      <c r="AF98" s="6">
        <v>127</v>
      </c>
      <c r="AG98" s="6">
        <f t="shared" si="10"/>
        <v>1657.6000000000001</v>
      </c>
      <c r="AH98" s="6">
        <f t="shared" si="11"/>
        <v>387.1</v>
      </c>
      <c r="AI98" s="6">
        <f t="shared" si="12"/>
        <v>370.6</v>
      </c>
      <c r="AJ98" s="7">
        <f t="shared" si="13"/>
        <v>235.10000000000002</v>
      </c>
      <c r="AK98">
        <f t="shared" si="14"/>
        <v>237.5</v>
      </c>
      <c r="AL98">
        <f t="shared" si="15"/>
        <v>369.4</v>
      </c>
    </row>
    <row r="99" spans="1:38" x14ac:dyDescent="0.3">
      <c r="A99" s="5" t="s">
        <v>33</v>
      </c>
      <c r="B99" s="6">
        <v>2015</v>
      </c>
      <c r="C99" s="6" t="s">
        <v>42</v>
      </c>
      <c r="D99" s="6" t="str">
        <f t="shared" si="8"/>
        <v>2015 September</v>
      </c>
      <c r="E99" s="6">
        <v>123.4</v>
      </c>
      <c r="F99" s="6">
        <v>129</v>
      </c>
      <c r="G99" s="6">
        <v>115.6</v>
      </c>
      <c r="H99" s="6">
        <v>128.30000000000001</v>
      </c>
      <c r="I99" s="6">
        <v>107</v>
      </c>
      <c r="J99" s="6">
        <v>124</v>
      </c>
      <c r="K99" s="6">
        <v>168.5</v>
      </c>
      <c r="L99" s="6">
        <v>165.4</v>
      </c>
      <c r="M99" s="6">
        <v>86.3</v>
      </c>
      <c r="N99" s="6">
        <v>134.4</v>
      </c>
      <c r="O99" s="6">
        <v>119.1</v>
      </c>
      <c r="P99" s="6">
        <v>132.30000000000001</v>
      </c>
      <c r="Q99" s="6">
        <v>131.5</v>
      </c>
      <c r="R99" s="6">
        <v>134.69999999999999</v>
      </c>
      <c r="S99" s="6">
        <v>124</v>
      </c>
      <c r="T99" s="6">
        <v>118.6</v>
      </c>
      <c r="U99" s="6">
        <v>123.2</v>
      </c>
      <c r="V99" s="6">
        <v>121.6</v>
      </c>
      <c r="W99" s="6">
        <f t="shared" si="9"/>
        <v>121.6</v>
      </c>
      <c r="X99" s="6">
        <v>115.1</v>
      </c>
      <c r="Y99" s="6">
        <v>120.4</v>
      </c>
      <c r="Z99" s="6">
        <v>117.1</v>
      </c>
      <c r="AA99" s="6">
        <v>109.1</v>
      </c>
      <c r="AB99" s="6">
        <v>117.3</v>
      </c>
      <c r="AC99" s="6">
        <v>126.5</v>
      </c>
      <c r="AD99" s="6">
        <v>112.9</v>
      </c>
      <c r="AE99" s="6">
        <v>116.2</v>
      </c>
      <c r="AF99" s="6">
        <v>123.5</v>
      </c>
      <c r="AG99" s="6">
        <f t="shared" si="10"/>
        <v>1664.8</v>
      </c>
      <c r="AH99" s="6">
        <f t="shared" si="11"/>
        <v>365.8</v>
      </c>
      <c r="AI99" s="6">
        <f t="shared" si="12"/>
        <v>368.5</v>
      </c>
      <c r="AJ99" s="7">
        <f t="shared" si="13"/>
        <v>230</v>
      </c>
      <c r="AK99">
        <f t="shared" si="14"/>
        <v>224.2</v>
      </c>
      <c r="AL99">
        <f t="shared" si="15"/>
        <v>368.2</v>
      </c>
    </row>
    <row r="100" spans="1:38" x14ac:dyDescent="0.3">
      <c r="A100" s="5" t="s">
        <v>34</v>
      </c>
      <c r="B100" s="6">
        <v>2015</v>
      </c>
      <c r="C100" s="6" t="s">
        <v>42</v>
      </c>
      <c r="D100" s="6" t="str">
        <f t="shared" si="8"/>
        <v>2015 September</v>
      </c>
      <c r="E100" s="6">
        <v>124.6</v>
      </c>
      <c r="F100" s="6">
        <v>130.4</v>
      </c>
      <c r="G100" s="6">
        <v>118.7</v>
      </c>
      <c r="H100" s="6">
        <v>128.9</v>
      </c>
      <c r="I100" s="6">
        <v>111.9</v>
      </c>
      <c r="J100" s="6">
        <v>128.4</v>
      </c>
      <c r="K100" s="6">
        <v>162.19999999999999</v>
      </c>
      <c r="L100" s="6">
        <v>150</v>
      </c>
      <c r="M100" s="6">
        <v>90.4</v>
      </c>
      <c r="N100" s="6">
        <v>128.4</v>
      </c>
      <c r="O100" s="6">
        <v>120.7</v>
      </c>
      <c r="P100" s="6">
        <v>132.5</v>
      </c>
      <c r="Q100" s="6">
        <v>131.19999999999999</v>
      </c>
      <c r="R100" s="6">
        <v>132</v>
      </c>
      <c r="S100" s="6">
        <v>127.9</v>
      </c>
      <c r="T100" s="6">
        <v>123.4</v>
      </c>
      <c r="U100" s="6">
        <v>127.2</v>
      </c>
      <c r="V100" s="6">
        <v>121.6</v>
      </c>
      <c r="W100" s="6">
        <f t="shared" si="9"/>
        <v>121.6</v>
      </c>
      <c r="X100" s="6">
        <v>120.4</v>
      </c>
      <c r="Y100" s="6">
        <v>122.6</v>
      </c>
      <c r="Z100" s="6">
        <v>119.8</v>
      </c>
      <c r="AA100" s="6">
        <v>111.3</v>
      </c>
      <c r="AB100" s="6">
        <v>118.3</v>
      </c>
      <c r="AC100" s="6">
        <v>125.7</v>
      </c>
      <c r="AD100" s="6">
        <v>113.4</v>
      </c>
      <c r="AE100" s="6">
        <v>117.5</v>
      </c>
      <c r="AF100" s="6">
        <v>125.4</v>
      </c>
      <c r="AG100" s="6">
        <f t="shared" si="10"/>
        <v>1658.3000000000002</v>
      </c>
      <c r="AH100" s="6">
        <f t="shared" si="11"/>
        <v>378.5</v>
      </c>
      <c r="AI100" s="6">
        <f t="shared" si="12"/>
        <v>369.9</v>
      </c>
      <c r="AJ100" s="7">
        <f t="shared" si="13"/>
        <v>233.2</v>
      </c>
      <c r="AK100">
        <f t="shared" si="14"/>
        <v>231.7</v>
      </c>
      <c r="AL100">
        <f t="shared" si="15"/>
        <v>367.8</v>
      </c>
    </row>
    <row r="101" spans="1:38" x14ac:dyDescent="0.3">
      <c r="A101" s="5" t="s">
        <v>30</v>
      </c>
      <c r="B101" s="6">
        <v>2015</v>
      </c>
      <c r="C101" s="6" t="s">
        <v>43</v>
      </c>
      <c r="D101" s="6" t="str">
        <f t="shared" si="8"/>
        <v>2015 October</v>
      </c>
      <c r="E101" s="6">
        <v>125.6</v>
      </c>
      <c r="F101" s="6">
        <v>130.4</v>
      </c>
      <c r="G101" s="6">
        <v>120.8</v>
      </c>
      <c r="H101" s="6">
        <v>129.4</v>
      </c>
      <c r="I101" s="6">
        <v>115.8</v>
      </c>
      <c r="J101" s="6">
        <v>133.19999999999999</v>
      </c>
      <c r="K101" s="6">
        <v>157.69999999999999</v>
      </c>
      <c r="L101" s="6">
        <v>154.19999999999999</v>
      </c>
      <c r="M101" s="6">
        <v>93.7</v>
      </c>
      <c r="N101" s="6">
        <v>126.6</v>
      </c>
      <c r="O101" s="6">
        <v>122.3</v>
      </c>
      <c r="P101" s="6">
        <v>133.1</v>
      </c>
      <c r="Q101" s="6">
        <v>131.80000000000001</v>
      </c>
      <c r="R101" s="6">
        <v>131.5</v>
      </c>
      <c r="S101" s="6">
        <v>131.1</v>
      </c>
      <c r="T101" s="6">
        <v>127.3</v>
      </c>
      <c r="U101" s="6">
        <v>130.6</v>
      </c>
      <c r="V101" s="6" t="s">
        <v>32</v>
      </c>
      <c r="W101" s="6">
        <f t="shared" si="9"/>
        <v>122.4</v>
      </c>
      <c r="X101" s="6">
        <v>124.4</v>
      </c>
      <c r="Y101" s="6">
        <v>125.1</v>
      </c>
      <c r="Z101" s="6">
        <v>122</v>
      </c>
      <c r="AA101" s="6">
        <v>113.8</v>
      </c>
      <c r="AB101" s="6">
        <v>120.1</v>
      </c>
      <c r="AC101" s="6">
        <v>125.1</v>
      </c>
      <c r="AD101" s="6">
        <v>114.2</v>
      </c>
      <c r="AE101" s="6">
        <v>119.2</v>
      </c>
      <c r="AF101" s="6">
        <v>127.7</v>
      </c>
      <c r="AG101" s="6">
        <f t="shared" si="10"/>
        <v>1674.6</v>
      </c>
      <c r="AH101" s="6">
        <f t="shared" si="11"/>
        <v>389</v>
      </c>
      <c r="AI101" s="6">
        <f t="shared" si="12"/>
        <v>372.6</v>
      </c>
      <c r="AJ101" s="7">
        <f t="shared" si="13"/>
        <v>236.2</v>
      </c>
      <c r="AK101">
        <f t="shared" si="14"/>
        <v>238.2</v>
      </c>
      <c r="AL101">
        <f t="shared" si="15"/>
        <v>370.79999999999995</v>
      </c>
    </row>
    <row r="102" spans="1:38" x14ac:dyDescent="0.3">
      <c r="A102" s="5" t="s">
        <v>33</v>
      </c>
      <c r="B102" s="6">
        <v>2015</v>
      </c>
      <c r="C102" s="6" t="s">
        <v>43</v>
      </c>
      <c r="D102" s="6" t="str">
        <f t="shared" si="8"/>
        <v>2015 October</v>
      </c>
      <c r="E102" s="6">
        <v>123.6</v>
      </c>
      <c r="F102" s="6">
        <v>128.6</v>
      </c>
      <c r="G102" s="6">
        <v>115.9</v>
      </c>
      <c r="H102" s="6">
        <v>128.5</v>
      </c>
      <c r="I102" s="6">
        <v>109</v>
      </c>
      <c r="J102" s="6">
        <v>124.1</v>
      </c>
      <c r="K102" s="6">
        <v>165.8</v>
      </c>
      <c r="L102" s="6">
        <v>187.2</v>
      </c>
      <c r="M102" s="6">
        <v>89.4</v>
      </c>
      <c r="N102" s="6">
        <v>135.80000000000001</v>
      </c>
      <c r="O102" s="6">
        <v>119.4</v>
      </c>
      <c r="P102" s="6">
        <v>132.9</v>
      </c>
      <c r="Q102" s="6">
        <v>132.6</v>
      </c>
      <c r="R102" s="6">
        <v>135.30000000000001</v>
      </c>
      <c r="S102" s="6">
        <v>124.4</v>
      </c>
      <c r="T102" s="6">
        <v>118.8</v>
      </c>
      <c r="U102" s="6">
        <v>123.6</v>
      </c>
      <c r="V102" s="6">
        <v>122.4</v>
      </c>
      <c r="W102" s="6">
        <f t="shared" si="9"/>
        <v>122.4</v>
      </c>
      <c r="X102" s="6">
        <v>114.9</v>
      </c>
      <c r="Y102" s="6">
        <v>120.7</v>
      </c>
      <c r="Z102" s="6">
        <v>117.7</v>
      </c>
      <c r="AA102" s="6">
        <v>109.3</v>
      </c>
      <c r="AB102" s="6">
        <v>117.7</v>
      </c>
      <c r="AC102" s="6">
        <v>126.5</v>
      </c>
      <c r="AD102" s="6">
        <v>113.5</v>
      </c>
      <c r="AE102" s="6">
        <v>116.5</v>
      </c>
      <c r="AF102" s="6">
        <v>124.2</v>
      </c>
      <c r="AG102" s="6">
        <f t="shared" si="10"/>
        <v>1692.8000000000002</v>
      </c>
      <c r="AH102" s="6">
        <f t="shared" si="11"/>
        <v>366.79999999999995</v>
      </c>
      <c r="AI102" s="6">
        <f t="shared" si="12"/>
        <v>369.6</v>
      </c>
      <c r="AJ102" s="7">
        <f t="shared" si="13"/>
        <v>231.2</v>
      </c>
      <c r="AK102">
        <f t="shared" si="14"/>
        <v>224.2</v>
      </c>
      <c r="AL102">
        <f t="shared" si="15"/>
        <v>369.5</v>
      </c>
    </row>
    <row r="103" spans="1:38" x14ac:dyDescent="0.3">
      <c r="A103" s="5" t="s">
        <v>34</v>
      </c>
      <c r="B103" s="6">
        <v>2015</v>
      </c>
      <c r="C103" s="6" t="s">
        <v>43</v>
      </c>
      <c r="D103" s="6" t="str">
        <f t="shared" si="8"/>
        <v>2015 October</v>
      </c>
      <c r="E103" s="6">
        <v>125</v>
      </c>
      <c r="F103" s="6">
        <v>129.80000000000001</v>
      </c>
      <c r="G103" s="6">
        <v>118.9</v>
      </c>
      <c r="H103" s="6">
        <v>129.1</v>
      </c>
      <c r="I103" s="6">
        <v>113.3</v>
      </c>
      <c r="J103" s="6">
        <v>129</v>
      </c>
      <c r="K103" s="6">
        <v>160.4</v>
      </c>
      <c r="L103" s="6">
        <v>165.3</v>
      </c>
      <c r="M103" s="6">
        <v>92.3</v>
      </c>
      <c r="N103" s="6">
        <v>129.69999999999999</v>
      </c>
      <c r="O103" s="6">
        <v>121.1</v>
      </c>
      <c r="P103" s="6">
        <v>133</v>
      </c>
      <c r="Q103" s="6">
        <v>132.1</v>
      </c>
      <c r="R103" s="6">
        <v>132.5</v>
      </c>
      <c r="S103" s="6">
        <v>128.5</v>
      </c>
      <c r="T103" s="6">
        <v>123.8</v>
      </c>
      <c r="U103" s="6">
        <v>127.8</v>
      </c>
      <c r="V103" s="6">
        <v>122.4</v>
      </c>
      <c r="W103" s="6">
        <f t="shared" si="9"/>
        <v>122.4</v>
      </c>
      <c r="X103" s="6">
        <v>120.8</v>
      </c>
      <c r="Y103" s="6">
        <v>123</v>
      </c>
      <c r="Z103" s="6">
        <v>120.4</v>
      </c>
      <c r="AA103" s="6">
        <v>111.4</v>
      </c>
      <c r="AB103" s="6">
        <v>118.7</v>
      </c>
      <c r="AC103" s="6">
        <v>125.9</v>
      </c>
      <c r="AD103" s="6">
        <v>113.9</v>
      </c>
      <c r="AE103" s="6">
        <v>117.9</v>
      </c>
      <c r="AF103" s="6">
        <v>126.1</v>
      </c>
      <c r="AG103" s="6">
        <f t="shared" si="10"/>
        <v>1678.9999999999998</v>
      </c>
      <c r="AH103" s="6">
        <f t="shared" si="11"/>
        <v>380.1</v>
      </c>
      <c r="AI103" s="6">
        <f t="shared" si="12"/>
        <v>371.3</v>
      </c>
      <c r="AJ103" s="7">
        <f t="shared" si="13"/>
        <v>234.3</v>
      </c>
      <c r="AK103">
        <f t="shared" si="14"/>
        <v>232.2</v>
      </c>
      <c r="AL103">
        <f t="shared" si="15"/>
        <v>369.1</v>
      </c>
    </row>
    <row r="104" spans="1:38" x14ac:dyDescent="0.3">
      <c r="A104" s="5" t="s">
        <v>30</v>
      </c>
      <c r="B104" s="6">
        <v>2015</v>
      </c>
      <c r="C104" s="6" t="s">
        <v>45</v>
      </c>
      <c r="D104" s="6" t="str">
        <f t="shared" si="8"/>
        <v>2015 November</v>
      </c>
      <c r="E104" s="6">
        <v>126.1</v>
      </c>
      <c r="F104" s="6">
        <v>130.6</v>
      </c>
      <c r="G104" s="6">
        <v>121.7</v>
      </c>
      <c r="H104" s="6">
        <v>129.5</v>
      </c>
      <c r="I104" s="6">
        <v>117.8</v>
      </c>
      <c r="J104" s="6">
        <v>132.1</v>
      </c>
      <c r="K104" s="6">
        <v>155.19999999999999</v>
      </c>
      <c r="L104" s="6">
        <v>160.80000000000001</v>
      </c>
      <c r="M104" s="6">
        <v>94.5</v>
      </c>
      <c r="N104" s="6">
        <v>128.30000000000001</v>
      </c>
      <c r="O104" s="6">
        <v>123.1</v>
      </c>
      <c r="P104" s="6">
        <v>134.19999999999999</v>
      </c>
      <c r="Q104" s="6">
        <v>132.4</v>
      </c>
      <c r="R104" s="6">
        <v>132.19999999999999</v>
      </c>
      <c r="S104" s="6">
        <v>132.1</v>
      </c>
      <c r="T104" s="6">
        <v>128.19999999999999</v>
      </c>
      <c r="U104" s="6">
        <v>131.5</v>
      </c>
      <c r="V104" s="6" t="s">
        <v>32</v>
      </c>
      <c r="W104" s="6">
        <f t="shared" si="9"/>
        <v>122.9</v>
      </c>
      <c r="X104" s="6">
        <v>125.6</v>
      </c>
      <c r="Y104" s="6">
        <v>125.6</v>
      </c>
      <c r="Z104" s="6">
        <v>122.6</v>
      </c>
      <c r="AA104" s="6">
        <v>114</v>
      </c>
      <c r="AB104" s="6">
        <v>120.9</v>
      </c>
      <c r="AC104" s="6">
        <v>125.8</v>
      </c>
      <c r="AD104" s="6">
        <v>114.2</v>
      </c>
      <c r="AE104" s="6">
        <v>119.6</v>
      </c>
      <c r="AF104" s="6">
        <v>128.30000000000001</v>
      </c>
      <c r="AG104" s="6">
        <f t="shared" si="10"/>
        <v>1686.3</v>
      </c>
      <c r="AH104" s="6">
        <f t="shared" si="11"/>
        <v>391.79999999999995</v>
      </c>
      <c r="AI104" s="6">
        <f t="shared" si="12"/>
        <v>374.3</v>
      </c>
      <c r="AJ104" s="7">
        <f t="shared" si="13"/>
        <v>236.8</v>
      </c>
      <c r="AK104">
        <f t="shared" si="14"/>
        <v>239.6</v>
      </c>
      <c r="AL104">
        <f t="shared" si="15"/>
        <v>372.7</v>
      </c>
    </row>
    <row r="105" spans="1:38" x14ac:dyDescent="0.3">
      <c r="A105" s="5" t="s">
        <v>33</v>
      </c>
      <c r="B105" s="6">
        <v>2015</v>
      </c>
      <c r="C105" s="6" t="s">
        <v>45</v>
      </c>
      <c r="D105" s="6" t="str">
        <f t="shared" si="8"/>
        <v>2015 November</v>
      </c>
      <c r="E105" s="6">
        <v>124</v>
      </c>
      <c r="F105" s="6">
        <v>129.80000000000001</v>
      </c>
      <c r="G105" s="6">
        <v>121.5</v>
      </c>
      <c r="H105" s="6">
        <v>128.6</v>
      </c>
      <c r="I105" s="6">
        <v>110</v>
      </c>
      <c r="J105" s="6">
        <v>123.7</v>
      </c>
      <c r="K105" s="6">
        <v>164.6</v>
      </c>
      <c r="L105" s="6">
        <v>191.6</v>
      </c>
      <c r="M105" s="6">
        <v>90.8</v>
      </c>
      <c r="N105" s="6">
        <v>137.1</v>
      </c>
      <c r="O105" s="6">
        <v>119.8</v>
      </c>
      <c r="P105" s="6">
        <v>133.69999999999999</v>
      </c>
      <c r="Q105" s="6">
        <v>133.30000000000001</v>
      </c>
      <c r="R105" s="6">
        <v>137.6</v>
      </c>
      <c r="S105" s="6">
        <v>125</v>
      </c>
      <c r="T105" s="6">
        <v>119.3</v>
      </c>
      <c r="U105" s="6">
        <v>124.2</v>
      </c>
      <c r="V105" s="6">
        <v>122.9</v>
      </c>
      <c r="W105" s="6">
        <f t="shared" si="9"/>
        <v>122.9</v>
      </c>
      <c r="X105" s="6">
        <v>115.1</v>
      </c>
      <c r="Y105" s="6">
        <v>121</v>
      </c>
      <c r="Z105" s="6">
        <v>118.1</v>
      </c>
      <c r="AA105" s="6">
        <v>109.3</v>
      </c>
      <c r="AB105" s="6">
        <v>117.9</v>
      </c>
      <c r="AC105" s="6">
        <v>126.6</v>
      </c>
      <c r="AD105" s="6">
        <v>113.3</v>
      </c>
      <c r="AE105" s="6">
        <v>116.6</v>
      </c>
      <c r="AF105" s="6">
        <v>124.6</v>
      </c>
      <c r="AG105" s="6">
        <f t="shared" si="10"/>
        <v>1708.4999999999998</v>
      </c>
      <c r="AH105" s="6">
        <f t="shared" si="11"/>
        <v>368.5</v>
      </c>
      <c r="AI105" s="6">
        <f t="shared" si="12"/>
        <v>370.5</v>
      </c>
      <c r="AJ105" s="7">
        <f t="shared" si="13"/>
        <v>231.39999999999998</v>
      </c>
      <c r="AK105">
        <f t="shared" si="14"/>
        <v>224.39999999999998</v>
      </c>
      <c r="AL105">
        <f t="shared" si="15"/>
        <v>372.1</v>
      </c>
    </row>
    <row r="106" spans="1:38" x14ac:dyDescent="0.3">
      <c r="A106" s="5" t="s">
        <v>34</v>
      </c>
      <c r="B106" s="6">
        <v>2015</v>
      </c>
      <c r="C106" s="6" t="s">
        <v>45</v>
      </c>
      <c r="D106" s="6" t="str">
        <f t="shared" si="8"/>
        <v>2015 November</v>
      </c>
      <c r="E106" s="6">
        <v>125.4</v>
      </c>
      <c r="F106" s="6">
        <v>130.30000000000001</v>
      </c>
      <c r="G106" s="6">
        <v>121.6</v>
      </c>
      <c r="H106" s="6">
        <v>129.19999999999999</v>
      </c>
      <c r="I106" s="6">
        <v>114.9</v>
      </c>
      <c r="J106" s="6">
        <v>128.19999999999999</v>
      </c>
      <c r="K106" s="6">
        <v>158.4</v>
      </c>
      <c r="L106" s="6">
        <v>171.2</v>
      </c>
      <c r="M106" s="6">
        <v>93.3</v>
      </c>
      <c r="N106" s="6">
        <v>131.19999999999999</v>
      </c>
      <c r="O106" s="6">
        <v>121.7</v>
      </c>
      <c r="P106" s="6">
        <v>134</v>
      </c>
      <c r="Q106" s="6">
        <v>132.69999999999999</v>
      </c>
      <c r="R106" s="6">
        <v>133.6</v>
      </c>
      <c r="S106" s="6">
        <v>129.30000000000001</v>
      </c>
      <c r="T106" s="6">
        <v>124.5</v>
      </c>
      <c r="U106" s="6">
        <v>128.6</v>
      </c>
      <c r="V106" s="6">
        <v>122.9</v>
      </c>
      <c r="W106" s="6">
        <f t="shared" si="9"/>
        <v>122.9</v>
      </c>
      <c r="X106" s="6">
        <v>121.6</v>
      </c>
      <c r="Y106" s="6">
        <v>123.4</v>
      </c>
      <c r="Z106" s="6">
        <v>120.9</v>
      </c>
      <c r="AA106" s="6">
        <v>111.5</v>
      </c>
      <c r="AB106" s="6">
        <v>119.2</v>
      </c>
      <c r="AC106" s="6">
        <v>126.3</v>
      </c>
      <c r="AD106" s="6">
        <v>113.8</v>
      </c>
      <c r="AE106" s="6">
        <v>118.1</v>
      </c>
      <c r="AF106" s="6">
        <v>126.6</v>
      </c>
      <c r="AG106" s="6">
        <f t="shared" si="10"/>
        <v>1692.1</v>
      </c>
      <c r="AH106" s="6">
        <f t="shared" si="11"/>
        <v>382.4</v>
      </c>
      <c r="AI106" s="6">
        <f t="shared" si="12"/>
        <v>372.6</v>
      </c>
      <c r="AJ106" s="7">
        <f t="shared" si="13"/>
        <v>234.7</v>
      </c>
      <c r="AK106">
        <f t="shared" si="14"/>
        <v>233.1</v>
      </c>
      <c r="AL106">
        <f t="shared" si="15"/>
        <v>370.9</v>
      </c>
    </row>
    <row r="107" spans="1:38" x14ac:dyDescent="0.3">
      <c r="A107" s="5" t="s">
        <v>30</v>
      </c>
      <c r="B107" s="6">
        <v>2015</v>
      </c>
      <c r="C107" s="6" t="s">
        <v>46</v>
      </c>
      <c r="D107" s="6" t="str">
        <f t="shared" si="8"/>
        <v>2015 December</v>
      </c>
      <c r="E107" s="6">
        <v>126.3</v>
      </c>
      <c r="F107" s="6">
        <v>131.30000000000001</v>
      </c>
      <c r="G107" s="6">
        <v>123.3</v>
      </c>
      <c r="H107" s="6">
        <v>129.80000000000001</v>
      </c>
      <c r="I107" s="6">
        <v>118.3</v>
      </c>
      <c r="J107" s="6">
        <v>131.6</v>
      </c>
      <c r="K107" s="6">
        <v>145.5</v>
      </c>
      <c r="L107" s="6">
        <v>162.1</v>
      </c>
      <c r="M107" s="6">
        <v>95.4</v>
      </c>
      <c r="N107" s="6">
        <v>128.9</v>
      </c>
      <c r="O107" s="6">
        <v>123.3</v>
      </c>
      <c r="P107" s="6">
        <v>135.1</v>
      </c>
      <c r="Q107" s="6">
        <v>131.4</v>
      </c>
      <c r="R107" s="6">
        <v>133.1</v>
      </c>
      <c r="S107" s="6">
        <v>132.5</v>
      </c>
      <c r="T107" s="6">
        <v>128.5</v>
      </c>
      <c r="U107" s="6">
        <v>131.9</v>
      </c>
      <c r="V107" s="6" t="s">
        <v>32</v>
      </c>
      <c r="W107" s="6">
        <f t="shared" si="9"/>
        <v>122.4</v>
      </c>
      <c r="X107" s="6">
        <v>125.7</v>
      </c>
      <c r="Y107" s="6">
        <v>126</v>
      </c>
      <c r="Z107" s="6">
        <v>123.1</v>
      </c>
      <c r="AA107" s="6">
        <v>114</v>
      </c>
      <c r="AB107" s="6">
        <v>121.6</v>
      </c>
      <c r="AC107" s="6">
        <v>125.6</v>
      </c>
      <c r="AD107" s="6">
        <v>114.1</v>
      </c>
      <c r="AE107" s="6">
        <v>119.8</v>
      </c>
      <c r="AF107" s="6">
        <v>127.9</v>
      </c>
      <c r="AG107" s="6">
        <f t="shared" si="10"/>
        <v>1682.3000000000002</v>
      </c>
      <c r="AH107" s="6">
        <f t="shared" si="11"/>
        <v>392.9</v>
      </c>
      <c r="AI107" s="6">
        <f t="shared" si="12"/>
        <v>374</v>
      </c>
      <c r="AJ107" s="7">
        <f t="shared" si="13"/>
        <v>237.2</v>
      </c>
      <c r="AK107">
        <f t="shared" si="14"/>
        <v>239.7</v>
      </c>
      <c r="AL107">
        <f t="shared" si="15"/>
        <v>374.5</v>
      </c>
    </row>
    <row r="108" spans="1:38" x14ac:dyDescent="0.3">
      <c r="A108" s="5" t="s">
        <v>33</v>
      </c>
      <c r="B108" s="6">
        <v>2015</v>
      </c>
      <c r="C108" s="6" t="s">
        <v>46</v>
      </c>
      <c r="D108" s="6" t="str">
        <f t="shared" si="8"/>
        <v>2015 December</v>
      </c>
      <c r="E108" s="6">
        <v>124.3</v>
      </c>
      <c r="F108" s="6">
        <v>131.69999999999999</v>
      </c>
      <c r="G108" s="6">
        <v>127.1</v>
      </c>
      <c r="H108" s="6">
        <v>128.6</v>
      </c>
      <c r="I108" s="6">
        <v>110</v>
      </c>
      <c r="J108" s="6">
        <v>120.8</v>
      </c>
      <c r="K108" s="6">
        <v>149</v>
      </c>
      <c r="L108" s="6">
        <v>190.1</v>
      </c>
      <c r="M108" s="6">
        <v>92.7</v>
      </c>
      <c r="N108" s="6">
        <v>138.6</v>
      </c>
      <c r="O108" s="6">
        <v>120.2</v>
      </c>
      <c r="P108" s="6">
        <v>134.19999999999999</v>
      </c>
      <c r="Q108" s="6">
        <v>131.5</v>
      </c>
      <c r="R108" s="6">
        <v>138.19999999999999</v>
      </c>
      <c r="S108" s="6">
        <v>125.4</v>
      </c>
      <c r="T108" s="6">
        <v>119.5</v>
      </c>
      <c r="U108" s="6">
        <v>124.5</v>
      </c>
      <c r="V108" s="6">
        <v>122.4</v>
      </c>
      <c r="W108" s="6">
        <f t="shared" si="9"/>
        <v>122.4</v>
      </c>
      <c r="X108" s="6">
        <v>116</v>
      </c>
      <c r="Y108" s="6">
        <v>121</v>
      </c>
      <c r="Z108" s="6">
        <v>118.6</v>
      </c>
      <c r="AA108" s="6">
        <v>109.3</v>
      </c>
      <c r="AB108" s="6">
        <v>118.1</v>
      </c>
      <c r="AC108" s="6">
        <v>126.6</v>
      </c>
      <c r="AD108" s="6">
        <v>113.2</v>
      </c>
      <c r="AE108" s="6">
        <v>116.7</v>
      </c>
      <c r="AF108" s="6">
        <v>124</v>
      </c>
      <c r="AG108" s="6">
        <f t="shared" si="10"/>
        <v>1698.8</v>
      </c>
      <c r="AH108" s="6">
        <f t="shared" si="11"/>
        <v>369.4</v>
      </c>
      <c r="AI108" s="6">
        <f t="shared" si="12"/>
        <v>370</v>
      </c>
      <c r="AJ108" s="7">
        <f t="shared" si="13"/>
        <v>231.8</v>
      </c>
      <c r="AK108">
        <f t="shared" si="14"/>
        <v>225.3</v>
      </c>
      <c r="AL108">
        <f t="shared" si="15"/>
        <v>373</v>
      </c>
    </row>
    <row r="109" spans="1:38" x14ac:dyDescent="0.3">
      <c r="A109" s="5" t="s">
        <v>34</v>
      </c>
      <c r="B109" s="6">
        <v>2015</v>
      </c>
      <c r="C109" s="6" t="s">
        <v>46</v>
      </c>
      <c r="D109" s="6" t="str">
        <f t="shared" si="8"/>
        <v>2015 December</v>
      </c>
      <c r="E109" s="6">
        <v>125.7</v>
      </c>
      <c r="F109" s="6">
        <v>131.4</v>
      </c>
      <c r="G109" s="6">
        <v>124.8</v>
      </c>
      <c r="H109" s="6">
        <v>129.4</v>
      </c>
      <c r="I109" s="6">
        <v>115.3</v>
      </c>
      <c r="J109" s="6">
        <v>126.6</v>
      </c>
      <c r="K109" s="6">
        <v>146.69999999999999</v>
      </c>
      <c r="L109" s="6">
        <v>171.5</v>
      </c>
      <c r="M109" s="6">
        <v>94.5</v>
      </c>
      <c r="N109" s="6">
        <v>132.1</v>
      </c>
      <c r="O109" s="6">
        <v>122</v>
      </c>
      <c r="P109" s="6">
        <v>134.69999999999999</v>
      </c>
      <c r="Q109" s="6">
        <v>131.4</v>
      </c>
      <c r="R109" s="6">
        <v>134.5</v>
      </c>
      <c r="S109" s="6">
        <v>129.69999999999999</v>
      </c>
      <c r="T109" s="6">
        <v>124.8</v>
      </c>
      <c r="U109" s="6">
        <v>129</v>
      </c>
      <c r="V109" s="6">
        <v>122.4</v>
      </c>
      <c r="W109" s="6">
        <f t="shared" si="9"/>
        <v>122.4</v>
      </c>
      <c r="X109" s="6">
        <v>122</v>
      </c>
      <c r="Y109" s="6">
        <v>123.6</v>
      </c>
      <c r="Z109" s="6">
        <v>121.4</v>
      </c>
      <c r="AA109" s="6">
        <v>111.5</v>
      </c>
      <c r="AB109" s="6">
        <v>119.6</v>
      </c>
      <c r="AC109" s="6">
        <v>126.2</v>
      </c>
      <c r="AD109" s="6">
        <v>113.7</v>
      </c>
      <c r="AE109" s="6">
        <v>118.3</v>
      </c>
      <c r="AF109" s="6">
        <v>126.1</v>
      </c>
      <c r="AG109" s="6">
        <f t="shared" si="10"/>
        <v>1686.1000000000001</v>
      </c>
      <c r="AH109" s="6">
        <f t="shared" si="11"/>
        <v>383.5</v>
      </c>
      <c r="AI109" s="6">
        <f t="shared" si="12"/>
        <v>372.2</v>
      </c>
      <c r="AJ109" s="7">
        <f t="shared" si="13"/>
        <v>235.10000000000002</v>
      </c>
      <c r="AK109">
        <f t="shared" si="14"/>
        <v>233.5</v>
      </c>
      <c r="AL109">
        <f t="shared" si="15"/>
        <v>372.4</v>
      </c>
    </row>
    <row r="110" spans="1:38" x14ac:dyDescent="0.3">
      <c r="A110" s="5" t="s">
        <v>30</v>
      </c>
      <c r="B110" s="6">
        <v>2016</v>
      </c>
      <c r="C110" s="6" t="s">
        <v>31</v>
      </c>
      <c r="D110" s="6" t="str">
        <f t="shared" si="8"/>
        <v>2016 January</v>
      </c>
      <c r="E110" s="6">
        <v>126.8</v>
      </c>
      <c r="F110" s="6">
        <v>133.19999999999999</v>
      </c>
      <c r="G110" s="6">
        <v>126.5</v>
      </c>
      <c r="H110" s="6">
        <v>130.30000000000001</v>
      </c>
      <c r="I110" s="6">
        <v>118.9</v>
      </c>
      <c r="J110" s="6">
        <v>131.6</v>
      </c>
      <c r="K110" s="6">
        <v>140.1</v>
      </c>
      <c r="L110" s="6">
        <v>163.80000000000001</v>
      </c>
      <c r="M110" s="6">
        <v>97.7</v>
      </c>
      <c r="N110" s="6">
        <v>129.6</v>
      </c>
      <c r="O110" s="6">
        <v>124.3</v>
      </c>
      <c r="P110" s="6">
        <v>135.9</v>
      </c>
      <c r="Q110" s="6">
        <v>131.4</v>
      </c>
      <c r="R110" s="6">
        <v>133.6</v>
      </c>
      <c r="S110" s="6">
        <v>133.19999999999999</v>
      </c>
      <c r="T110" s="6">
        <v>128.9</v>
      </c>
      <c r="U110" s="6">
        <v>132.6</v>
      </c>
      <c r="V110" s="6" t="s">
        <v>32</v>
      </c>
      <c r="W110" s="6">
        <f t="shared" si="9"/>
        <v>123.4</v>
      </c>
      <c r="X110" s="6">
        <v>126.2</v>
      </c>
      <c r="Y110" s="6">
        <v>126.6</v>
      </c>
      <c r="Z110" s="6">
        <v>123.7</v>
      </c>
      <c r="AA110" s="6">
        <v>113.6</v>
      </c>
      <c r="AB110" s="6">
        <v>121.4</v>
      </c>
      <c r="AC110" s="6">
        <v>126.2</v>
      </c>
      <c r="AD110" s="6">
        <v>114.9</v>
      </c>
      <c r="AE110" s="6">
        <v>120.1</v>
      </c>
      <c r="AF110" s="6">
        <v>128.1</v>
      </c>
      <c r="AG110" s="6">
        <f t="shared" si="10"/>
        <v>1690.1000000000001</v>
      </c>
      <c r="AH110" s="6">
        <f t="shared" si="11"/>
        <v>394.70000000000005</v>
      </c>
      <c r="AI110" s="6">
        <f t="shared" si="12"/>
        <v>376.2</v>
      </c>
      <c r="AJ110" s="7">
        <f t="shared" si="13"/>
        <v>238.60000000000002</v>
      </c>
      <c r="AK110">
        <f t="shared" si="14"/>
        <v>239.8</v>
      </c>
      <c r="AL110">
        <f t="shared" si="15"/>
        <v>375.1</v>
      </c>
    </row>
    <row r="111" spans="1:38" x14ac:dyDescent="0.3">
      <c r="A111" s="5" t="s">
        <v>33</v>
      </c>
      <c r="B111" s="6">
        <v>2016</v>
      </c>
      <c r="C111" s="6" t="s">
        <v>31</v>
      </c>
      <c r="D111" s="6" t="str">
        <f t="shared" si="8"/>
        <v>2016 January</v>
      </c>
      <c r="E111" s="6">
        <v>124.7</v>
      </c>
      <c r="F111" s="6">
        <v>135.9</v>
      </c>
      <c r="G111" s="6">
        <v>132</v>
      </c>
      <c r="H111" s="6">
        <v>129.19999999999999</v>
      </c>
      <c r="I111" s="6">
        <v>109.7</v>
      </c>
      <c r="J111" s="6">
        <v>119</v>
      </c>
      <c r="K111" s="6">
        <v>144.1</v>
      </c>
      <c r="L111" s="6">
        <v>184.2</v>
      </c>
      <c r="M111" s="6">
        <v>96.7</v>
      </c>
      <c r="N111" s="6">
        <v>139.5</v>
      </c>
      <c r="O111" s="6">
        <v>120.5</v>
      </c>
      <c r="P111" s="6">
        <v>134.69999999999999</v>
      </c>
      <c r="Q111" s="6">
        <v>131.19999999999999</v>
      </c>
      <c r="R111" s="6">
        <v>139.5</v>
      </c>
      <c r="S111" s="6">
        <v>125.8</v>
      </c>
      <c r="T111" s="6">
        <v>119.8</v>
      </c>
      <c r="U111" s="6">
        <v>124.9</v>
      </c>
      <c r="V111" s="6">
        <v>123.4</v>
      </c>
      <c r="W111" s="6">
        <f t="shared" si="9"/>
        <v>123.4</v>
      </c>
      <c r="X111" s="6">
        <v>116.9</v>
      </c>
      <c r="Y111" s="6">
        <v>121.6</v>
      </c>
      <c r="Z111" s="6">
        <v>119.1</v>
      </c>
      <c r="AA111" s="6">
        <v>108.9</v>
      </c>
      <c r="AB111" s="6">
        <v>118.5</v>
      </c>
      <c r="AC111" s="6">
        <v>126.4</v>
      </c>
      <c r="AD111" s="6">
        <v>114</v>
      </c>
      <c r="AE111" s="6">
        <v>116.8</v>
      </c>
      <c r="AF111" s="6">
        <v>124.2</v>
      </c>
      <c r="AG111" s="6">
        <f t="shared" si="10"/>
        <v>1701.4</v>
      </c>
      <c r="AH111" s="6">
        <f t="shared" si="11"/>
        <v>370.5</v>
      </c>
      <c r="AI111" s="6">
        <f t="shared" si="12"/>
        <v>371.4</v>
      </c>
      <c r="AJ111" s="7">
        <f t="shared" si="13"/>
        <v>233.1</v>
      </c>
      <c r="AK111">
        <f t="shared" si="14"/>
        <v>225.8</v>
      </c>
      <c r="AL111">
        <f t="shared" si="15"/>
        <v>374.8</v>
      </c>
    </row>
    <row r="112" spans="1:38" x14ac:dyDescent="0.3">
      <c r="A112" s="5" t="s">
        <v>34</v>
      </c>
      <c r="B112" s="6">
        <v>2016</v>
      </c>
      <c r="C112" s="6" t="s">
        <v>31</v>
      </c>
      <c r="D112" s="6" t="str">
        <f t="shared" si="8"/>
        <v>2016 January</v>
      </c>
      <c r="E112" s="6">
        <v>126.1</v>
      </c>
      <c r="F112" s="6">
        <v>134.1</v>
      </c>
      <c r="G112" s="6">
        <v>128.6</v>
      </c>
      <c r="H112" s="6">
        <v>129.9</v>
      </c>
      <c r="I112" s="6">
        <v>115.5</v>
      </c>
      <c r="J112" s="6">
        <v>125.7</v>
      </c>
      <c r="K112" s="6">
        <v>141.5</v>
      </c>
      <c r="L112" s="6">
        <v>170.7</v>
      </c>
      <c r="M112" s="6">
        <v>97.4</v>
      </c>
      <c r="N112" s="6">
        <v>132.9</v>
      </c>
      <c r="O112" s="6">
        <v>122.7</v>
      </c>
      <c r="P112" s="6">
        <v>135.30000000000001</v>
      </c>
      <c r="Q112" s="6">
        <v>131.30000000000001</v>
      </c>
      <c r="R112" s="6">
        <v>135.19999999999999</v>
      </c>
      <c r="S112" s="6">
        <v>130.30000000000001</v>
      </c>
      <c r="T112" s="6">
        <v>125.1</v>
      </c>
      <c r="U112" s="6">
        <v>129.5</v>
      </c>
      <c r="V112" s="6">
        <v>123.4</v>
      </c>
      <c r="W112" s="6">
        <f t="shared" si="9"/>
        <v>123.4</v>
      </c>
      <c r="X112" s="6">
        <v>122.7</v>
      </c>
      <c r="Y112" s="6">
        <v>124.2</v>
      </c>
      <c r="Z112" s="6">
        <v>122</v>
      </c>
      <c r="AA112" s="6">
        <v>111.1</v>
      </c>
      <c r="AB112" s="6">
        <v>119.8</v>
      </c>
      <c r="AC112" s="6">
        <v>126.3</v>
      </c>
      <c r="AD112" s="6">
        <v>114.5</v>
      </c>
      <c r="AE112" s="6">
        <v>118.5</v>
      </c>
      <c r="AF112" s="6">
        <v>126.3</v>
      </c>
      <c r="AG112" s="6">
        <f t="shared" si="10"/>
        <v>1691.7</v>
      </c>
      <c r="AH112" s="6">
        <f t="shared" si="11"/>
        <v>384.9</v>
      </c>
      <c r="AI112" s="6">
        <f t="shared" si="12"/>
        <v>373.90000000000003</v>
      </c>
      <c r="AJ112" s="7">
        <f t="shared" si="13"/>
        <v>236.5</v>
      </c>
      <c r="AK112">
        <f t="shared" si="14"/>
        <v>233.8</v>
      </c>
      <c r="AL112">
        <f t="shared" si="15"/>
        <v>373.5</v>
      </c>
    </row>
    <row r="113" spans="1:38" x14ac:dyDescent="0.3">
      <c r="A113" s="5" t="s">
        <v>30</v>
      </c>
      <c r="B113" s="6">
        <v>2016</v>
      </c>
      <c r="C113" s="6" t="s">
        <v>35</v>
      </c>
      <c r="D113" s="6" t="str">
        <f t="shared" si="8"/>
        <v>2016 February</v>
      </c>
      <c r="E113" s="6">
        <v>127.1</v>
      </c>
      <c r="F113" s="6">
        <v>133.69999999999999</v>
      </c>
      <c r="G113" s="6">
        <v>127.7</v>
      </c>
      <c r="H113" s="6">
        <v>130.69999999999999</v>
      </c>
      <c r="I113" s="6">
        <v>118.5</v>
      </c>
      <c r="J113" s="6">
        <v>130.4</v>
      </c>
      <c r="K113" s="6">
        <v>130.9</v>
      </c>
      <c r="L113" s="6">
        <v>162.80000000000001</v>
      </c>
      <c r="M113" s="6">
        <v>98.7</v>
      </c>
      <c r="N113" s="6">
        <v>130.6</v>
      </c>
      <c r="O113" s="6">
        <v>124.8</v>
      </c>
      <c r="P113" s="6">
        <v>136.4</v>
      </c>
      <c r="Q113" s="6">
        <v>130.30000000000001</v>
      </c>
      <c r="R113" s="6">
        <v>134.4</v>
      </c>
      <c r="S113" s="6">
        <v>133.9</v>
      </c>
      <c r="T113" s="6">
        <v>129.80000000000001</v>
      </c>
      <c r="U113" s="6">
        <v>133.4</v>
      </c>
      <c r="V113" s="6" t="s">
        <v>32</v>
      </c>
      <c r="W113" s="6">
        <f t="shared" si="9"/>
        <v>124.4</v>
      </c>
      <c r="X113" s="6">
        <v>127.5</v>
      </c>
      <c r="Y113" s="6">
        <v>127.1</v>
      </c>
      <c r="Z113" s="6">
        <v>124.3</v>
      </c>
      <c r="AA113" s="6">
        <v>113.9</v>
      </c>
      <c r="AB113" s="6">
        <v>122.3</v>
      </c>
      <c r="AC113" s="6">
        <v>127.1</v>
      </c>
      <c r="AD113" s="6">
        <v>116.8</v>
      </c>
      <c r="AE113" s="6">
        <v>120.9</v>
      </c>
      <c r="AF113" s="6">
        <v>127.9</v>
      </c>
      <c r="AG113" s="6">
        <f t="shared" si="10"/>
        <v>1682.6</v>
      </c>
      <c r="AH113" s="6">
        <f t="shared" si="11"/>
        <v>397.1</v>
      </c>
      <c r="AI113" s="6">
        <f t="shared" si="12"/>
        <v>378.6</v>
      </c>
      <c r="AJ113" s="7">
        <f t="shared" si="13"/>
        <v>241.1</v>
      </c>
      <c r="AK113">
        <f t="shared" si="14"/>
        <v>241.4</v>
      </c>
      <c r="AL113">
        <f t="shared" si="15"/>
        <v>377.6</v>
      </c>
    </row>
    <row r="114" spans="1:38" x14ac:dyDescent="0.3">
      <c r="A114" s="5" t="s">
        <v>33</v>
      </c>
      <c r="B114" s="6">
        <v>2016</v>
      </c>
      <c r="C114" s="6" t="s">
        <v>35</v>
      </c>
      <c r="D114" s="6" t="str">
        <f t="shared" si="8"/>
        <v>2016 February</v>
      </c>
      <c r="E114" s="6">
        <v>124.8</v>
      </c>
      <c r="F114" s="6">
        <v>135.1</v>
      </c>
      <c r="G114" s="6">
        <v>130.30000000000001</v>
      </c>
      <c r="H114" s="6">
        <v>129.6</v>
      </c>
      <c r="I114" s="6">
        <v>108.4</v>
      </c>
      <c r="J114" s="6">
        <v>118.6</v>
      </c>
      <c r="K114" s="6">
        <v>129.19999999999999</v>
      </c>
      <c r="L114" s="6">
        <v>176.4</v>
      </c>
      <c r="M114" s="6">
        <v>99.1</v>
      </c>
      <c r="N114" s="6">
        <v>139.69999999999999</v>
      </c>
      <c r="O114" s="6">
        <v>120.6</v>
      </c>
      <c r="P114" s="6">
        <v>135.19999999999999</v>
      </c>
      <c r="Q114" s="6">
        <v>129.1</v>
      </c>
      <c r="R114" s="6">
        <v>140</v>
      </c>
      <c r="S114" s="6">
        <v>126.2</v>
      </c>
      <c r="T114" s="6">
        <v>120.1</v>
      </c>
      <c r="U114" s="6">
        <v>125.3</v>
      </c>
      <c r="V114" s="6">
        <v>124.4</v>
      </c>
      <c r="W114" s="6">
        <f t="shared" si="9"/>
        <v>124.4</v>
      </c>
      <c r="X114" s="6">
        <v>116</v>
      </c>
      <c r="Y114" s="6">
        <v>121.8</v>
      </c>
      <c r="Z114" s="6">
        <v>119.5</v>
      </c>
      <c r="AA114" s="6">
        <v>109.1</v>
      </c>
      <c r="AB114" s="6">
        <v>118.8</v>
      </c>
      <c r="AC114" s="6">
        <v>126.3</v>
      </c>
      <c r="AD114" s="6">
        <v>116.2</v>
      </c>
      <c r="AE114" s="6">
        <v>117.2</v>
      </c>
      <c r="AF114" s="6">
        <v>123.8</v>
      </c>
      <c r="AG114" s="6">
        <f t="shared" si="10"/>
        <v>1676.1</v>
      </c>
      <c r="AH114" s="6">
        <f t="shared" si="11"/>
        <v>371.6</v>
      </c>
      <c r="AI114" s="6">
        <f t="shared" si="12"/>
        <v>372.5</v>
      </c>
      <c r="AJ114" s="7">
        <f t="shared" si="13"/>
        <v>235.7</v>
      </c>
      <c r="AK114">
        <f t="shared" si="14"/>
        <v>225.1</v>
      </c>
      <c r="AL114">
        <f t="shared" si="15"/>
        <v>376</v>
      </c>
    </row>
    <row r="115" spans="1:38" x14ac:dyDescent="0.3">
      <c r="A115" s="5" t="s">
        <v>34</v>
      </c>
      <c r="B115" s="6">
        <v>2016</v>
      </c>
      <c r="C115" s="6" t="s">
        <v>35</v>
      </c>
      <c r="D115" s="6" t="str">
        <f t="shared" si="8"/>
        <v>2016 February</v>
      </c>
      <c r="E115" s="6">
        <v>126.4</v>
      </c>
      <c r="F115" s="6">
        <v>134.19999999999999</v>
      </c>
      <c r="G115" s="6">
        <v>128.69999999999999</v>
      </c>
      <c r="H115" s="6">
        <v>130.30000000000001</v>
      </c>
      <c r="I115" s="6">
        <v>114.8</v>
      </c>
      <c r="J115" s="6">
        <v>124.9</v>
      </c>
      <c r="K115" s="6">
        <v>130.30000000000001</v>
      </c>
      <c r="L115" s="6">
        <v>167.4</v>
      </c>
      <c r="M115" s="6">
        <v>98.8</v>
      </c>
      <c r="N115" s="6">
        <v>133.6</v>
      </c>
      <c r="O115" s="6">
        <v>123</v>
      </c>
      <c r="P115" s="6">
        <v>135.80000000000001</v>
      </c>
      <c r="Q115" s="6">
        <v>129.9</v>
      </c>
      <c r="R115" s="6">
        <v>135.9</v>
      </c>
      <c r="S115" s="6">
        <v>130.9</v>
      </c>
      <c r="T115" s="6">
        <v>125.8</v>
      </c>
      <c r="U115" s="6">
        <v>130.19999999999999</v>
      </c>
      <c r="V115" s="6">
        <v>124.4</v>
      </c>
      <c r="W115" s="6">
        <f t="shared" si="9"/>
        <v>124.4</v>
      </c>
      <c r="X115" s="6">
        <v>123.1</v>
      </c>
      <c r="Y115" s="6">
        <v>124.6</v>
      </c>
      <c r="Z115" s="6">
        <v>122.5</v>
      </c>
      <c r="AA115" s="6">
        <v>111.4</v>
      </c>
      <c r="AB115" s="6">
        <v>120.3</v>
      </c>
      <c r="AC115" s="6">
        <v>126.6</v>
      </c>
      <c r="AD115" s="6">
        <v>116.6</v>
      </c>
      <c r="AE115" s="6">
        <v>119.1</v>
      </c>
      <c r="AF115" s="6">
        <v>126</v>
      </c>
      <c r="AG115" s="6">
        <f t="shared" si="10"/>
        <v>1678.1</v>
      </c>
      <c r="AH115" s="6">
        <f t="shared" si="11"/>
        <v>386.9</v>
      </c>
      <c r="AI115" s="6">
        <f t="shared" si="12"/>
        <v>375.6</v>
      </c>
      <c r="AJ115" s="7">
        <f t="shared" si="13"/>
        <v>239.1</v>
      </c>
      <c r="AK115">
        <f t="shared" si="14"/>
        <v>234.5</v>
      </c>
      <c r="AL115">
        <f t="shared" si="15"/>
        <v>375.3</v>
      </c>
    </row>
    <row r="116" spans="1:38" x14ac:dyDescent="0.3">
      <c r="A116" s="5" t="s">
        <v>30</v>
      </c>
      <c r="B116" s="6">
        <v>2016</v>
      </c>
      <c r="C116" s="6" t="s">
        <v>36</v>
      </c>
      <c r="D116" s="6" t="str">
        <f t="shared" si="8"/>
        <v>2016 March</v>
      </c>
      <c r="E116" s="6">
        <v>127.3</v>
      </c>
      <c r="F116" s="6">
        <v>134.4</v>
      </c>
      <c r="G116" s="6">
        <v>125.1</v>
      </c>
      <c r="H116" s="6">
        <v>130.5</v>
      </c>
      <c r="I116" s="6">
        <v>118.3</v>
      </c>
      <c r="J116" s="6">
        <v>131.69999999999999</v>
      </c>
      <c r="K116" s="6">
        <v>130.69999999999999</v>
      </c>
      <c r="L116" s="6">
        <v>161.19999999999999</v>
      </c>
      <c r="M116" s="6">
        <v>100.4</v>
      </c>
      <c r="N116" s="6">
        <v>130.80000000000001</v>
      </c>
      <c r="O116" s="6">
        <v>124.9</v>
      </c>
      <c r="P116" s="6">
        <v>137</v>
      </c>
      <c r="Q116" s="6">
        <v>130.4</v>
      </c>
      <c r="R116" s="6">
        <v>135</v>
      </c>
      <c r="S116" s="6">
        <v>134.4</v>
      </c>
      <c r="T116" s="6">
        <v>130.19999999999999</v>
      </c>
      <c r="U116" s="6">
        <v>133.80000000000001</v>
      </c>
      <c r="V116" s="6" t="s">
        <v>32</v>
      </c>
      <c r="W116" s="6">
        <f t="shared" si="9"/>
        <v>124.9</v>
      </c>
      <c r="X116" s="6">
        <v>127</v>
      </c>
      <c r="Y116" s="6">
        <v>127.7</v>
      </c>
      <c r="Z116" s="6">
        <v>124.8</v>
      </c>
      <c r="AA116" s="6">
        <v>113.6</v>
      </c>
      <c r="AB116" s="6">
        <v>122.5</v>
      </c>
      <c r="AC116" s="6">
        <v>127.5</v>
      </c>
      <c r="AD116" s="6">
        <v>117.4</v>
      </c>
      <c r="AE116" s="6">
        <v>121.1</v>
      </c>
      <c r="AF116" s="6">
        <v>128</v>
      </c>
      <c r="AG116" s="6">
        <f t="shared" si="10"/>
        <v>1682.7000000000003</v>
      </c>
      <c r="AH116" s="6">
        <f t="shared" si="11"/>
        <v>398.40000000000003</v>
      </c>
      <c r="AI116" s="6">
        <f t="shared" si="12"/>
        <v>380.1</v>
      </c>
      <c r="AJ116" s="7">
        <f t="shared" si="13"/>
        <v>242.2</v>
      </c>
      <c r="AK116">
        <f t="shared" si="14"/>
        <v>240.6</v>
      </c>
      <c r="AL116">
        <f t="shared" si="15"/>
        <v>378.6</v>
      </c>
    </row>
    <row r="117" spans="1:38" x14ac:dyDescent="0.3">
      <c r="A117" s="5" t="s">
        <v>33</v>
      </c>
      <c r="B117" s="6">
        <v>2016</v>
      </c>
      <c r="C117" s="6" t="s">
        <v>36</v>
      </c>
      <c r="D117" s="6" t="str">
        <f t="shared" si="8"/>
        <v>2016 March</v>
      </c>
      <c r="E117" s="6">
        <v>124.8</v>
      </c>
      <c r="F117" s="6">
        <v>136.30000000000001</v>
      </c>
      <c r="G117" s="6">
        <v>123.7</v>
      </c>
      <c r="H117" s="6">
        <v>129.69999999999999</v>
      </c>
      <c r="I117" s="6">
        <v>107.9</v>
      </c>
      <c r="J117" s="6">
        <v>119.9</v>
      </c>
      <c r="K117" s="6">
        <v>128.1</v>
      </c>
      <c r="L117" s="6">
        <v>170.3</v>
      </c>
      <c r="M117" s="6">
        <v>101.8</v>
      </c>
      <c r="N117" s="6">
        <v>140.1</v>
      </c>
      <c r="O117" s="6">
        <v>120.7</v>
      </c>
      <c r="P117" s="6">
        <v>135.4</v>
      </c>
      <c r="Q117" s="6">
        <v>128.9</v>
      </c>
      <c r="R117" s="6">
        <v>140.6</v>
      </c>
      <c r="S117" s="6">
        <v>126.4</v>
      </c>
      <c r="T117" s="6">
        <v>120.3</v>
      </c>
      <c r="U117" s="6">
        <v>125.5</v>
      </c>
      <c r="V117" s="6">
        <v>124.9</v>
      </c>
      <c r="W117" s="6">
        <f t="shared" si="9"/>
        <v>124.9</v>
      </c>
      <c r="X117" s="6">
        <v>114.8</v>
      </c>
      <c r="Y117" s="6">
        <v>122.3</v>
      </c>
      <c r="Z117" s="6">
        <v>119.7</v>
      </c>
      <c r="AA117" s="6">
        <v>108.5</v>
      </c>
      <c r="AB117" s="6">
        <v>119.1</v>
      </c>
      <c r="AC117" s="6">
        <v>126.4</v>
      </c>
      <c r="AD117" s="6">
        <v>117.1</v>
      </c>
      <c r="AE117" s="6">
        <v>117.3</v>
      </c>
      <c r="AF117" s="6">
        <v>123.8</v>
      </c>
      <c r="AG117" s="6">
        <f t="shared" si="10"/>
        <v>1667.6000000000001</v>
      </c>
      <c r="AH117" s="6">
        <f t="shared" si="11"/>
        <v>372.2</v>
      </c>
      <c r="AI117" s="6">
        <f t="shared" si="12"/>
        <v>373.6</v>
      </c>
      <c r="AJ117" s="7">
        <f t="shared" si="13"/>
        <v>236.8</v>
      </c>
      <c r="AK117">
        <f t="shared" si="14"/>
        <v>223.3</v>
      </c>
      <c r="AL117">
        <f t="shared" si="15"/>
        <v>377</v>
      </c>
    </row>
    <row r="118" spans="1:38" x14ac:dyDescent="0.3">
      <c r="A118" s="5" t="s">
        <v>34</v>
      </c>
      <c r="B118" s="6">
        <v>2016</v>
      </c>
      <c r="C118" s="6" t="s">
        <v>36</v>
      </c>
      <c r="D118" s="6" t="str">
        <f t="shared" si="8"/>
        <v>2016 March</v>
      </c>
      <c r="E118" s="6">
        <v>126.5</v>
      </c>
      <c r="F118" s="6">
        <v>135.1</v>
      </c>
      <c r="G118" s="6">
        <v>124.6</v>
      </c>
      <c r="H118" s="6">
        <v>130.19999999999999</v>
      </c>
      <c r="I118" s="6">
        <v>114.5</v>
      </c>
      <c r="J118" s="6">
        <v>126.2</v>
      </c>
      <c r="K118" s="6">
        <v>129.80000000000001</v>
      </c>
      <c r="L118" s="6">
        <v>164.3</v>
      </c>
      <c r="M118" s="6">
        <v>100.9</v>
      </c>
      <c r="N118" s="6">
        <v>133.9</v>
      </c>
      <c r="O118" s="6">
        <v>123.1</v>
      </c>
      <c r="P118" s="6">
        <v>136.30000000000001</v>
      </c>
      <c r="Q118" s="6">
        <v>129.80000000000001</v>
      </c>
      <c r="R118" s="6">
        <v>136.5</v>
      </c>
      <c r="S118" s="6">
        <v>131.30000000000001</v>
      </c>
      <c r="T118" s="6">
        <v>126.1</v>
      </c>
      <c r="U118" s="6">
        <v>130.5</v>
      </c>
      <c r="V118" s="6">
        <v>124.9</v>
      </c>
      <c r="W118" s="6">
        <f t="shared" si="9"/>
        <v>124.9</v>
      </c>
      <c r="X118" s="6">
        <v>122.4</v>
      </c>
      <c r="Y118" s="6">
        <v>125.1</v>
      </c>
      <c r="Z118" s="6">
        <v>122.9</v>
      </c>
      <c r="AA118" s="6">
        <v>110.9</v>
      </c>
      <c r="AB118" s="6">
        <v>120.6</v>
      </c>
      <c r="AC118" s="6">
        <v>126.9</v>
      </c>
      <c r="AD118" s="6">
        <v>117.3</v>
      </c>
      <c r="AE118" s="6">
        <v>119.3</v>
      </c>
      <c r="AF118" s="6">
        <v>126</v>
      </c>
      <c r="AG118" s="6">
        <f t="shared" si="10"/>
        <v>1675.2</v>
      </c>
      <c r="AH118" s="6">
        <f t="shared" si="11"/>
        <v>387.9</v>
      </c>
      <c r="AI118" s="6">
        <f t="shared" si="12"/>
        <v>376.9</v>
      </c>
      <c r="AJ118" s="7">
        <f t="shared" si="13"/>
        <v>240.2</v>
      </c>
      <c r="AK118">
        <f t="shared" si="14"/>
        <v>233.3</v>
      </c>
      <c r="AL118">
        <f t="shared" si="15"/>
        <v>376.4</v>
      </c>
    </row>
    <row r="119" spans="1:38" x14ac:dyDescent="0.3">
      <c r="A119" s="5" t="s">
        <v>30</v>
      </c>
      <c r="B119" s="6">
        <v>2016</v>
      </c>
      <c r="C119" s="6" t="s">
        <v>37</v>
      </c>
      <c r="D119" s="6" t="str">
        <f t="shared" si="8"/>
        <v>2016 April</v>
      </c>
      <c r="E119" s="6">
        <v>127.4</v>
      </c>
      <c r="F119" s="6">
        <v>135.4</v>
      </c>
      <c r="G119" s="6">
        <v>123.4</v>
      </c>
      <c r="H119" s="6">
        <v>131.30000000000001</v>
      </c>
      <c r="I119" s="6">
        <v>118.2</v>
      </c>
      <c r="J119" s="6">
        <v>138.1</v>
      </c>
      <c r="K119" s="6">
        <v>134.1</v>
      </c>
      <c r="L119" s="6">
        <v>162.69999999999999</v>
      </c>
      <c r="M119" s="6">
        <v>105</v>
      </c>
      <c r="N119" s="6">
        <v>131.4</v>
      </c>
      <c r="O119" s="6">
        <v>125.4</v>
      </c>
      <c r="P119" s="6">
        <v>137.4</v>
      </c>
      <c r="Q119" s="6">
        <v>131.80000000000001</v>
      </c>
      <c r="R119" s="6">
        <v>135.5</v>
      </c>
      <c r="S119" s="6">
        <v>135</v>
      </c>
      <c r="T119" s="6">
        <v>130.6</v>
      </c>
      <c r="U119" s="6">
        <v>134.4</v>
      </c>
      <c r="V119" s="6" t="s">
        <v>32</v>
      </c>
      <c r="W119" s="6">
        <f t="shared" si="9"/>
        <v>125.6</v>
      </c>
      <c r="X119" s="6">
        <v>127</v>
      </c>
      <c r="Y119" s="6">
        <v>128</v>
      </c>
      <c r="Z119" s="6">
        <v>125.2</v>
      </c>
      <c r="AA119" s="6">
        <v>114.4</v>
      </c>
      <c r="AB119" s="6">
        <v>123.2</v>
      </c>
      <c r="AC119" s="6">
        <v>127.9</v>
      </c>
      <c r="AD119" s="6">
        <v>118.4</v>
      </c>
      <c r="AE119" s="6">
        <v>121.7</v>
      </c>
      <c r="AF119" s="6">
        <v>129</v>
      </c>
      <c r="AG119" s="6">
        <f t="shared" si="10"/>
        <v>1701.6000000000004</v>
      </c>
      <c r="AH119" s="6">
        <f t="shared" si="11"/>
        <v>400</v>
      </c>
      <c r="AI119" s="6">
        <f t="shared" si="12"/>
        <v>381.5</v>
      </c>
      <c r="AJ119" s="7">
        <f t="shared" si="13"/>
        <v>243.60000000000002</v>
      </c>
      <c r="AK119">
        <f t="shared" si="14"/>
        <v>241.4</v>
      </c>
      <c r="AL119">
        <f t="shared" si="15"/>
        <v>380.4</v>
      </c>
    </row>
    <row r="120" spans="1:38" x14ac:dyDescent="0.3">
      <c r="A120" s="5" t="s">
        <v>33</v>
      </c>
      <c r="B120" s="6">
        <v>2016</v>
      </c>
      <c r="C120" s="6" t="s">
        <v>37</v>
      </c>
      <c r="D120" s="6" t="str">
        <f t="shared" si="8"/>
        <v>2016 April</v>
      </c>
      <c r="E120" s="6">
        <v>124.9</v>
      </c>
      <c r="F120" s="6">
        <v>139.30000000000001</v>
      </c>
      <c r="G120" s="6">
        <v>119.9</v>
      </c>
      <c r="H120" s="6">
        <v>130.19999999999999</v>
      </c>
      <c r="I120" s="6">
        <v>108.9</v>
      </c>
      <c r="J120" s="6">
        <v>131.1</v>
      </c>
      <c r="K120" s="6">
        <v>136.80000000000001</v>
      </c>
      <c r="L120" s="6">
        <v>176.9</v>
      </c>
      <c r="M120" s="6">
        <v>109.1</v>
      </c>
      <c r="N120" s="6">
        <v>140.4</v>
      </c>
      <c r="O120" s="6">
        <v>121.1</v>
      </c>
      <c r="P120" s="6">
        <v>135.9</v>
      </c>
      <c r="Q120" s="6">
        <v>131.80000000000001</v>
      </c>
      <c r="R120" s="6">
        <v>141.5</v>
      </c>
      <c r="S120" s="6">
        <v>126.8</v>
      </c>
      <c r="T120" s="6">
        <v>120.5</v>
      </c>
      <c r="U120" s="6">
        <v>125.8</v>
      </c>
      <c r="V120" s="6">
        <v>125.6</v>
      </c>
      <c r="W120" s="6">
        <f t="shared" si="9"/>
        <v>125.6</v>
      </c>
      <c r="X120" s="6">
        <v>114.6</v>
      </c>
      <c r="Y120" s="6">
        <v>122.8</v>
      </c>
      <c r="Z120" s="6">
        <v>120</v>
      </c>
      <c r="AA120" s="6">
        <v>110</v>
      </c>
      <c r="AB120" s="6">
        <v>119.5</v>
      </c>
      <c r="AC120" s="6">
        <v>127.6</v>
      </c>
      <c r="AD120" s="6">
        <v>117.6</v>
      </c>
      <c r="AE120" s="6">
        <v>118.2</v>
      </c>
      <c r="AF120" s="6">
        <v>125.3</v>
      </c>
      <c r="AG120" s="6">
        <f t="shared" si="10"/>
        <v>1706.3</v>
      </c>
      <c r="AH120" s="6">
        <f t="shared" si="11"/>
        <v>373.1</v>
      </c>
      <c r="AI120" s="6">
        <f t="shared" si="12"/>
        <v>376</v>
      </c>
      <c r="AJ120" s="7">
        <f t="shared" si="13"/>
        <v>237.6</v>
      </c>
      <c r="AK120">
        <f t="shared" si="14"/>
        <v>224.6</v>
      </c>
      <c r="AL120">
        <f t="shared" si="15"/>
        <v>379.2</v>
      </c>
    </row>
    <row r="121" spans="1:38" x14ac:dyDescent="0.3">
      <c r="A121" s="5" t="s">
        <v>34</v>
      </c>
      <c r="B121" s="6">
        <v>2016</v>
      </c>
      <c r="C121" s="6" t="s">
        <v>37</v>
      </c>
      <c r="D121" s="6" t="str">
        <f t="shared" si="8"/>
        <v>2016 April</v>
      </c>
      <c r="E121" s="6">
        <v>126.6</v>
      </c>
      <c r="F121" s="6">
        <v>136.80000000000001</v>
      </c>
      <c r="G121" s="6">
        <v>122</v>
      </c>
      <c r="H121" s="6">
        <v>130.9</v>
      </c>
      <c r="I121" s="6">
        <v>114.8</v>
      </c>
      <c r="J121" s="6">
        <v>134.80000000000001</v>
      </c>
      <c r="K121" s="6">
        <v>135</v>
      </c>
      <c r="L121" s="6">
        <v>167.5</v>
      </c>
      <c r="M121" s="6">
        <v>106.4</v>
      </c>
      <c r="N121" s="6">
        <v>134.4</v>
      </c>
      <c r="O121" s="6">
        <v>123.6</v>
      </c>
      <c r="P121" s="6">
        <v>136.69999999999999</v>
      </c>
      <c r="Q121" s="6">
        <v>131.80000000000001</v>
      </c>
      <c r="R121" s="6">
        <v>137.1</v>
      </c>
      <c r="S121" s="6">
        <v>131.80000000000001</v>
      </c>
      <c r="T121" s="6">
        <v>126.4</v>
      </c>
      <c r="U121" s="6">
        <v>131</v>
      </c>
      <c r="V121" s="6">
        <v>125.6</v>
      </c>
      <c r="W121" s="6">
        <f t="shared" si="9"/>
        <v>125.6</v>
      </c>
      <c r="X121" s="6">
        <v>122.3</v>
      </c>
      <c r="Y121" s="6">
        <v>125.5</v>
      </c>
      <c r="Z121" s="6">
        <v>123.2</v>
      </c>
      <c r="AA121" s="6">
        <v>112.1</v>
      </c>
      <c r="AB121" s="6">
        <v>121.1</v>
      </c>
      <c r="AC121" s="6">
        <v>127.7</v>
      </c>
      <c r="AD121" s="6">
        <v>118.1</v>
      </c>
      <c r="AE121" s="6">
        <v>120</v>
      </c>
      <c r="AF121" s="6">
        <v>127.3</v>
      </c>
      <c r="AG121" s="6">
        <f t="shared" si="10"/>
        <v>1701.3</v>
      </c>
      <c r="AH121" s="6">
        <f t="shared" si="11"/>
        <v>389.20000000000005</v>
      </c>
      <c r="AI121" s="6">
        <f t="shared" si="12"/>
        <v>378.8</v>
      </c>
      <c r="AJ121" s="7">
        <f t="shared" si="13"/>
        <v>241.3</v>
      </c>
      <c r="AK121">
        <f t="shared" si="14"/>
        <v>234.39999999999998</v>
      </c>
      <c r="AL121">
        <f t="shared" si="15"/>
        <v>378.20000000000005</v>
      </c>
    </row>
    <row r="122" spans="1:38" x14ac:dyDescent="0.3">
      <c r="A122" s="5" t="s">
        <v>30</v>
      </c>
      <c r="B122" s="6">
        <v>2016</v>
      </c>
      <c r="C122" s="6" t="s">
        <v>38</v>
      </c>
      <c r="D122" s="6" t="str">
        <f t="shared" si="8"/>
        <v>2016 May</v>
      </c>
      <c r="E122" s="6">
        <v>127.6</v>
      </c>
      <c r="F122" s="6">
        <v>137.5</v>
      </c>
      <c r="G122" s="6">
        <v>124.4</v>
      </c>
      <c r="H122" s="6">
        <v>132.4</v>
      </c>
      <c r="I122" s="6">
        <v>118.2</v>
      </c>
      <c r="J122" s="6">
        <v>138.1</v>
      </c>
      <c r="K122" s="6">
        <v>141.80000000000001</v>
      </c>
      <c r="L122" s="6">
        <v>166</v>
      </c>
      <c r="M122" s="6">
        <v>107.5</v>
      </c>
      <c r="N122" s="6">
        <v>132.19999999999999</v>
      </c>
      <c r="O122" s="6">
        <v>126.1</v>
      </c>
      <c r="P122" s="6">
        <v>138.30000000000001</v>
      </c>
      <c r="Q122" s="6">
        <v>133.6</v>
      </c>
      <c r="R122" s="6">
        <v>136</v>
      </c>
      <c r="S122" s="6">
        <v>135.4</v>
      </c>
      <c r="T122" s="6">
        <v>131.1</v>
      </c>
      <c r="U122" s="6">
        <v>134.80000000000001</v>
      </c>
      <c r="V122" s="6" t="s">
        <v>32</v>
      </c>
      <c r="W122" s="6">
        <f t="shared" si="9"/>
        <v>126</v>
      </c>
      <c r="X122" s="6">
        <v>127.4</v>
      </c>
      <c r="Y122" s="6">
        <v>128.5</v>
      </c>
      <c r="Z122" s="6">
        <v>125.8</v>
      </c>
      <c r="AA122" s="6">
        <v>115.1</v>
      </c>
      <c r="AB122" s="6">
        <v>123.6</v>
      </c>
      <c r="AC122" s="6">
        <v>129.1</v>
      </c>
      <c r="AD122" s="6">
        <v>119.7</v>
      </c>
      <c r="AE122" s="6">
        <v>122.5</v>
      </c>
      <c r="AF122" s="6">
        <v>130.30000000000001</v>
      </c>
      <c r="AG122" s="6">
        <f t="shared" si="10"/>
        <v>1723.6999999999998</v>
      </c>
      <c r="AH122" s="6">
        <f t="shared" si="11"/>
        <v>401.3</v>
      </c>
      <c r="AI122" s="6">
        <f t="shared" si="12"/>
        <v>383.6</v>
      </c>
      <c r="AJ122" s="7">
        <f t="shared" si="13"/>
        <v>245.5</v>
      </c>
      <c r="AK122">
        <f t="shared" si="14"/>
        <v>242.5</v>
      </c>
      <c r="AL122">
        <f t="shared" si="15"/>
        <v>382.1</v>
      </c>
    </row>
    <row r="123" spans="1:38" x14ac:dyDescent="0.3">
      <c r="A123" s="5" t="s">
        <v>33</v>
      </c>
      <c r="B123" s="6">
        <v>2016</v>
      </c>
      <c r="C123" s="6" t="s">
        <v>38</v>
      </c>
      <c r="D123" s="6" t="str">
        <f t="shared" si="8"/>
        <v>2016 May</v>
      </c>
      <c r="E123" s="6">
        <v>125</v>
      </c>
      <c r="F123" s="6">
        <v>142.1</v>
      </c>
      <c r="G123" s="6">
        <v>127</v>
      </c>
      <c r="H123" s="6">
        <v>130.4</v>
      </c>
      <c r="I123" s="6">
        <v>109.6</v>
      </c>
      <c r="J123" s="6">
        <v>133.5</v>
      </c>
      <c r="K123" s="6">
        <v>151.4</v>
      </c>
      <c r="L123" s="6">
        <v>182.8</v>
      </c>
      <c r="M123" s="6">
        <v>111.1</v>
      </c>
      <c r="N123" s="6">
        <v>141.5</v>
      </c>
      <c r="O123" s="6">
        <v>121.5</v>
      </c>
      <c r="P123" s="6">
        <v>136.30000000000001</v>
      </c>
      <c r="Q123" s="6">
        <v>134.6</v>
      </c>
      <c r="R123" s="6">
        <v>142.19999999999999</v>
      </c>
      <c r="S123" s="6">
        <v>127.2</v>
      </c>
      <c r="T123" s="6">
        <v>120.7</v>
      </c>
      <c r="U123" s="6">
        <v>126.2</v>
      </c>
      <c r="V123" s="6">
        <v>126</v>
      </c>
      <c r="W123" s="6">
        <f t="shared" si="9"/>
        <v>126</v>
      </c>
      <c r="X123" s="6">
        <v>115</v>
      </c>
      <c r="Y123" s="6">
        <v>123.2</v>
      </c>
      <c r="Z123" s="6">
        <v>120.3</v>
      </c>
      <c r="AA123" s="6">
        <v>110.7</v>
      </c>
      <c r="AB123" s="6">
        <v>119.8</v>
      </c>
      <c r="AC123" s="6">
        <v>128</v>
      </c>
      <c r="AD123" s="6">
        <v>118.5</v>
      </c>
      <c r="AE123" s="6">
        <v>118.7</v>
      </c>
      <c r="AF123" s="6">
        <v>126.6</v>
      </c>
      <c r="AG123" s="6">
        <f t="shared" si="10"/>
        <v>1746.7999999999997</v>
      </c>
      <c r="AH123" s="6">
        <f t="shared" si="11"/>
        <v>374.1</v>
      </c>
      <c r="AI123" s="6">
        <f t="shared" si="12"/>
        <v>377.2</v>
      </c>
      <c r="AJ123" s="7">
        <f t="shared" si="13"/>
        <v>238.8</v>
      </c>
      <c r="AK123">
        <f t="shared" si="14"/>
        <v>225.7</v>
      </c>
      <c r="AL123">
        <f t="shared" si="15"/>
        <v>380.7</v>
      </c>
    </row>
    <row r="124" spans="1:38" x14ac:dyDescent="0.3">
      <c r="A124" s="5" t="s">
        <v>34</v>
      </c>
      <c r="B124" s="6">
        <v>2016</v>
      </c>
      <c r="C124" s="6" t="s">
        <v>38</v>
      </c>
      <c r="D124" s="6" t="str">
        <f t="shared" si="8"/>
        <v>2016 May</v>
      </c>
      <c r="E124" s="6">
        <v>126.8</v>
      </c>
      <c r="F124" s="6">
        <v>139.1</v>
      </c>
      <c r="G124" s="6">
        <v>125.4</v>
      </c>
      <c r="H124" s="6">
        <v>131.69999999999999</v>
      </c>
      <c r="I124" s="6">
        <v>115</v>
      </c>
      <c r="J124" s="6">
        <v>136</v>
      </c>
      <c r="K124" s="6">
        <v>145.1</v>
      </c>
      <c r="L124" s="6">
        <v>171.7</v>
      </c>
      <c r="M124" s="6">
        <v>108.7</v>
      </c>
      <c r="N124" s="6">
        <v>135.30000000000001</v>
      </c>
      <c r="O124" s="6">
        <v>124.2</v>
      </c>
      <c r="P124" s="6">
        <v>137.4</v>
      </c>
      <c r="Q124" s="6">
        <v>134</v>
      </c>
      <c r="R124" s="6">
        <v>137.69999999999999</v>
      </c>
      <c r="S124" s="6">
        <v>132.19999999999999</v>
      </c>
      <c r="T124" s="6">
        <v>126.8</v>
      </c>
      <c r="U124" s="6">
        <v>131.4</v>
      </c>
      <c r="V124" s="6">
        <v>126</v>
      </c>
      <c r="W124" s="6">
        <f t="shared" si="9"/>
        <v>126</v>
      </c>
      <c r="X124" s="6">
        <v>122.7</v>
      </c>
      <c r="Y124" s="6">
        <v>126</v>
      </c>
      <c r="Z124" s="6">
        <v>123.7</v>
      </c>
      <c r="AA124" s="6">
        <v>112.8</v>
      </c>
      <c r="AB124" s="6">
        <v>121.5</v>
      </c>
      <c r="AC124" s="6">
        <v>128.5</v>
      </c>
      <c r="AD124" s="6">
        <v>119.2</v>
      </c>
      <c r="AE124" s="6">
        <v>120.7</v>
      </c>
      <c r="AF124" s="6">
        <v>128.6</v>
      </c>
      <c r="AG124" s="6">
        <f t="shared" si="10"/>
        <v>1730.4</v>
      </c>
      <c r="AH124" s="6">
        <f t="shared" si="11"/>
        <v>390.4</v>
      </c>
      <c r="AI124" s="6">
        <f t="shared" si="12"/>
        <v>380.5</v>
      </c>
      <c r="AJ124" s="7">
        <f t="shared" si="13"/>
        <v>242.9</v>
      </c>
      <c r="AK124">
        <f t="shared" si="14"/>
        <v>235.5</v>
      </c>
      <c r="AL124">
        <f t="shared" si="15"/>
        <v>379.9</v>
      </c>
    </row>
    <row r="125" spans="1:38" x14ac:dyDescent="0.3">
      <c r="A125" s="5" t="s">
        <v>30</v>
      </c>
      <c r="B125" s="6">
        <v>2016</v>
      </c>
      <c r="C125" s="6" t="s">
        <v>39</v>
      </c>
      <c r="D125" s="6" t="str">
        <f t="shared" si="8"/>
        <v>2016 June</v>
      </c>
      <c r="E125" s="6">
        <v>128.6</v>
      </c>
      <c r="F125" s="6">
        <v>138.6</v>
      </c>
      <c r="G125" s="6">
        <v>126.6</v>
      </c>
      <c r="H125" s="6">
        <v>133.6</v>
      </c>
      <c r="I125" s="6">
        <v>118.6</v>
      </c>
      <c r="J125" s="6">
        <v>137.4</v>
      </c>
      <c r="K125" s="6">
        <v>152.5</v>
      </c>
      <c r="L125" s="6">
        <v>169.2</v>
      </c>
      <c r="M125" s="6">
        <v>108.8</v>
      </c>
      <c r="N125" s="6">
        <v>133.1</v>
      </c>
      <c r="O125" s="6">
        <v>126.4</v>
      </c>
      <c r="P125" s="6">
        <v>139.19999999999999</v>
      </c>
      <c r="Q125" s="6">
        <v>136</v>
      </c>
      <c r="R125" s="6">
        <v>137.19999999999999</v>
      </c>
      <c r="S125" s="6">
        <v>136.30000000000001</v>
      </c>
      <c r="T125" s="6">
        <v>131.6</v>
      </c>
      <c r="U125" s="6">
        <v>135.6</v>
      </c>
      <c r="V125" s="6" t="s">
        <v>32</v>
      </c>
      <c r="W125" s="6">
        <f t="shared" si="9"/>
        <v>125.5</v>
      </c>
      <c r="X125" s="6">
        <v>128</v>
      </c>
      <c r="Y125" s="6">
        <v>129.30000000000001</v>
      </c>
      <c r="Z125" s="6">
        <v>126.2</v>
      </c>
      <c r="AA125" s="6">
        <v>116.3</v>
      </c>
      <c r="AB125" s="6">
        <v>124.1</v>
      </c>
      <c r="AC125" s="6">
        <v>130.19999999999999</v>
      </c>
      <c r="AD125" s="6">
        <v>119.9</v>
      </c>
      <c r="AE125" s="6">
        <v>123.3</v>
      </c>
      <c r="AF125" s="6">
        <v>131.9</v>
      </c>
      <c r="AG125" s="6">
        <f t="shared" si="10"/>
        <v>1748.6</v>
      </c>
      <c r="AH125" s="6">
        <f t="shared" si="11"/>
        <v>403.5</v>
      </c>
      <c r="AI125" s="6">
        <f t="shared" si="12"/>
        <v>385</v>
      </c>
      <c r="AJ125" s="7">
        <f t="shared" si="13"/>
        <v>246.10000000000002</v>
      </c>
      <c r="AK125">
        <f t="shared" si="14"/>
        <v>244.3</v>
      </c>
      <c r="AL125">
        <f t="shared" si="15"/>
        <v>384.6</v>
      </c>
    </row>
    <row r="126" spans="1:38" x14ac:dyDescent="0.3">
      <c r="A126" s="5" t="s">
        <v>33</v>
      </c>
      <c r="B126" s="6">
        <v>2016</v>
      </c>
      <c r="C126" s="6" t="s">
        <v>39</v>
      </c>
      <c r="D126" s="6" t="str">
        <f t="shared" si="8"/>
        <v>2016 June</v>
      </c>
      <c r="E126" s="6">
        <v>125.9</v>
      </c>
      <c r="F126" s="6">
        <v>143.9</v>
      </c>
      <c r="G126" s="6">
        <v>130.9</v>
      </c>
      <c r="H126" s="6">
        <v>131</v>
      </c>
      <c r="I126" s="6">
        <v>110.2</v>
      </c>
      <c r="J126" s="6">
        <v>135.5</v>
      </c>
      <c r="K126" s="6">
        <v>173.7</v>
      </c>
      <c r="L126" s="6">
        <v>184.4</v>
      </c>
      <c r="M126" s="6">
        <v>112</v>
      </c>
      <c r="N126" s="6">
        <v>142.80000000000001</v>
      </c>
      <c r="O126" s="6">
        <v>121.6</v>
      </c>
      <c r="P126" s="6">
        <v>136.9</v>
      </c>
      <c r="Q126" s="6">
        <v>138.19999999999999</v>
      </c>
      <c r="R126" s="6">
        <v>142.69999999999999</v>
      </c>
      <c r="S126" s="6">
        <v>127.6</v>
      </c>
      <c r="T126" s="6">
        <v>121.1</v>
      </c>
      <c r="U126" s="6">
        <v>126.6</v>
      </c>
      <c r="V126" s="6">
        <v>125.5</v>
      </c>
      <c r="W126" s="6">
        <f t="shared" si="9"/>
        <v>125.5</v>
      </c>
      <c r="X126" s="6">
        <v>115.5</v>
      </c>
      <c r="Y126" s="6">
        <v>123.2</v>
      </c>
      <c r="Z126" s="6">
        <v>120.6</v>
      </c>
      <c r="AA126" s="6">
        <v>112.3</v>
      </c>
      <c r="AB126" s="6">
        <v>119.9</v>
      </c>
      <c r="AC126" s="6">
        <v>129.30000000000001</v>
      </c>
      <c r="AD126" s="6">
        <v>118.8</v>
      </c>
      <c r="AE126" s="6">
        <v>119.6</v>
      </c>
      <c r="AF126" s="6">
        <v>128.1</v>
      </c>
      <c r="AG126" s="6">
        <f t="shared" si="10"/>
        <v>1787.0000000000002</v>
      </c>
      <c r="AH126" s="6">
        <f t="shared" si="11"/>
        <v>375.29999999999995</v>
      </c>
      <c r="AI126" s="6">
        <f t="shared" si="12"/>
        <v>378</v>
      </c>
      <c r="AJ126" s="7">
        <f t="shared" si="13"/>
        <v>239.39999999999998</v>
      </c>
      <c r="AK126">
        <f t="shared" si="14"/>
        <v>227.8</v>
      </c>
      <c r="AL126">
        <f t="shared" si="15"/>
        <v>382.19999999999993</v>
      </c>
    </row>
    <row r="127" spans="1:38" x14ac:dyDescent="0.3">
      <c r="A127" s="5" t="s">
        <v>34</v>
      </c>
      <c r="B127" s="6">
        <v>2016</v>
      </c>
      <c r="C127" s="6" t="s">
        <v>39</v>
      </c>
      <c r="D127" s="6" t="str">
        <f t="shared" si="8"/>
        <v>2016 June</v>
      </c>
      <c r="E127" s="6">
        <v>127.7</v>
      </c>
      <c r="F127" s="6">
        <v>140.5</v>
      </c>
      <c r="G127" s="6">
        <v>128.30000000000001</v>
      </c>
      <c r="H127" s="6">
        <v>132.6</v>
      </c>
      <c r="I127" s="6">
        <v>115.5</v>
      </c>
      <c r="J127" s="6">
        <v>136.5</v>
      </c>
      <c r="K127" s="6">
        <v>159.69999999999999</v>
      </c>
      <c r="L127" s="6">
        <v>174.3</v>
      </c>
      <c r="M127" s="6">
        <v>109.9</v>
      </c>
      <c r="N127" s="6">
        <v>136.30000000000001</v>
      </c>
      <c r="O127" s="6">
        <v>124.4</v>
      </c>
      <c r="P127" s="6">
        <v>138.1</v>
      </c>
      <c r="Q127" s="6">
        <v>136.80000000000001</v>
      </c>
      <c r="R127" s="6">
        <v>138.69999999999999</v>
      </c>
      <c r="S127" s="6">
        <v>132.9</v>
      </c>
      <c r="T127" s="6">
        <v>127.2</v>
      </c>
      <c r="U127" s="6">
        <v>132</v>
      </c>
      <c r="V127" s="6">
        <v>125.5</v>
      </c>
      <c r="W127" s="6">
        <f t="shared" si="9"/>
        <v>125.5</v>
      </c>
      <c r="X127" s="6">
        <v>123.3</v>
      </c>
      <c r="Y127" s="6">
        <v>126.4</v>
      </c>
      <c r="Z127" s="6">
        <v>124.1</v>
      </c>
      <c r="AA127" s="6">
        <v>114.2</v>
      </c>
      <c r="AB127" s="6">
        <v>121.7</v>
      </c>
      <c r="AC127" s="6">
        <v>129.69999999999999</v>
      </c>
      <c r="AD127" s="6">
        <v>119.4</v>
      </c>
      <c r="AE127" s="6">
        <v>121.5</v>
      </c>
      <c r="AF127" s="6">
        <v>130.1</v>
      </c>
      <c r="AG127" s="6">
        <f t="shared" si="10"/>
        <v>1760.6</v>
      </c>
      <c r="AH127" s="6">
        <f t="shared" si="11"/>
        <v>392.1</v>
      </c>
      <c r="AI127" s="6">
        <f t="shared" si="12"/>
        <v>381.6</v>
      </c>
      <c r="AJ127" s="7">
        <f t="shared" si="13"/>
        <v>243.5</v>
      </c>
      <c r="AK127">
        <f t="shared" si="14"/>
        <v>237.5</v>
      </c>
      <c r="AL127">
        <f t="shared" si="15"/>
        <v>381.9</v>
      </c>
    </row>
    <row r="128" spans="1:38" x14ac:dyDescent="0.3">
      <c r="A128" s="5" t="s">
        <v>30</v>
      </c>
      <c r="B128" s="6">
        <v>2016</v>
      </c>
      <c r="C128" s="6" t="s">
        <v>40</v>
      </c>
      <c r="D128" s="6" t="str">
        <f t="shared" si="8"/>
        <v>2016 July</v>
      </c>
      <c r="E128" s="6">
        <v>129.30000000000001</v>
      </c>
      <c r="F128" s="6">
        <v>139.5</v>
      </c>
      <c r="G128" s="6">
        <v>129.6</v>
      </c>
      <c r="H128" s="6">
        <v>134.5</v>
      </c>
      <c r="I128" s="6">
        <v>119.5</v>
      </c>
      <c r="J128" s="6">
        <v>138.5</v>
      </c>
      <c r="K128" s="6">
        <v>158.19999999999999</v>
      </c>
      <c r="L128" s="6">
        <v>171.8</v>
      </c>
      <c r="M128" s="6">
        <v>110.3</v>
      </c>
      <c r="N128" s="6">
        <v>134.30000000000001</v>
      </c>
      <c r="O128" s="6">
        <v>127.3</v>
      </c>
      <c r="P128" s="6">
        <v>139.9</v>
      </c>
      <c r="Q128" s="6">
        <v>137.6</v>
      </c>
      <c r="R128" s="6">
        <v>138</v>
      </c>
      <c r="S128" s="6">
        <v>137.19999999999999</v>
      </c>
      <c r="T128" s="6">
        <v>132.19999999999999</v>
      </c>
      <c r="U128" s="6">
        <v>136.5</v>
      </c>
      <c r="V128" s="6" t="s">
        <v>32</v>
      </c>
      <c r="W128" s="6">
        <f t="shared" si="9"/>
        <v>126.4</v>
      </c>
      <c r="X128" s="6">
        <v>128.19999999999999</v>
      </c>
      <c r="Y128" s="6">
        <v>130</v>
      </c>
      <c r="Z128" s="6">
        <v>126.7</v>
      </c>
      <c r="AA128" s="6">
        <v>116.4</v>
      </c>
      <c r="AB128" s="6">
        <v>125.2</v>
      </c>
      <c r="AC128" s="6">
        <v>130.80000000000001</v>
      </c>
      <c r="AD128" s="6">
        <v>120.9</v>
      </c>
      <c r="AE128" s="6">
        <v>123.8</v>
      </c>
      <c r="AF128" s="6">
        <v>133</v>
      </c>
      <c r="AG128" s="6">
        <f t="shared" si="10"/>
        <v>1770.2999999999997</v>
      </c>
      <c r="AH128" s="6">
        <f t="shared" si="11"/>
        <v>405.9</v>
      </c>
      <c r="AI128" s="6">
        <f t="shared" si="12"/>
        <v>387.2</v>
      </c>
      <c r="AJ128" s="7">
        <f t="shared" si="13"/>
        <v>247.60000000000002</v>
      </c>
      <c r="AK128">
        <f t="shared" si="14"/>
        <v>244.6</v>
      </c>
      <c r="AL128">
        <f t="shared" si="15"/>
        <v>387</v>
      </c>
    </row>
    <row r="129" spans="1:38" x14ac:dyDescent="0.3">
      <c r="A129" s="5" t="s">
        <v>33</v>
      </c>
      <c r="B129" s="6">
        <v>2016</v>
      </c>
      <c r="C129" s="6" t="s">
        <v>40</v>
      </c>
      <c r="D129" s="6" t="str">
        <f t="shared" si="8"/>
        <v>2016 July</v>
      </c>
      <c r="E129" s="6">
        <v>126.8</v>
      </c>
      <c r="F129" s="6">
        <v>144.19999999999999</v>
      </c>
      <c r="G129" s="6">
        <v>136.6</v>
      </c>
      <c r="H129" s="6">
        <v>131.80000000000001</v>
      </c>
      <c r="I129" s="6">
        <v>111</v>
      </c>
      <c r="J129" s="6">
        <v>137</v>
      </c>
      <c r="K129" s="6">
        <v>179.5</v>
      </c>
      <c r="L129" s="6">
        <v>188.4</v>
      </c>
      <c r="M129" s="6">
        <v>113.3</v>
      </c>
      <c r="N129" s="6">
        <v>143.9</v>
      </c>
      <c r="O129" s="6">
        <v>121.7</v>
      </c>
      <c r="P129" s="6">
        <v>137.5</v>
      </c>
      <c r="Q129" s="6">
        <v>139.80000000000001</v>
      </c>
      <c r="R129" s="6">
        <v>142.9</v>
      </c>
      <c r="S129" s="6">
        <v>127.9</v>
      </c>
      <c r="T129" s="6">
        <v>121.1</v>
      </c>
      <c r="U129" s="6">
        <v>126.9</v>
      </c>
      <c r="V129" s="6">
        <v>126.4</v>
      </c>
      <c r="W129" s="6">
        <f t="shared" si="9"/>
        <v>126.4</v>
      </c>
      <c r="X129" s="6">
        <v>115.5</v>
      </c>
      <c r="Y129" s="6">
        <v>123.5</v>
      </c>
      <c r="Z129" s="6">
        <v>120.9</v>
      </c>
      <c r="AA129" s="6">
        <v>111.7</v>
      </c>
      <c r="AB129" s="6">
        <v>120.3</v>
      </c>
      <c r="AC129" s="6">
        <v>130.80000000000001</v>
      </c>
      <c r="AD129" s="6">
        <v>120</v>
      </c>
      <c r="AE129" s="6">
        <v>119.9</v>
      </c>
      <c r="AF129" s="6">
        <v>129</v>
      </c>
      <c r="AG129" s="6">
        <f t="shared" si="10"/>
        <v>1811.5000000000002</v>
      </c>
      <c r="AH129" s="6">
        <f t="shared" si="11"/>
        <v>375.9</v>
      </c>
      <c r="AI129" s="6">
        <f t="shared" si="12"/>
        <v>380.70000000000005</v>
      </c>
      <c r="AJ129" s="7">
        <f t="shared" si="13"/>
        <v>240.9</v>
      </c>
      <c r="AK129">
        <f t="shared" si="14"/>
        <v>227.2</v>
      </c>
      <c r="AL129">
        <f t="shared" si="15"/>
        <v>383.1</v>
      </c>
    </row>
    <row r="130" spans="1:38" x14ac:dyDescent="0.3">
      <c r="A130" s="5" t="s">
        <v>34</v>
      </c>
      <c r="B130" s="6">
        <v>2016</v>
      </c>
      <c r="C130" s="6" t="s">
        <v>40</v>
      </c>
      <c r="D130" s="6" t="str">
        <f t="shared" si="8"/>
        <v>2016 July</v>
      </c>
      <c r="E130" s="6">
        <v>128.5</v>
      </c>
      <c r="F130" s="6">
        <v>141.19999999999999</v>
      </c>
      <c r="G130" s="6">
        <v>132.30000000000001</v>
      </c>
      <c r="H130" s="6">
        <v>133.5</v>
      </c>
      <c r="I130" s="6">
        <v>116.4</v>
      </c>
      <c r="J130" s="6">
        <v>137.80000000000001</v>
      </c>
      <c r="K130" s="6">
        <v>165.4</v>
      </c>
      <c r="L130" s="6">
        <v>177.4</v>
      </c>
      <c r="M130" s="6">
        <v>111.3</v>
      </c>
      <c r="N130" s="6">
        <v>137.5</v>
      </c>
      <c r="O130" s="6">
        <v>125</v>
      </c>
      <c r="P130" s="6">
        <v>138.80000000000001</v>
      </c>
      <c r="Q130" s="6">
        <v>138.4</v>
      </c>
      <c r="R130" s="6">
        <v>139.30000000000001</v>
      </c>
      <c r="S130" s="6">
        <v>133.5</v>
      </c>
      <c r="T130" s="6">
        <v>127.6</v>
      </c>
      <c r="U130" s="6">
        <v>132.69999999999999</v>
      </c>
      <c r="V130" s="6">
        <v>126.4</v>
      </c>
      <c r="W130" s="6">
        <f t="shared" si="9"/>
        <v>126.4</v>
      </c>
      <c r="X130" s="6">
        <v>123.4</v>
      </c>
      <c r="Y130" s="6">
        <v>126.9</v>
      </c>
      <c r="Z130" s="6">
        <v>124.5</v>
      </c>
      <c r="AA130" s="6">
        <v>113.9</v>
      </c>
      <c r="AB130" s="6">
        <v>122.4</v>
      </c>
      <c r="AC130" s="6">
        <v>130.80000000000001</v>
      </c>
      <c r="AD130" s="6">
        <v>120.5</v>
      </c>
      <c r="AE130" s="6">
        <v>121.9</v>
      </c>
      <c r="AF130" s="6">
        <v>131.1</v>
      </c>
      <c r="AG130" s="6">
        <f t="shared" si="10"/>
        <v>1783.5</v>
      </c>
      <c r="AH130" s="6">
        <f t="shared" si="11"/>
        <v>393.8</v>
      </c>
      <c r="AI130" s="6">
        <f t="shared" si="12"/>
        <v>384.1</v>
      </c>
      <c r="AJ130" s="7">
        <f t="shared" si="13"/>
        <v>245</v>
      </c>
      <c r="AK130">
        <f t="shared" si="14"/>
        <v>237.3</v>
      </c>
      <c r="AL130">
        <f t="shared" si="15"/>
        <v>383.6</v>
      </c>
    </row>
    <row r="131" spans="1:38" x14ac:dyDescent="0.3">
      <c r="A131" s="5" t="s">
        <v>30</v>
      </c>
      <c r="B131" s="6">
        <v>2016</v>
      </c>
      <c r="C131" s="6" t="s">
        <v>41</v>
      </c>
      <c r="D131" s="6" t="str">
        <f t="shared" ref="D131:D194" si="16">B131&amp;" "&amp;C131</f>
        <v>2016 August</v>
      </c>
      <c r="E131" s="6">
        <v>130.1</v>
      </c>
      <c r="F131" s="6">
        <v>138.80000000000001</v>
      </c>
      <c r="G131" s="6">
        <v>130.30000000000001</v>
      </c>
      <c r="H131" s="6">
        <v>135.30000000000001</v>
      </c>
      <c r="I131" s="6">
        <v>119.9</v>
      </c>
      <c r="J131" s="6">
        <v>140.19999999999999</v>
      </c>
      <c r="K131" s="6">
        <v>156.9</v>
      </c>
      <c r="L131" s="6">
        <v>172.2</v>
      </c>
      <c r="M131" s="6">
        <v>112.1</v>
      </c>
      <c r="N131" s="6">
        <v>134.9</v>
      </c>
      <c r="O131" s="6">
        <v>128.1</v>
      </c>
      <c r="P131" s="6">
        <v>140.69999999999999</v>
      </c>
      <c r="Q131" s="6">
        <v>138</v>
      </c>
      <c r="R131" s="6">
        <v>138.9</v>
      </c>
      <c r="S131" s="6">
        <v>137.80000000000001</v>
      </c>
      <c r="T131" s="6">
        <v>133</v>
      </c>
      <c r="U131" s="6">
        <v>137.1</v>
      </c>
      <c r="V131" s="6" t="s">
        <v>32</v>
      </c>
      <c r="W131" s="6">
        <f t="shared" ref="W131:W194" si="17">IF(OR(V131="NA",V131="-"),V132,V131)</f>
        <v>127.3</v>
      </c>
      <c r="X131" s="6">
        <v>129.1</v>
      </c>
      <c r="Y131" s="6">
        <v>130.6</v>
      </c>
      <c r="Z131" s="6">
        <v>127</v>
      </c>
      <c r="AA131" s="6">
        <v>116</v>
      </c>
      <c r="AB131" s="6">
        <v>125.5</v>
      </c>
      <c r="AC131" s="6">
        <v>131.9</v>
      </c>
      <c r="AD131" s="6">
        <v>122</v>
      </c>
      <c r="AE131" s="6">
        <v>124.2</v>
      </c>
      <c r="AF131" s="6">
        <v>133.5</v>
      </c>
      <c r="AG131" s="6">
        <f t="shared" ref="AG131:AG194" si="18">SUM($E131:$Q131)</f>
        <v>1777.4999999999998</v>
      </c>
      <c r="AH131" s="6">
        <f t="shared" ref="AH131:AH194" si="19">SUM($S131:$U131)</f>
        <v>407.9</v>
      </c>
      <c r="AI131" s="6">
        <f t="shared" ref="AI131:AI194" si="20">SUM(W131,Y131,AC131)</f>
        <v>389.79999999999995</v>
      </c>
      <c r="AJ131" s="7">
        <f t="shared" ref="AJ131:AJ194" si="21">SUM(Z131,AD131)</f>
        <v>249</v>
      </c>
      <c r="AK131">
        <f t="shared" ref="AK131:AK194" si="22">SUM(X131,AA131)</f>
        <v>245.1</v>
      </c>
      <c r="AL131">
        <f t="shared" ref="AL131:AL194" si="23">SUM(AE131,R131,AB131)</f>
        <v>388.6</v>
      </c>
    </row>
    <row r="132" spans="1:38" x14ac:dyDescent="0.3">
      <c r="A132" s="5" t="s">
        <v>33</v>
      </c>
      <c r="B132" s="6">
        <v>2016</v>
      </c>
      <c r="C132" s="6" t="s">
        <v>41</v>
      </c>
      <c r="D132" s="6" t="str">
        <f t="shared" si="16"/>
        <v>2016 August</v>
      </c>
      <c r="E132" s="6">
        <v>127.6</v>
      </c>
      <c r="F132" s="6">
        <v>140.30000000000001</v>
      </c>
      <c r="G132" s="6">
        <v>133.69999999999999</v>
      </c>
      <c r="H132" s="6">
        <v>132.19999999999999</v>
      </c>
      <c r="I132" s="6">
        <v>111.8</v>
      </c>
      <c r="J132" s="6">
        <v>135.80000000000001</v>
      </c>
      <c r="K132" s="6">
        <v>163.5</v>
      </c>
      <c r="L132" s="6">
        <v>182.3</v>
      </c>
      <c r="M132" s="6">
        <v>114.6</v>
      </c>
      <c r="N132" s="6">
        <v>144.6</v>
      </c>
      <c r="O132" s="6">
        <v>121.9</v>
      </c>
      <c r="P132" s="6">
        <v>138.1</v>
      </c>
      <c r="Q132" s="6">
        <v>137.6</v>
      </c>
      <c r="R132" s="6">
        <v>143.6</v>
      </c>
      <c r="S132" s="6">
        <v>128.30000000000001</v>
      </c>
      <c r="T132" s="6">
        <v>121.4</v>
      </c>
      <c r="U132" s="6">
        <v>127.3</v>
      </c>
      <c r="V132" s="6">
        <v>127.3</v>
      </c>
      <c r="W132" s="6">
        <f t="shared" si="17"/>
        <v>127.3</v>
      </c>
      <c r="X132" s="6">
        <v>114.7</v>
      </c>
      <c r="Y132" s="6">
        <v>123.9</v>
      </c>
      <c r="Z132" s="6">
        <v>121.2</v>
      </c>
      <c r="AA132" s="6">
        <v>110.4</v>
      </c>
      <c r="AB132" s="6">
        <v>120.6</v>
      </c>
      <c r="AC132" s="6">
        <v>131.5</v>
      </c>
      <c r="AD132" s="6">
        <v>120.9</v>
      </c>
      <c r="AE132" s="6">
        <v>119.9</v>
      </c>
      <c r="AF132" s="6">
        <v>128.4</v>
      </c>
      <c r="AG132" s="6">
        <f t="shared" si="18"/>
        <v>1783.9999999999995</v>
      </c>
      <c r="AH132" s="6">
        <f t="shared" si="19"/>
        <v>377</v>
      </c>
      <c r="AI132" s="6">
        <f t="shared" si="20"/>
        <v>382.7</v>
      </c>
      <c r="AJ132" s="7">
        <f t="shared" si="21"/>
        <v>242.10000000000002</v>
      </c>
      <c r="AK132">
        <f t="shared" si="22"/>
        <v>225.10000000000002</v>
      </c>
      <c r="AL132">
        <f t="shared" si="23"/>
        <v>384.1</v>
      </c>
    </row>
    <row r="133" spans="1:38" x14ac:dyDescent="0.3">
      <c r="A133" s="5" t="s">
        <v>34</v>
      </c>
      <c r="B133" s="6">
        <v>2016</v>
      </c>
      <c r="C133" s="6" t="s">
        <v>41</v>
      </c>
      <c r="D133" s="6" t="str">
        <f t="shared" si="16"/>
        <v>2016 August</v>
      </c>
      <c r="E133" s="6">
        <v>129.30000000000001</v>
      </c>
      <c r="F133" s="6">
        <v>139.30000000000001</v>
      </c>
      <c r="G133" s="6">
        <v>131.6</v>
      </c>
      <c r="H133" s="6">
        <v>134.1</v>
      </c>
      <c r="I133" s="6">
        <v>116.9</v>
      </c>
      <c r="J133" s="6">
        <v>138.1</v>
      </c>
      <c r="K133" s="6">
        <v>159.1</v>
      </c>
      <c r="L133" s="6">
        <v>175.6</v>
      </c>
      <c r="M133" s="6">
        <v>112.9</v>
      </c>
      <c r="N133" s="6">
        <v>138.1</v>
      </c>
      <c r="O133" s="6">
        <v>125.5</v>
      </c>
      <c r="P133" s="6">
        <v>139.5</v>
      </c>
      <c r="Q133" s="6">
        <v>137.9</v>
      </c>
      <c r="R133" s="6">
        <v>140.19999999999999</v>
      </c>
      <c r="S133" s="6">
        <v>134.1</v>
      </c>
      <c r="T133" s="6">
        <v>128.19999999999999</v>
      </c>
      <c r="U133" s="6">
        <v>133.19999999999999</v>
      </c>
      <c r="V133" s="6">
        <v>127.3</v>
      </c>
      <c r="W133" s="6">
        <f t="shared" si="17"/>
        <v>127.3</v>
      </c>
      <c r="X133" s="6">
        <v>123.6</v>
      </c>
      <c r="Y133" s="6">
        <v>127.4</v>
      </c>
      <c r="Z133" s="6">
        <v>124.8</v>
      </c>
      <c r="AA133" s="6">
        <v>113.1</v>
      </c>
      <c r="AB133" s="6">
        <v>122.7</v>
      </c>
      <c r="AC133" s="6">
        <v>131.69999999999999</v>
      </c>
      <c r="AD133" s="6">
        <v>121.5</v>
      </c>
      <c r="AE133" s="6">
        <v>122.1</v>
      </c>
      <c r="AF133" s="6">
        <v>131.1</v>
      </c>
      <c r="AG133" s="6">
        <f t="shared" si="18"/>
        <v>1777.9</v>
      </c>
      <c r="AH133" s="6">
        <f t="shared" si="19"/>
        <v>395.49999999999994</v>
      </c>
      <c r="AI133" s="6">
        <f t="shared" si="20"/>
        <v>386.4</v>
      </c>
      <c r="AJ133" s="7">
        <f t="shared" si="21"/>
        <v>246.3</v>
      </c>
      <c r="AK133">
        <f t="shared" si="22"/>
        <v>236.7</v>
      </c>
      <c r="AL133">
        <f t="shared" si="23"/>
        <v>384.99999999999994</v>
      </c>
    </row>
    <row r="134" spans="1:38" x14ac:dyDescent="0.3">
      <c r="A134" s="5" t="s">
        <v>30</v>
      </c>
      <c r="B134" s="6">
        <v>2016</v>
      </c>
      <c r="C134" s="6" t="s">
        <v>42</v>
      </c>
      <c r="D134" s="6" t="str">
        <f t="shared" si="16"/>
        <v>2016 September</v>
      </c>
      <c r="E134" s="6">
        <v>130.80000000000001</v>
      </c>
      <c r="F134" s="6">
        <v>138.19999999999999</v>
      </c>
      <c r="G134" s="6">
        <v>130.5</v>
      </c>
      <c r="H134" s="6">
        <v>135.5</v>
      </c>
      <c r="I134" s="6">
        <v>120.2</v>
      </c>
      <c r="J134" s="6">
        <v>139.19999999999999</v>
      </c>
      <c r="K134" s="6">
        <v>149.5</v>
      </c>
      <c r="L134" s="6">
        <v>170.4</v>
      </c>
      <c r="M134" s="6">
        <v>113.1</v>
      </c>
      <c r="N134" s="6">
        <v>135.80000000000001</v>
      </c>
      <c r="O134" s="6">
        <v>128.80000000000001</v>
      </c>
      <c r="P134" s="6">
        <v>141.5</v>
      </c>
      <c r="Q134" s="6">
        <v>137.19999999999999</v>
      </c>
      <c r="R134" s="6">
        <v>139.9</v>
      </c>
      <c r="S134" s="6">
        <v>138.5</v>
      </c>
      <c r="T134" s="6">
        <v>133.5</v>
      </c>
      <c r="U134" s="6">
        <v>137.80000000000001</v>
      </c>
      <c r="V134" s="6" t="s">
        <v>32</v>
      </c>
      <c r="W134" s="6">
        <f t="shared" si="17"/>
        <v>127.9</v>
      </c>
      <c r="X134" s="6">
        <v>129.69999999999999</v>
      </c>
      <c r="Y134" s="6">
        <v>131.1</v>
      </c>
      <c r="Z134" s="6">
        <v>127.8</v>
      </c>
      <c r="AA134" s="6">
        <v>117</v>
      </c>
      <c r="AB134" s="6">
        <v>125.7</v>
      </c>
      <c r="AC134" s="6">
        <v>132.19999999999999</v>
      </c>
      <c r="AD134" s="6">
        <v>122.8</v>
      </c>
      <c r="AE134" s="6">
        <v>124.9</v>
      </c>
      <c r="AF134" s="6">
        <v>133.4</v>
      </c>
      <c r="AG134" s="6">
        <f t="shared" si="18"/>
        <v>1770.7</v>
      </c>
      <c r="AH134" s="6">
        <f t="shared" si="19"/>
        <v>409.8</v>
      </c>
      <c r="AI134" s="6">
        <f t="shared" si="20"/>
        <v>391.2</v>
      </c>
      <c r="AJ134" s="7">
        <f t="shared" si="21"/>
        <v>250.6</v>
      </c>
      <c r="AK134">
        <f t="shared" si="22"/>
        <v>246.7</v>
      </c>
      <c r="AL134">
        <f t="shared" si="23"/>
        <v>390.5</v>
      </c>
    </row>
    <row r="135" spans="1:38" x14ac:dyDescent="0.3">
      <c r="A135" s="5" t="s">
        <v>33</v>
      </c>
      <c r="B135" s="6">
        <v>2016</v>
      </c>
      <c r="C135" s="6" t="s">
        <v>42</v>
      </c>
      <c r="D135" s="6" t="str">
        <f t="shared" si="16"/>
        <v>2016 September</v>
      </c>
      <c r="E135" s="6">
        <v>128.1</v>
      </c>
      <c r="F135" s="6">
        <v>137.69999999999999</v>
      </c>
      <c r="G135" s="6">
        <v>130.6</v>
      </c>
      <c r="H135" s="6">
        <v>132.6</v>
      </c>
      <c r="I135" s="6">
        <v>111.9</v>
      </c>
      <c r="J135" s="6">
        <v>132.5</v>
      </c>
      <c r="K135" s="6">
        <v>152.9</v>
      </c>
      <c r="L135" s="6">
        <v>173.6</v>
      </c>
      <c r="M135" s="6">
        <v>115.1</v>
      </c>
      <c r="N135" s="6">
        <v>144.80000000000001</v>
      </c>
      <c r="O135" s="6">
        <v>122.1</v>
      </c>
      <c r="P135" s="6">
        <v>138.80000000000001</v>
      </c>
      <c r="Q135" s="6">
        <v>135.69999999999999</v>
      </c>
      <c r="R135" s="6">
        <v>143.9</v>
      </c>
      <c r="S135" s="6">
        <v>128.69999999999999</v>
      </c>
      <c r="T135" s="6">
        <v>121.6</v>
      </c>
      <c r="U135" s="6">
        <v>127.7</v>
      </c>
      <c r="V135" s="6">
        <v>127.9</v>
      </c>
      <c r="W135" s="6">
        <f t="shared" si="17"/>
        <v>127.9</v>
      </c>
      <c r="X135" s="6">
        <v>114.8</v>
      </c>
      <c r="Y135" s="6">
        <v>124.3</v>
      </c>
      <c r="Z135" s="6">
        <v>121.4</v>
      </c>
      <c r="AA135" s="6">
        <v>111.8</v>
      </c>
      <c r="AB135" s="6">
        <v>120.8</v>
      </c>
      <c r="AC135" s="6">
        <v>131.6</v>
      </c>
      <c r="AD135" s="6">
        <v>121.2</v>
      </c>
      <c r="AE135" s="6">
        <v>120.5</v>
      </c>
      <c r="AF135" s="6">
        <v>128</v>
      </c>
      <c r="AG135" s="6">
        <f t="shared" si="18"/>
        <v>1756.3999999999996</v>
      </c>
      <c r="AH135" s="6">
        <f t="shared" si="19"/>
        <v>378</v>
      </c>
      <c r="AI135" s="6">
        <f t="shared" si="20"/>
        <v>383.79999999999995</v>
      </c>
      <c r="AJ135" s="7">
        <f t="shared" si="21"/>
        <v>242.60000000000002</v>
      </c>
      <c r="AK135">
        <f t="shared" si="22"/>
        <v>226.6</v>
      </c>
      <c r="AL135">
        <f t="shared" si="23"/>
        <v>385.2</v>
      </c>
    </row>
    <row r="136" spans="1:38" x14ac:dyDescent="0.3">
      <c r="A136" s="5" t="s">
        <v>34</v>
      </c>
      <c r="B136" s="6">
        <v>2016</v>
      </c>
      <c r="C136" s="6" t="s">
        <v>42</v>
      </c>
      <c r="D136" s="6" t="str">
        <f t="shared" si="16"/>
        <v>2016 September</v>
      </c>
      <c r="E136" s="6">
        <v>129.9</v>
      </c>
      <c r="F136" s="6">
        <v>138</v>
      </c>
      <c r="G136" s="6">
        <v>130.5</v>
      </c>
      <c r="H136" s="6">
        <v>134.4</v>
      </c>
      <c r="I136" s="6">
        <v>117.2</v>
      </c>
      <c r="J136" s="6">
        <v>136.1</v>
      </c>
      <c r="K136" s="6">
        <v>150.69999999999999</v>
      </c>
      <c r="L136" s="6">
        <v>171.5</v>
      </c>
      <c r="M136" s="6">
        <v>113.8</v>
      </c>
      <c r="N136" s="6">
        <v>138.80000000000001</v>
      </c>
      <c r="O136" s="6">
        <v>126</v>
      </c>
      <c r="P136" s="6">
        <v>140.19999999999999</v>
      </c>
      <c r="Q136" s="6">
        <v>136.6</v>
      </c>
      <c r="R136" s="6">
        <v>141</v>
      </c>
      <c r="S136" s="6">
        <v>134.6</v>
      </c>
      <c r="T136" s="6">
        <v>128.6</v>
      </c>
      <c r="U136" s="6">
        <v>133.80000000000001</v>
      </c>
      <c r="V136" s="6">
        <v>127.9</v>
      </c>
      <c r="W136" s="6">
        <f t="shared" si="17"/>
        <v>127.9</v>
      </c>
      <c r="X136" s="6">
        <v>124.1</v>
      </c>
      <c r="Y136" s="6">
        <v>127.9</v>
      </c>
      <c r="Z136" s="6">
        <v>125.4</v>
      </c>
      <c r="AA136" s="6">
        <v>114.3</v>
      </c>
      <c r="AB136" s="6">
        <v>122.9</v>
      </c>
      <c r="AC136" s="6">
        <v>131.80000000000001</v>
      </c>
      <c r="AD136" s="6">
        <v>122.1</v>
      </c>
      <c r="AE136" s="6">
        <v>122.8</v>
      </c>
      <c r="AF136" s="6">
        <v>130.9</v>
      </c>
      <c r="AG136" s="6">
        <f t="shared" si="18"/>
        <v>1763.6999999999998</v>
      </c>
      <c r="AH136" s="6">
        <f t="shared" si="19"/>
        <v>397</v>
      </c>
      <c r="AI136" s="6">
        <f t="shared" si="20"/>
        <v>387.6</v>
      </c>
      <c r="AJ136" s="7">
        <f t="shared" si="21"/>
        <v>247.5</v>
      </c>
      <c r="AK136">
        <f t="shared" si="22"/>
        <v>238.39999999999998</v>
      </c>
      <c r="AL136">
        <f t="shared" si="23"/>
        <v>386.70000000000005</v>
      </c>
    </row>
    <row r="137" spans="1:38" x14ac:dyDescent="0.3">
      <c r="A137" s="5" t="s">
        <v>30</v>
      </c>
      <c r="B137" s="6">
        <v>2016</v>
      </c>
      <c r="C137" s="6" t="s">
        <v>43</v>
      </c>
      <c r="D137" s="6" t="str">
        <f t="shared" si="16"/>
        <v>2016 October</v>
      </c>
      <c r="E137" s="6">
        <v>131.30000000000001</v>
      </c>
      <c r="F137" s="6">
        <v>137.6</v>
      </c>
      <c r="G137" s="6">
        <v>130.1</v>
      </c>
      <c r="H137" s="6">
        <v>136</v>
      </c>
      <c r="I137" s="6">
        <v>120.8</v>
      </c>
      <c r="J137" s="6">
        <v>138.4</v>
      </c>
      <c r="K137" s="6">
        <v>149.19999999999999</v>
      </c>
      <c r="L137" s="6">
        <v>170.2</v>
      </c>
      <c r="M137" s="6">
        <v>113.4</v>
      </c>
      <c r="N137" s="6">
        <v>136.30000000000001</v>
      </c>
      <c r="O137" s="6">
        <v>128.69999999999999</v>
      </c>
      <c r="P137" s="6">
        <v>142.4</v>
      </c>
      <c r="Q137" s="6">
        <v>137.4</v>
      </c>
      <c r="R137" s="6">
        <v>140.9</v>
      </c>
      <c r="S137" s="6">
        <v>139.6</v>
      </c>
      <c r="T137" s="6">
        <v>134.30000000000001</v>
      </c>
      <c r="U137" s="6">
        <v>138.80000000000001</v>
      </c>
      <c r="V137" s="6" t="s">
        <v>32</v>
      </c>
      <c r="W137" s="6">
        <f t="shared" si="17"/>
        <v>128.69999999999999</v>
      </c>
      <c r="X137" s="6">
        <v>129.80000000000001</v>
      </c>
      <c r="Y137" s="6">
        <v>131.80000000000001</v>
      </c>
      <c r="Z137" s="6">
        <v>128.69999999999999</v>
      </c>
      <c r="AA137" s="6">
        <v>117.8</v>
      </c>
      <c r="AB137" s="6">
        <v>126.5</v>
      </c>
      <c r="AC137" s="6">
        <v>133</v>
      </c>
      <c r="AD137" s="6">
        <v>123</v>
      </c>
      <c r="AE137" s="6">
        <v>125.7</v>
      </c>
      <c r="AF137" s="6">
        <v>133.80000000000001</v>
      </c>
      <c r="AG137" s="6">
        <f t="shared" si="18"/>
        <v>1771.8000000000002</v>
      </c>
      <c r="AH137" s="6">
        <f t="shared" si="19"/>
        <v>412.7</v>
      </c>
      <c r="AI137" s="6">
        <f t="shared" si="20"/>
        <v>393.5</v>
      </c>
      <c r="AJ137" s="7">
        <f t="shared" si="21"/>
        <v>251.7</v>
      </c>
      <c r="AK137">
        <f t="shared" si="22"/>
        <v>247.60000000000002</v>
      </c>
      <c r="AL137">
        <f t="shared" si="23"/>
        <v>393.1</v>
      </c>
    </row>
    <row r="138" spans="1:38" x14ac:dyDescent="0.3">
      <c r="A138" s="5" t="s">
        <v>33</v>
      </c>
      <c r="B138" s="6">
        <v>2016</v>
      </c>
      <c r="C138" s="6" t="s">
        <v>43</v>
      </c>
      <c r="D138" s="6" t="str">
        <f t="shared" si="16"/>
        <v>2016 October</v>
      </c>
      <c r="E138" s="6">
        <v>128.69999999999999</v>
      </c>
      <c r="F138" s="6">
        <v>138.4</v>
      </c>
      <c r="G138" s="6">
        <v>130.30000000000001</v>
      </c>
      <c r="H138" s="6">
        <v>132.69999999999999</v>
      </c>
      <c r="I138" s="6">
        <v>112.5</v>
      </c>
      <c r="J138" s="6">
        <v>130.4</v>
      </c>
      <c r="K138" s="6">
        <v>155.1</v>
      </c>
      <c r="L138" s="6">
        <v>175.7</v>
      </c>
      <c r="M138" s="6">
        <v>115.4</v>
      </c>
      <c r="N138" s="6">
        <v>145.30000000000001</v>
      </c>
      <c r="O138" s="6">
        <v>122.5</v>
      </c>
      <c r="P138" s="6">
        <v>139.6</v>
      </c>
      <c r="Q138" s="6">
        <v>136.30000000000001</v>
      </c>
      <c r="R138" s="6">
        <v>144.30000000000001</v>
      </c>
      <c r="S138" s="6">
        <v>129.1</v>
      </c>
      <c r="T138" s="6">
        <v>121.9</v>
      </c>
      <c r="U138" s="6">
        <v>128</v>
      </c>
      <c r="V138" s="6">
        <v>128.69999999999999</v>
      </c>
      <c r="W138" s="6">
        <f t="shared" si="17"/>
        <v>128.69999999999999</v>
      </c>
      <c r="X138" s="6">
        <v>115.2</v>
      </c>
      <c r="Y138" s="6">
        <v>124.5</v>
      </c>
      <c r="Z138" s="6">
        <v>121.8</v>
      </c>
      <c r="AA138" s="6">
        <v>112.8</v>
      </c>
      <c r="AB138" s="6">
        <v>121.2</v>
      </c>
      <c r="AC138" s="6">
        <v>131.9</v>
      </c>
      <c r="AD138" s="6">
        <v>120.8</v>
      </c>
      <c r="AE138" s="6">
        <v>120.9</v>
      </c>
      <c r="AF138" s="6">
        <v>128.6</v>
      </c>
      <c r="AG138" s="6">
        <f t="shared" si="18"/>
        <v>1762.8999999999999</v>
      </c>
      <c r="AH138" s="6">
        <f t="shared" si="19"/>
        <v>379</v>
      </c>
      <c r="AI138" s="6">
        <f t="shared" si="20"/>
        <v>385.1</v>
      </c>
      <c r="AJ138" s="7">
        <f t="shared" si="21"/>
        <v>242.6</v>
      </c>
      <c r="AK138">
        <f t="shared" si="22"/>
        <v>228</v>
      </c>
      <c r="AL138">
        <f t="shared" si="23"/>
        <v>386.40000000000003</v>
      </c>
    </row>
    <row r="139" spans="1:38" x14ac:dyDescent="0.3">
      <c r="A139" s="5" t="s">
        <v>34</v>
      </c>
      <c r="B139" s="6">
        <v>2016</v>
      </c>
      <c r="C139" s="6" t="s">
        <v>43</v>
      </c>
      <c r="D139" s="6" t="str">
        <f t="shared" si="16"/>
        <v>2016 October</v>
      </c>
      <c r="E139" s="6">
        <v>130.5</v>
      </c>
      <c r="F139" s="6">
        <v>137.9</v>
      </c>
      <c r="G139" s="6">
        <v>130.19999999999999</v>
      </c>
      <c r="H139" s="6">
        <v>134.80000000000001</v>
      </c>
      <c r="I139" s="6">
        <v>117.8</v>
      </c>
      <c r="J139" s="6">
        <v>134.69999999999999</v>
      </c>
      <c r="K139" s="6">
        <v>151.19999999999999</v>
      </c>
      <c r="L139" s="6">
        <v>172.1</v>
      </c>
      <c r="M139" s="6">
        <v>114.1</v>
      </c>
      <c r="N139" s="6">
        <v>139.30000000000001</v>
      </c>
      <c r="O139" s="6">
        <v>126.1</v>
      </c>
      <c r="P139" s="6">
        <v>141.1</v>
      </c>
      <c r="Q139" s="6">
        <v>137</v>
      </c>
      <c r="R139" s="6">
        <v>141.80000000000001</v>
      </c>
      <c r="S139" s="6">
        <v>135.5</v>
      </c>
      <c r="T139" s="6">
        <v>129.1</v>
      </c>
      <c r="U139" s="6">
        <v>134.5</v>
      </c>
      <c r="V139" s="6">
        <v>128.69999999999999</v>
      </c>
      <c r="W139" s="6">
        <f t="shared" si="17"/>
        <v>128.69999999999999</v>
      </c>
      <c r="X139" s="6">
        <v>124.3</v>
      </c>
      <c r="Y139" s="6">
        <v>128.4</v>
      </c>
      <c r="Z139" s="6">
        <v>126.1</v>
      </c>
      <c r="AA139" s="6">
        <v>115.2</v>
      </c>
      <c r="AB139" s="6">
        <v>123.5</v>
      </c>
      <c r="AC139" s="6">
        <v>132.4</v>
      </c>
      <c r="AD139" s="6">
        <v>122.1</v>
      </c>
      <c r="AE139" s="6">
        <v>123.4</v>
      </c>
      <c r="AF139" s="6">
        <v>131.4</v>
      </c>
      <c r="AG139" s="6">
        <f t="shared" si="18"/>
        <v>1766.7999999999995</v>
      </c>
      <c r="AH139" s="6">
        <f t="shared" si="19"/>
        <v>399.1</v>
      </c>
      <c r="AI139" s="6">
        <f t="shared" si="20"/>
        <v>389.5</v>
      </c>
      <c r="AJ139" s="7">
        <f t="shared" si="21"/>
        <v>248.2</v>
      </c>
      <c r="AK139">
        <f t="shared" si="22"/>
        <v>239.5</v>
      </c>
      <c r="AL139">
        <f t="shared" si="23"/>
        <v>388.70000000000005</v>
      </c>
    </row>
    <row r="140" spans="1:38" x14ac:dyDescent="0.3">
      <c r="A140" s="5" t="s">
        <v>30</v>
      </c>
      <c r="B140" s="6">
        <v>2016</v>
      </c>
      <c r="C140" s="6" t="s">
        <v>45</v>
      </c>
      <c r="D140" s="6" t="str">
        <f t="shared" si="16"/>
        <v>2016 November</v>
      </c>
      <c r="E140" s="6">
        <v>132</v>
      </c>
      <c r="F140" s="6">
        <v>137.4</v>
      </c>
      <c r="G140" s="6">
        <v>130.6</v>
      </c>
      <c r="H140" s="6">
        <v>136.19999999999999</v>
      </c>
      <c r="I140" s="6">
        <v>121.1</v>
      </c>
      <c r="J140" s="6">
        <v>136.9</v>
      </c>
      <c r="K140" s="6">
        <v>141.80000000000001</v>
      </c>
      <c r="L140" s="6">
        <v>170</v>
      </c>
      <c r="M140" s="6">
        <v>113.4</v>
      </c>
      <c r="N140" s="6">
        <v>136.80000000000001</v>
      </c>
      <c r="O140" s="6">
        <v>128.69999999999999</v>
      </c>
      <c r="P140" s="6">
        <v>143.1</v>
      </c>
      <c r="Q140" s="6">
        <v>136.6</v>
      </c>
      <c r="R140" s="6">
        <v>141.19999999999999</v>
      </c>
      <c r="S140" s="6">
        <v>139.9</v>
      </c>
      <c r="T140" s="6">
        <v>134.5</v>
      </c>
      <c r="U140" s="6">
        <v>139.19999999999999</v>
      </c>
      <c r="V140" s="6" t="s">
        <v>32</v>
      </c>
      <c r="W140" s="6">
        <f t="shared" si="17"/>
        <v>129.1</v>
      </c>
      <c r="X140" s="6">
        <v>130.30000000000001</v>
      </c>
      <c r="Y140" s="6">
        <v>132.1</v>
      </c>
      <c r="Z140" s="6">
        <v>129.1</v>
      </c>
      <c r="AA140" s="6">
        <v>118.2</v>
      </c>
      <c r="AB140" s="6">
        <v>126.9</v>
      </c>
      <c r="AC140" s="6">
        <v>133.69999999999999</v>
      </c>
      <c r="AD140" s="6">
        <v>123.5</v>
      </c>
      <c r="AE140" s="6">
        <v>126.1</v>
      </c>
      <c r="AF140" s="6">
        <v>133.6</v>
      </c>
      <c r="AG140" s="6">
        <f t="shared" si="18"/>
        <v>1764.6</v>
      </c>
      <c r="AH140" s="6">
        <f t="shared" si="19"/>
        <v>413.59999999999997</v>
      </c>
      <c r="AI140" s="6">
        <f t="shared" si="20"/>
        <v>394.9</v>
      </c>
      <c r="AJ140" s="7">
        <f t="shared" si="21"/>
        <v>252.6</v>
      </c>
      <c r="AK140">
        <f t="shared" si="22"/>
        <v>248.5</v>
      </c>
      <c r="AL140">
        <f t="shared" si="23"/>
        <v>394.19999999999993</v>
      </c>
    </row>
    <row r="141" spans="1:38" x14ac:dyDescent="0.3">
      <c r="A141" s="5" t="s">
        <v>33</v>
      </c>
      <c r="B141" s="6">
        <v>2016</v>
      </c>
      <c r="C141" s="6" t="s">
        <v>45</v>
      </c>
      <c r="D141" s="6" t="str">
        <f t="shared" si="16"/>
        <v>2016 November</v>
      </c>
      <c r="E141" s="6">
        <v>130.19999999999999</v>
      </c>
      <c r="F141" s="6">
        <v>138.5</v>
      </c>
      <c r="G141" s="6">
        <v>134.1</v>
      </c>
      <c r="H141" s="6">
        <v>132.9</v>
      </c>
      <c r="I141" s="6">
        <v>112.6</v>
      </c>
      <c r="J141" s="6">
        <v>130.80000000000001</v>
      </c>
      <c r="K141" s="6">
        <v>142</v>
      </c>
      <c r="L141" s="6">
        <v>174.9</v>
      </c>
      <c r="M141" s="6">
        <v>115.6</v>
      </c>
      <c r="N141" s="6">
        <v>145.4</v>
      </c>
      <c r="O141" s="6">
        <v>122.7</v>
      </c>
      <c r="P141" s="6">
        <v>140.30000000000001</v>
      </c>
      <c r="Q141" s="6">
        <v>135.19999999999999</v>
      </c>
      <c r="R141" s="6">
        <v>144.30000000000001</v>
      </c>
      <c r="S141" s="6">
        <v>129.6</v>
      </c>
      <c r="T141" s="6">
        <v>122.1</v>
      </c>
      <c r="U141" s="6">
        <v>128.5</v>
      </c>
      <c r="V141" s="6">
        <v>129.1</v>
      </c>
      <c r="W141" s="6">
        <f t="shared" si="17"/>
        <v>129.1</v>
      </c>
      <c r="X141" s="6">
        <v>116.2</v>
      </c>
      <c r="Y141" s="6">
        <v>124.7</v>
      </c>
      <c r="Z141" s="6">
        <v>122.1</v>
      </c>
      <c r="AA141" s="6">
        <v>113.4</v>
      </c>
      <c r="AB141" s="6">
        <v>121.7</v>
      </c>
      <c r="AC141" s="6">
        <v>132.1</v>
      </c>
      <c r="AD141" s="6">
        <v>121.3</v>
      </c>
      <c r="AE141" s="6">
        <v>121.3</v>
      </c>
      <c r="AF141" s="6">
        <v>128.5</v>
      </c>
      <c r="AG141" s="6">
        <f t="shared" si="18"/>
        <v>1755.2</v>
      </c>
      <c r="AH141" s="6">
        <f t="shared" si="19"/>
        <v>380.2</v>
      </c>
      <c r="AI141" s="6">
        <f t="shared" si="20"/>
        <v>385.9</v>
      </c>
      <c r="AJ141" s="7">
        <f t="shared" si="21"/>
        <v>243.39999999999998</v>
      </c>
      <c r="AK141">
        <f t="shared" si="22"/>
        <v>229.60000000000002</v>
      </c>
      <c r="AL141">
        <f t="shared" si="23"/>
        <v>387.3</v>
      </c>
    </row>
    <row r="142" spans="1:38" x14ac:dyDescent="0.3">
      <c r="A142" s="5" t="s">
        <v>34</v>
      </c>
      <c r="B142" s="6">
        <v>2016</v>
      </c>
      <c r="C142" s="6" t="s">
        <v>45</v>
      </c>
      <c r="D142" s="6" t="str">
        <f t="shared" si="16"/>
        <v>2016 November</v>
      </c>
      <c r="E142" s="6">
        <v>131.4</v>
      </c>
      <c r="F142" s="6">
        <v>137.80000000000001</v>
      </c>
      <c r="G142" s="6">
        <v>132</v>
      </c>
      <c r="H142" s="6">
        <v>135</v>
      </c>
      <c r="I142" s="6">
        <v>118</v>
      </c>
      <c r="J142" s="6">
        <v>134.1</v>
      </c>
      <c r="K142" s="6">
        <v>141.9</v>
      </c>
      <c r="L142" s="6">
        <v>171.7</v>
      </c>
      <c r="M142" s="6">
        <v>114.1</v>
      </c>
      <c r="N142" s="6">
        <v>139.69999999999999</v>
      </c>
      <c r="O142" s="6">
        <v>126.2</v>
      </c>
      <c r="P142" s="6">
        <v>141.80000000000001</v>
      </c>
      <c r="Q142" s="6">
        <v>136.1</v>
      </c>
      <c r="R142" s="6">
        <v>142</v>
      </c>
      <c r="S142" s="6">
        <v>135.80000000000001</v>
      </c>
      <c r="T142" s="6">
        <v>129.30000000000001</v>
      </c>
      <c r="U142" s="6">
        <v>135</v>
      </c>
      <c r="V142" s="6">
        <v>129.1</v>
      </c>
      <c r="W142" s="6">
        <f t="shared" si="17"/>
        <v>129.1</v>
      </c>
      <c r="X142" s="6">
        <v>125</v>
      </c>
      <c r="Y142" s="6">
        <v>128.6</v>
      </c>
      <c r="Z142" s="6">
        <v>126.4</v>
      </c>
      <c r="AA142" s="6">
        <v>115.7</v>
      </c>
      <c r="AB142" s="6">
        <v>124</v>
      </c>
      <c r="AC142" s="6">
        <v>132.80000000000001</v>
      </c>
      <c r="AD142" s="6">
        <v>122.6</v>
      </c>
      <c r="AE142" s="6">
        <v>123.8</v>
      </c>
      <c r="AF142" s="6">
        <v>131.19999999999999</v>
      </c>
      <c r="AG142" s="6">
        <f t="shared" si="18"/>
        <v>1759.8</v>
      </c>
      <c r="AH142" s="6">
        <f t="shared" si="19"/>
        <v>400.1</v>
      </c>
      <c r="AI142" s="6">
        <f t="shared" si="20"/>
        <v>390.5</v>
      </c>
      <c r="AJ142" s="7">
        <f t="shared" si="21"/>
        <v>249</v>
      </c>
      <c r="AK142">
        <f t="shared" si="22"/>
        <v>240.7</v>
      </c>
      <c r="AL142">
        <f t="shared" si="23"/>
        <v>389.8</v>
      </c>
    </row>
    <row r="143" spans="1:38" x14ac:dyDescent="0.3">
      <c r="A143" s="5" t="s">
        <v>30</v>
      </c>
      <c r="B143" s="6">
        <v>2016</v>
      </c>
      <c r="C143" s="6" t="s">
        <v>46</v>
      </c>
      <c r="D143" s="6" t="str">
        <f t="shared" si="16"/>
        <v>2016 December</v>
      </c>
      <c r="E143" s="6">
        <v>132.6</v>
      </c>
      <c r="F143" s="6">
        <v>137.30000000000001</v>
      </c>
      <c r="G143" s="6">
        <v>131.6</v>
      </c>
      <c r="H143" s="6">
        <v>136.30000000000001</v>
      </c>
      <c r="I143" s="6">
        <v>121.6</v>
      </c>
      <c r="J143" s="6">
        <v>135.6</v>
      </c>
      <c r="K143" s="6">
        <v>127.5</v>
      </c>
      <c r="L143" s="6">
        <v>167.9</v>
      </c>
      <c r="M143" s="6">
        <v>113.8</v>
      </c>
      <c r="N143" s="6">
        <v>137.5</v>
      </c>
      <c r="O143" s="6">
        <v>129.1</v>
      </c>
      <c r="P143" s="6">
        <v>143.6</v>
      </c>
      <c r="Q143" s="6">
        <v>134.69999999999999</v>
      </c>
      <c r="R143" s="6">
        <v>142.4</v>
      </c>
      <c r="S143" s="6">
        <v>140.4</v>
      </c>
      <c r="T143" s="6">
        <v>135.19999999999999</v>
      </c>
      <c r="U143" s="6">
        <v>139.69999999999999</v>
      </c>
      <c r="V143" s="6" t="s">
        <v>32</v>
      </c>
      <c r="W143" s="6">
        <f t="shared" si="17"/>
        <v>128.5</v>
      </c>
      <c r="X143" s="6">
        <v>132</v>
      </c>
      <c r="Y143" s="6">
        <v>132.9</v>
      </c>
      <c r="Z143" s="6">
        <v>129.69999999999999</v>
      </c>
      <c r="AA143" s="6">
        <v>118.6</v>
      </c>
      <c r="AB143" s="6">
        <v>127.3</v>
      </c>
      <c r="AC143" s="6">
        <v>134.19999999999999</v>
      </c>
      <c r="AD143" s="6">
        <v>121.9</v>
      </c>
      <c r="AE143" s="6">
        <v>126.3</v>
      </c>
      <c r="AF143" s="6">
        <v>132.80000000000001</v>
      </c>
      <c r="AG143" s="6">
        <f t="shared" si="18"/>
        <v>1749.1</v>
      </c>
      <c r="AH143" s="6">
        <f t="shared" si="19"/>
        <v>415.3</v>
      </c>
      <c r="AI143" s="6">
        <f t="shared" si="20"/>
        <v>395.59999999999997</v>
      </c>
      <c r="AJ143" s="7">
        <f t="shared" si="21"/>
        <v>251.6</v>
      </c>
      <c r="AK143">
        <f t="shared" si="22"/>
        <v>250.6</v>
      </c>
      <c r="AL143">
        <f t="shared" si="23"/>
        <v>396</v>
      </c>
    </row>
    <row r="144" spans="1:38" x14ac:dyDescent="0.3">
      <c r="A144" s="5" t="s">
        <v>33</v>
      </c>
      <c r="B144" s="6">
        <v>2016</v>
      </c>
      <c r="C144" s="6" t="s">
        <v>46</v>
      </c>
      <c r="D144" s="6" t="str">
        <f t="shared" si="16"/>
        <v>2016 December</v>
      </c>
      <c r="E144" s="6">
        <v>131.6</v>
      </c>
      <c r="F144" s="6">
        <v>138.19999999999999</v>
      </c>
      <c r="G144" s="6">
        <v>134.9</v>
      </c>
      <c r="H144" s="6">
        <v>133.1</v>
      </c>
      <c r="I144" s="6">
        <v>113.5</v>
      </c>
      <c r="J144" s="6">
        <v>129.30000000000001</v>
      </c>
      <c r="K144" s="6">
        <v>121.1</v>
      </c>
      <c r="L144" s="6">
        <v>170.3</v>
      </c>
      <c r="M144" s="6">
        <v>115.5</v>
      </c>
      <c r="N144" s="6">
        <v>145.5</v>
      </c>
      <c r="O144" s="6">
        <v>123.1</v>
      </c>
      <c r="P144" s="6">
        <v>140.9</v>
      </c>
      <c r="Q144" s="6">
        <v>132.80000000000001</v>
      </c>
      <c r="R144" s="6">
        <v>145</v>
      </c>
      <c r="S144" s="6">
        <v>130</v>
      </c>
      <c r="T144" s="6">
        <v>122.2</v>
      </c>
      <c r="U144" s="6">
        <v>128.80000000000001</v>
      </c>
      <c r="V144" s="6">
        <v>128.5</v>
      </c>
      <c r="W144" s="6">
        <f t="shared" si="17"/>
        <v>128.5</v>
      </c>
      <c r="X144" s="6">
        <v>117.8</v>
      </c>
      <c r="Y144" s="6">
        <v>125</v>
      </c>
      <c r="Z144" s="6">
        <v>122.3</v>
      </c>
      <c r="AA144" s="6">
        <v>113.7</v>
      </c>
      <c r="AB144" s="6">
        <v>121.8</v>
      </c>
      <c r="AC144" s="6">
        <v>132.30000000000001</v>
      </c>
      <c r="AD144" s="6">
        <v>119.9</v>
      </c>
      <c r="AE144" s="6">
        <v>121.4</v>
      </c>
      <c r="AF144" s="6">
        <v>127.6</v>
      </c>
      <c r="AG144" s="6">
        <f t="shared" si="18"/>
        <v>1729.8</v>
      </c>
      <c r="AH144" s="6">
        <f t="shared" si="19"/>
        <v>381</v>
      </c>
      <c r="AI144" s="6">
        <f t="shared" si="20"/>
        <v>385.8</v>
      </c>
      <c r="AJ144" s="7">
        <f t="shared" si="21"/>
        <v>242.2</v>
      </c>
      <c r="AK144">
        <f t="shared" si="22"/>
        <v>231.5</v>
      </c>
      <c r="AL144">
        <f t="shared" si="23"/>
        <v>388.2</v>
      </c>
    </row>
    <row r="145" spans="1:38" x14ac:dyDescent="0.3">
      <c r="A145" s="5" t="s">
        <v>34</v>
      </c>
      <c r="B145" s="6">
        <v>2016</v>
      </c>
      <c r="C145" s="6" t="s">
        <v>46</v>
      </c>
      <c r="D145" s="6" t="str">
        <f t="shared" si="16"/>
        <v>2016 December</v>
      </c>
      <c r="E145" s="6">
        <v>132.30000000000001</v>
      </c>
      <c r="F145" s="6">
        <v>137.6</v>
      </c>
      <c r="G145" s="6">
        <v>132.9</v>
      </c>
      <c r="H145" s="6">
        <v>135.1</v>
      </c>
      <c r="I145" s="6">
        <v>118.6</v>
      </c>
      <c r="J145" s="6">
        <v>132.69999999999999</v>
      </c>
      <c r="K145" s="6">
        <v>125.3</v>
      </c>
      <c r="L145" s="6">
        <v>168.7</v>
      </c>
      <c r="M145" s="6">
        <v>114.4</v>
      </c>
      <c r="N145" s="6">
        <v>140.19999999999999</v>
      </c>
      <c r="O145" s="6">
        <v>126.6</v>
      </c>
      <c r="P145" s="6">
        <v>142.30000000000001</v>
      </c>
      <c r="Q145" s="6">
        <v>134</v>
      </c>
      <c r="R145" s="6">
        <v>143.1</v>
      </c>
      <c r="S145" s="6">
        <v>136.30000000000001</v>
      </c>
      <c r="T145" s="6">
        <v>129.80000000000001</v>
      </c>
      <c r="U145" s="6">
        <v>135.4</v>
      </c>
      <c r="V145" s="6">
        <v>128.5</v>
      </c>
      <c r="W145" s="6">
        <f t="shared" si="17"/>
        <v>128.5</v>
      </c>
      <c r="X145" s="6">
        <v>126.6</v>
      </c>
      <c r="Y145" s="6">
        <v>129.19999999999999</v>
      </c>
      <c r="Z145" s="6">
        <v>126.9</v>
      </c>
      <c r="AA145" s="6">
        <v>116</v>
      </c>
      <c r="AB145" s="6">
        <v>124.2</v>
      </c>
      <c r="AC145" s="6">
        <v>133.1</v>
      </c>
      <c r="AD145" s="6">
        <v>121.1</v>
      </c>
      <c r="AE145" s="6">
        <v>123.9</v>
      </c>
      <c r="AF145" s="6">
        <v>130.4</v>
      </c>
      <c r="AG145" s="6">
        <f t="shared" si="18"/>
        <v>1740.7</v>
      </c>
      <c r="AH145" s="6">
        <f t="shared" si="19"/>
        <v>401.5</v>
      </c>
      <c r="AI145" s="6">
        <f t="shared" si="20"/>
        <v>390.79999999999995</v>
      </c>
      <c r="AJ145" s="7">
        <f t="shared" si="21"/>
        <v>248</v>
      </c>
      <c r="AK145">
        <f t="shared" si="22"/>
        <v>242.6</v>
      </c>
      <c r="AL145">
        <f t="shared" si="23"/>
        <v>391.2</v>
      </c>
    </row>
    <row r="146" spans="1:38" x14ac:dyDescent="0.3">
      <c r="A146" s="5" t="s">
        <v>30</v>
      </c>
      <c r="B146" s="6">
        <v>2017</v>
      </c>
      <c r="C146" s="6" t="s">
        <v>31</v>
      </c>
      <c r="D146" s="6" t="str">
        <f t="shared" si="16"/>
        <v>2017 January</v>
      </c>
      <c r="E146" s="6">
        <v>133.1</v>
      </c>
      <c r="F146" s="6">
        <v>137.80000000000001</v>
      </c>
      <c r="G146" s="6">
        <v>131.9</v>
      </c>
      <c r="H146" s="6">
        <v>136.69999999999999</v>
      </c>
      <c r="I146" s="6">
        <v>122</v>
      </c>
      <c r="J146" s="6">
        <v>136</v>
      </c>
      <c r="K146" s="6">
        <v>119.8</v>
      </c>
      <c r="L146" s="6">
        <v>161.69999999999999</v>
      </c>
      <c r="M146" s="6">
        <v>114.8</v>
      </c>
      <c r="N146" s="6">
        <v>136.9</v>
      </c>
      <c r="O146" s="6">
        <v>129</v>
      </c>
      <c r="P146" s="6">
        <v>143.9</v>
      </c>
      <c r="Q146" s="6">
        <v>133.69999999999999</v>
      </c>
      <c r="R146" s="6">
        <v>143.1</v>
      </c>
      <c r="S146" s="6">
        <v>140.69999999999999</v>
      </c>
      <c r="T146" s="6">
        <v>135.80000000000001</v>
      </c>
      <c r="U146" s="6">
        <v>140</v>
      </c>
      <c r="V146" s="6" t="s">
        <v>32</v>
      </c>
      <c r="W146" s="6">
        <f t="shared" si="17"/>
        <v>129.6</v>
      </c>
      <c r="X146" s="6">
        <v>132.1</v>
      </c>
      <c r="Y146" s="6">
        <v>133.19999999999999</v>
      </c>
      <c r="Z146" s="6">
        <v>129.9</v>
      </c>
      <c r="AA146" s="6">
        <v>119.1</v>
      </c>
      <c r="AB146" s="6">
        <v>127</v>
      </c>
      <c r="AC146" s="6">
        <v>134.6</v>
      </c>
      <c r="AD146" s="6">
        <v>122.3</v>
      </c>
      <c r="AE146" s="6">
        <v>126.6</v>
      </c>
      <c r="AF146" s="6">
        <v>132.4</v>
      </c>
      <c r="AG146" s="6">
        <f t="shared" si="18"/>
        <v>1737.3000000000002</v>
      </c>
      <c r="AH146" s="6">
        <f t="shared" si="19"/>
        <v>416.5</v>
      </c>
      <c r="AI146" s="6">
        <f t="shared" si="20"/>
        <v>397.4</v>
      </c>
      <c r="AJ146" s="7">
        <f t="shared" si="21"/>
        <v>252.2</v>
      </c>
      <c r="AK146">
        <f t="shared" si="22"/>
        <v>251.2</v>
      </c>
      <c r="AL146">
        <f t="shared" si="23"/>
        <v>396.7</v>
      </c>
    </row>
    <row r="147" spans="1:38" x14ac:dyDescent="0.3">
      <c r="A147" s="5" t="s">
        <v>33</v>
      </c>
      <c r="B147" s="6">
        <v>2017</v>
      </c>
      <c r="C147" s="6" t="s">
        <v>31</v>
      </c>
      <c r="D147" s="6" t="str">
        <f t="shared" si="16"/>
        <v>2017 January</v>
      </c>
      <c r="E147" s="6">
        <v>132.19999999999999</v>
      </c>
      <c r="F147" s="6">
        <v>138.9</v>
      </c>
      <c r="G147" s="6">
        <v>132.6</v>
      </c>
      <c r="H147" s="6">
        <v>133.1</v>
      </c>
      <c r="I147" s="6">
        <v>114</v>
      </c>
      <c r="J147" s="6">
        <v>129.6</v>
      </c>
      <c r="K147" s="6">
        <v>118.7</v>
      </c>
      <c r="L147" s="6">
        <v>155.1</v>
      </c>
      <c r="M147" s="6">
        <v>117.3</v>
      </c>
      <c r="N147" s="6">
        <v>144.9</v>
      </c>
      <c r="O147" s="6">
        <v>123.2</v>
      </c>
      <c r="P147" s="6">
        <v>141.6</v>
      </c>
      <c r="Q147" s="6">
        <v>132</v>
      </c>
      <c r="R147" s="6">
        <v>145.6</v>
      </c>
      <c r="S147" s="6">
        <v>130.19999999999999</v>
      </c>
      <c r="T147" s="6">
        <v>122.3</v>
      </c>
      <c r="U147" s="6">
        <v>129</v>
      </c>
      <c r="V147" s="6">
        <v>129.6</v>
      </c>
      <c r="W147" s="6">
        <f t="shared" si="17"/>
        <v>129.6</v>
      </c>
      <c r="X147" s="6">
        <v>118</v>
      </c>
      <c r="Y147" s="6">
        <v>125.1</v>
      </c>
      <c r="Z147" s="6">
        <v>122.6</v>
      </c>
      <c r="AA147" s="6">
        <v>115.2</v>
      </c>
      <c r="AB147" s="6">
        <v>122</v>
      </c>
      <c r="AC147" s="6">
        <v>132.4</v>
      </c>
      <c r="AD147" s="6">
        <v>120.9</v>
      </c>
      <c r="AE147" s="6">
        <v>122.1</v>
      </c>
      <c r="AF147" s="6">
        <v>127.8</v>
      </c>
      <c r="AG147" s="6">
        <f t="shared" si="18"/>
        <v>1713.2</v>
      </c>
      <c r="AH147" s="6">
        <f t="shared" si="19"/>
        <v>381.5</v>
      </c>
      <c r="AI147" s="6">
        <f t="shared" si="20"/>
        <v>387.1</v>
      </c>
      <c r="AJ147" s="7">
        <f t="shared" si="21"/>
        <v>243.5</v>
      </c>
      <c r="AK147">
        <f t="shared" si="22"/>
        <v>233.2</v>
      </c>
      <c r="AL147">
        <f t="shared" si="23"/>
        <v>389.7</v>
      </c>
    </row>
    <row r="148" spans="1:38" x14ac:dyDescent="0.3">
      <c r="A148" s="5" t="s">
        <v>34</v>
      </c>
      <c r="B148" s="6">
        <v>2017</v>
      </c>
      <c r="C148" s="6" t="s">
        <v>31</v>
      </c>
      <c r="D148" s="6" t="str">
        <f t="shared" si="16"/>
        <v>2017 January</v>
      </c>
      <c r="E148" s="6">
        <v>132.80000000000001</v>
      </c>
      <c r="F148" s="6">
        <v>138.19999999999999</v>
      </c>
      <c r="G148" s="6">
        <v>132.19999999999999</v>
      </c>
      <c r="H148" s="6">
        <v>135.4</v>
      </c>
      <c r="I148" s="6">
        <v>119.1</v>
      </c>
      <c r="J148" s="6">
        <v>133</v>
      </c>
      <c r="K148" s="6">
        <v>119.4</v>
      </c>
      <c r="L148" s="6">
        <v>159.5</v>
      </c>
      <c r="M148" s="6">
        <v>115.6</v>
      </c>
      <c r="N148" s="6">
        <v>139.6</v>
      </c>
      <c r="O148" s="6">
        <v>126.6</v>
      </c>
      <c r="P148" s="6">
        <v>142.80000000000001</v>
      </c>
      <c r="Q148" s="6">
        <v>133.1</v>
      </c>
      <c r="R148" s="6">
        <v>143.80000000000001</v>
      </c>
      <c r="S148" s="6">
        <v>136.6</v>
      </c>
      <c r="T148" s="6">
        <v>130.19999999999999</v>
      </c>
      <c r="U148" s="6">
        <v>135.6</v>
      </c>
      <c r="V148" s="6">
        <v>129.6</v>
      </c>
      <c r="W148" s="6">
        <f t="shared" si="17"/>
        <v>129.6</v>
      </c>
      <c r="X148" s="6">
        <v>126.8</v>
      </c>
      <c r="Y148" s="6">
        <v>129.4</v>
      </c>
      <c r="Z148" s="6">
        <v>127.1</v>
      </c>
      <c r="AA148" s="6">
        <v>117</v>
      </c>
      <c r="AB148" s="6">
        <v>124.2</v>
      </c>
      <c r="AC148" s="6">
        <v>133.30000000000001</v>
      </c>
      <c r="AD148" s="6">
        <v>121.7</v>
      </c>
      <c r="AE148" s="6">
        <v>124.4</v>
      </c>
      <c r="AF148" s="6">
        <v>130.30000000000001</v>
      </c>
      <c r="AG148" s="6">
        <f t="shared" si="18"/>
        <v>1727.2999999999995</v>
      </c>
      <c r="AH148" s="6">
        <f t="shared" si="19"/>
        <v>402.4</v>
      </c>
      <c r="AI148" s="6">
        <f t="shared" si="20"/>
        <v>392.3</v>
      </c>
      <c r="AJ148" s="7">
        <f t="shared" si="21"/>
        <v>248.8</v>
      </c>
      <c r="AK148">
        <f t="shared" si="22"/>
        <v>243.8</v>
      </c>
      <c r="AL148">
        <f t="shared" si="23"/>
        <v>392.40000000000003</v>
      </c>
    </row>
    <row r="149" spans="1:38" x14ac:dyDescent="0.3">
      <c r="A149" s="5" t="s">
        <v>30</v>
      </c>
      <c r="B149" s="6">
        <v>2017</v>
      </c>
      <c r="C149" s="6" t="s">
        <v>35</v>
      </c>
      <c r="D149" s="6" t="str">
        <f t="shared" si="16"/>
        <v>2017 February</v>
      </c>
      <c r="E149" s="6">
        <v>133.30000000000001</v>
      </c>
      <c r="F149" s="6">
        <v>138.30000000000001</v>
      </c>
      <c r="G149" s="6">
        <v>129.30000000000001</v>
      </c>
      <c r="H149" s="6">
        <v>137.19999999999999</v>
      </c>
      <c r="I149" s="6">
        <v>122.1</v>
      </c>
      <c r="J149" s="6">
        <v>138.69999999999999</v>
      </c>
      <c r="K149" s="6">
        <v>119.1</v>
      </c>
      <c r="L149" s="6">
        <v>156.9</v>
      </c>
      <c r="M149" s="6">
        <v>116.2</v>
      </c>
      <c r="N149" s="6">
        <v>136</v>
      </c>
      <c r="O149" s="6">
        <v>129.4</v>
      </c>
      <c r="P149" s="6">
        <v>144.4</v>
      </c>
      <c r="Q149" s="6">
        <v>133.6</v>
      </c>
      <c r="R149" s="6">
        <v>143.69999999999999</v>
      </c>
      <c r="S149" s="6">
        <v>140.9</v>
      </c>
      <c r="T149" s="6">
        <v>135.80000000000001</v>
      </c>
      <c r="U149" s="6">
        <v>140.19999999999999</v>
      </c>
      <c r="V149" s="6" t="s">
        <v>32</v>
      </c>
      <c r="W149" s="6">
        <f t="shared" si="17"/>
        <v>130.5</v>
      </c>
      <c r="X149" s="6">
        <v>133.19999999999999</v>
      </c>
      <c r="Y149" s="6">
        <v>133.6</v>
      </c>
      <c r="Z149" s="6">
        <v>130.1</v>
      </c>
      <c r="AA149" s="6">
        <v>119.5</v>
      </c>
      <c r="AB149" s="6">
        <v>127.7</v>
      </c>
      <c r="AC149" s="6">
        <v>134.9</v>
      </c>
      <c r="AD149" s="6">
        <v>123.2</v>
      </c>
      <c r="AE149" s="6">
        <v>127</v>
      </c>
      <c r="AF149" s="6">
        <v>132.6</v>
      </c>
      <c r="AG149" s="6">
        <f t="shared" si="18"/>
        <v>1734.5000000000002</v>
      </c>
      <c r="AH149" s="6">
        <f t="shared" si="19"/>
        <v>416.90000000000003</v>
      </c>
      <c r="AI149" s="6">
        <f t="shared" si="20"/>
        <v>399</v>
      </c>
      <c r="AJ149" s="7">
        <f t="shared" si="21"/>
        <v>253.3</v>
      </c>
      <c r="AK149">
        <f t="shared" si="22"/>
        <v>252.7</v>
      </c>
      <c r="AL149">
        <f t="shared" si="23"/>
        <v>398.4</v>
      </c>
    </row>
    <row r="150" spans="1:38" x14ac:dyDescent="0.3">
      <c r="A150" s="5" t="s">
        <v>33</v>
      </c>
      <c r="B150" s="6">
        <v>2017</v>
      </c>
      <c r="C150" s="6" t="s">
        <v>35</v>
      </c>
      <c r="D150" s="6" t="str">
        <f t="shared" si="16"/>
        <v>2017 February</v>
      </c>
      <c r="E150" s="6">
        <v>132.80000000000001</v>
      </c>
      <c r="F150" s="6">
        <v>139.80000000000001</v>
      </c>
      <c r="G150" s="6">
        <v>129.30000000000001</v>
      </c>
      <c r="H150" s="6">
        <v>133.5</v>
      </c>
      <c r="I150" s="6">
        <v>114.3</v>
      </c>
      <c r="J150" s="6">
        <v>131.4</v>
      </c>
      <c r="K150" s="6">
        <v>120.2</v>
      </c>
      <c r="L150" s="6">
        <v>143.1</v>
      </c>
      <c r="M150" s="6">
        <v>119.5</v>
      </c>
      <c r="N150" s="6">
        <v>144</v>
      </c>
      <c r="O150" s="6">
        <v>123.4</v>
      </c>
      <c r="P150" s="6">
        <v>141.9</v>
      </c>
      <c r="Q150" s="6">
        <v>132.1</v>
      </c>
      <c r="R150" s="6">
        <v>146.30000000000001</v>
      </c>
      <c r="S150" s="6">
        <v>130.5</v>
      </c>
      <c r="T150" s="6">
        <v>122.5</v>
      </c>
      <c r="U150" s="6">
        <v>129.30000000000001</v>
      </c>
      <c r="V150" s="6">
        <v>130.5</v>
      </c>
      <c r="W150" s="6">
        <f t="shared" si="17"/>
        <v>130.5</v>
      </c>
      <c r="X150" s="6">
        <v>119.2</v>
      </c>
      <c r="Y150" s="6">
        <v>125.3</v>
      </c>
      <c r="Z150" s="6">
        <v>122.9</v>
      </c>
      <c r="AA150" s="6">
        <v>115.5</v>
      </c>
      <c r="AB150" s="6">
        <v>122.2</v>
      </c>
      <c r="AC150" s="6">
        <v>132.4</v>
      </c>
      <c r="AD150" s="6">
        <v>121.7</v>
      </c>
      <c r="AE150" s="6">
        <v>122.4</v>
      </c>
      <c r="AF150" s="6">
        <v>128.19999999999999</v>
      </c>
      <c r="AG150" s="6">
        <f t="shared" si="18"/>
        <v>1705.3000000000002</v>
      </c>
      <c r="AH150" s="6">
        <f t="shared" si="19"/>
        <v>382.3</v>
      </c>
      <c r="AI150" s="6">
        <f t="shared" si="20"/>
        <v>388.20000000000005</v>
      </c>
      <c r="AJ150" s="7">
        <f t="shared" si="21"/>
        <v>244.60000000000002</v>
      </c>
      <c r="AK150">
        <f t="shared" si="22"/>
        <v>234.7</v>
      </c>
      <c r="AL150">
        <f t="shared" si="23"/>
        <v>390.90000000000003</v>
      </c>
    </row>
    <row r="151" spans="1:38" x14ac:dyDescent="0.3">
      <c r="A151" s="5" t="s">
        <v>34</v>
      </c>
      <c r="B151" s="6">
        <v>2017</v>
      </c>
      <c r="C151" s="6" t="s">
        <v>35</v>
      </c>
      <c r="D151" s="6" t="str">
        <f t="shared" si="16"/>
        <v>2017 February</v>
      </c>
      <c r="E151" s="6">
        <v>133.1</v>
      </c>
      <c r="F151" s="6">
        <v>138.80000000000001</v>
      </c>
      <c r="G151" s="6">
        <v>129.30000000000001</v>
      </c>
      <c r="H151" s="6">
        <v>135.80000000000001</v>
      </c>
      <c r="I151" s="6">
        <v>119.2</v>
      </c>
      <c r="J151" s="6">
        <v>135.30000000000001</v>
      </c>
      <c r="K151" s="6">
        <v>119.5</v>
      </c>
      <c r="L151" s="6">
        <v>152.19999999999999</v>
      </c>
      <c r="M151" s="6">
        <v>117.3</v>
      </c>
      <c r="N151" s="6">
        <v>138.69999999999999</v>
      </c>
      <c r="O151" s="6">
        <v>126.9</v>
      </c>
      <c r="P151" s="6">
        <v>143.19999999999999</v>
      </c>
      <c r="Q151" s="6">
        <v>133</v>
      </c>
      <c r="R151" s="6">
        <v>144.4</v>
      </c>
      <c r="S151" s="6">
        <v>136.80000000000001</v>
      </c>
      <c r="T151" s="6">
        <v>130.30000000000001</v>
      </c>
      <c r="U151" s="6">
        <v>135.9</v>
      </c>
      <c r="V151" s="6">
        <v>130.5</v>
      </c>
      <c r="W151" s="6">
        <f t="shared" si="17"/>
        <v>130.5</v>
      </c>
      <c r="X151" s="6">
        <v>127.9</v>
      </c>
      <c r="Y151" s="6">
        <v>129.69999999999999</v>
      </c>
      <c r="Z151" s="6">
        <v>127.4</v>
      </c>
      <c r="AA151" s="6">
        <v>117.4</v>
      </c>
      <c r="AB151" s="6">
        <v>124.6</v>
      </c>
      <c r="AC151" s="6">
        <v>133.4</v>
      </c>
      <c r="AD151" s="6">
        <v>122.6</v>
      </c>
      <c r="AE151" s="6">
        <v>124.8</v>
      </c>
      <c r="AF151" s="6">
        <v>130.6</v>
      </c>
      <c r="AG151" s="6">
        <f t="shared" si="18"/>
        <v>1722.3000000000002</v>
      </c>
      <c r="AH151" s="6">
        <f t="shared" si="19"/>
        <v>403</v>
      </c>
      <c r="AI151" s="6">
        <f t="shared" si="20"/>
        <v>393.6</v>
      </c>
      <c r="AJ151" s="7">
        <f t="shared" si="21"/>
        <v>250</v>
      </c>
      <c r="AK151">
        <f t="shared" si="22"/>
        <v>245.3</v>
      </c>
      <c r="AL151">
        <f t="shared" si="23"/>
        <v>393.79999999999995</v>
      </c>
    </row>
    <row r="152" spans="1:38" x14ac:dyDescent="0.3">
      <c r="A152" s="5" t="s">
        <v>30</v>
      </c>
      <c r="B152" s="6">
        <v>2017</v>
      </c>
      <c r="C152" s="6" t="s">
        <v>36</v>
      </c>
      <c r="D152" s="6" t="str">
        <f t="shared" si="16"/>
        <v>2017 March</v>
      </c>
      <c r="E152" s="6">
        <v>133.6</v>
      </c>
      <c r="F152" s="6">
        <v>138.80000000000001</v>
      </c>
      <c r="G152" s="6">
        <v>128.80000000000001</v>
      </c>
      <c r="H152" s="6">
        <v>137.19999999999999</v>
      </c>
      <c r="I152" s="6">
        <v>121.6</v>
      </c>
      <c r="J152" s="6">
        <v>139.69999999999999</v>
      </c>
      <c r="K152" s="6">
        <v>119.7</v>
      </c>
      <c r="L152" s="6">
        <v>148</v>
      </c>
      <c r="M152" s="6">
        <v>116.9</v>
      </c>
      <c r="N152" s="6">
        <v>135.6</v>
      </c>
      <c r="O152" s="6">
        <v>129.80000000000001</v>
      </c>
      <c r="P152" s="6">
        <v>145.4</v>
      </c>
      <c r="Q152" s="6">
        <v>133.4</v>
      </c>
      <c r="R152" s="6">
        <v>144.19999999999999</v>
      </c>
      <c r="S152" s="6">
        <v>141.6</v>
      </c>
      <c r="T152" s="6">
        <v>136.19999999999999</v>
      </c>
      <c r="U152" s="6">
        <v>140.80000000000001</v>
      </c>
      <c r="V152" s="6" t="s">
        <v>32</v>
      </c>
      <c r="W152" s="6">
        <f t="shared" si="17"/>
        <v>131.1</v>
      </c>
      <c r="X152" s="6">
        <v>134.19999999999999</v>
      </c>
      <c r="Y152" s="6">
        <v>134.1</v>
      </c>
      <c r="Z152" s="6">
        <v>130.6</v>
      </c>
      <c r="AA152" s="6">
        <v>119.8</v>
      </c>
      <c r="AB152" s="6">
        <v>128.30000000000001</v>
      </c>
      <c r="AC152" s="6">
        <v>135.19999999999999</v>
      </c>
      <c r="AD152" s="6">
        <v>123.3</v>
      </c>
      <c r="AE152" s="6">
        <v>127.4</v>
      </c>
      <c r="AF152" s="6">
        <v>132.80000000000001</v>
      </c>
      <c r="AG152" s="6">
        <f t="shared" si="18"/>
        <v>1728.5000000000002</v>
      </c>
      <c r="AH152" s="6">
        <f t="shared" si="19"/>
        <v>418.59999999999997</v>
      </c>
      <c r="AI152" s="6">
        <f t="shared" si="20"/>
        <v>400.4</v>
      </c>
      <c r="AJ152" s="7">
        <f t="shared" si="21"/>
        <v>253.89999999999998</v>
      </c>
      <c r="AK152">
        <f t="shared" si="22"/>
        <v>254</v>
      </c>
      <c r="AL152">
        <f t="shared" si="23"/>
        <v>399.90000000000003</v>
      </c>
    </row>
    <row r="153" spans="1:38" x14ac:dyDescent="0.3">
      <c r="A153" s="5" t="s">
        <v>33</v>
      </c>
      <c r="B153" s="6">
        <v>2017</v>
      </c>
      <c r="C153" s="6" t="s">
        <v>36</v>
      </c>
      <c r="D153" s="6" t="str">
        <f t="shared" si="16"/>
        <v>2017 March</v>
      </c>
      <c r="E153" s="6">
        <v>132.69999999999999</v>
      </c>
      <c r="F153" s="6">
        <v>139.4</v>
      </c>
      <c r="G153" s="6">
        <v>128.4</v>
      </c>
      <c r="H153" s="6">
        <v>134.9</v>
      </c>
      <c r="I153" s="6">
        <v>114</v>
      </c>
      <c r="J153" s="6">
        <v>136.80000000000001</v>
      </c>
      <c r="K153" s="6">
        <v>122.2</v>
      </c>
      <c r="L153" s="6">
        <v>135.80000000000001</v>
      </c>
      <c r="M153" s="6">
        <v>120.3</v>
      </c>
      <c r="N153" s="6">
        <v>142.6</v>
      </c>
      <c r="O153" s="6">
        <v>123.6</v>
      </c>
      <c r="P153" s="6">
        <v>142.4</v>
      </c>
      <c r="Q153" s="6">
        <v>132.6</v>
      </c>
      <c r="R153" s="6">
        <v>147.5</v>
      </c>
      <c r="S153" s="6">
        <v>130.80000000000001</v>
      </c>
      <c r="T153" s="6">
        <v>122.8</v>
      </c>
      <c r="U153" s="6">
        <v>129.6</v>
      </c>
      <c r="V153" s="6">
        <v>131.1</v>
      </c>
      <c r="W153" s="6">
        <f t="shared" si="17"/>
        <v>131.1</v>
      </c>
      <c r="X153" s="6">
        <v>120.8</v>
      </c>
      <c r="Y153" s="6">
        <v>125.6</v>
      </c>
      <c r="Z153" s="6">
        <v>123.1</v>
      </c>
      <c r="AA153" s="6">
        <v>115.6</v>
      </c>
      <c r="AB153" s="6">
        <v>122.4</v>
      </c>
      <c r="AC153" s="6">
        <v>132.80000000000001</v>
      </c>
      <c r="AD153" s="6">
        <v>121.7</v>
      </c>
      <c r="AE153" s="6">
        <v>122.6</v>
      </c>
      <c r="AF153" s="6">
        <v>128.69999999999999</v>
      </c>
      <c r="AG153" s="6">
        <f t="shared" si="18"/>
        <v>1705.6999999999998</v>
      </c>
      <c r="AH153" s="6">
        <f t="shared" si="19"/>
        <v>383.20000000000005</v>
      </c>
      <c r="AI153" s="6">
        <f t="shared" si="20"/>
        <v>389.5</v>
      </c>
      <c r="AJ153" s="7">
        <f t="shared" si="21"/>
        <v>244.8</v>
      </c>
      <c r="AK153">
        <f t="shared" si="22"/>
        <v>236.39999999999998</v>
      </c>
      <c r="AL153">
        <f t="shared" si="23"/>
        <v>392.5</v>
      </c>
    </row>
    <row r="154" spans="1:38" x14ac:dyDescent="0.3">
      <c r="A154" s="5" t="s">
        <v>34</v>
      </c>
      <c r="B154" s="6">
        <v>2017</v>
      </c>
      <c r="C154" s="6" t="s">
        <v>36</v>
      </c>
      <c r="D154" s="6" t="str">
        <f t="shared" si="16"/>
        <v>2017 March</v>
      </c>
      <c r="E154" s="6">
        <v>133.30000000000001</v>
      </c>
      <c r="F154" s="6">
        <v>139</v>
      </c>
      <c r="G154" s="6">
        <v>128.6</v>
      </c>
      <c r="H154" s="6">
        <v>136.30000000000001</v>
      </c>
      <c r="I154" s="6">
        <v>118.8</v>
      </c>
      <c r="J154" s="6">
        <v>138.30000000000001</v>
      </c>
      <c r="K154" s="6">
        <v>120.5</v>
      </c>
      <c r="L154" s="6">
        <v>143.9</v>
      </c>
      <c r="M154" s="6">
        <v>118</v>
      </c>
      <c r="N154" s="6">
        <v>137.9</v>
      </c>
      <c r="O154" s="6">
        <v>127.2</v>
      </c>
      <c r="P154" s="6">
        <v>144</v>
      </c>
      <c r="Q154" s="6">
        <v>133.1</v>
      </c>
      <c r="R154" s="6">
        <v>145.1</v>
      </c>
      <c r="S154" s="6">
        <v>137.30000000000001</v>
      </c>
      <c r="T154" s="6">
        <v>130.6</v>
      </c>
      <c r="U154" s="6">
        <v>136.4</v>
      </c>
      <c r="V154" s="6">
        <v>131.1</v>
      </c>
      <c r="W154" s="6">
        <f t="shared" si="17"/>
        <v>131.1</v>
      </c>
      <c r="X154" s="6">
        <v>129.1</v>
      </c>
      <c r="Y154" s="6">
        <v>130.1</v>
      </c>
      <c r="Z154" s="6">
        <v>127.8</v>
      </c>
      <c r="AA154" s="6">
        <v>117.6</v>
      </c>
      <c r="AB154" s="6">
        <v>125</v>
      </c>
      <c r="AC154" s="6">
        <v>133.80000000000001</v>
      </c>
      <c r="AD154" s="6">
        <v>122.6</v>
      </c>
      <c r="AE154" s="6">
        <v>125.1</v>
      </c>
      <c r="AF154" s="6">
        <v>130.9</v>
      </c>
      <c r="AG154" s="6">
        <f t="shared" si="18"/>
        <v>1718.9</v>
      </c>
      <c r="AH154" s="6">
        <f t="shared" si="19"/>
        <v>404.29999999999995</v>
      </c>
      <c r="AI154" s="6">
        <f t="shared" si="20"/>
        <v>395</v>
      </c>
      <c r="AJ154" s="7">
        <f t="shared" si="21"/>
        <v>250.39999999999998</v>
      </c>
      <c r="AK154">
        <f t="shared" si="22"/>
        <v>246.7</v>
      </c>
      <c r="AL154">
        <f t="shared" si="23"/>
        <v>395.2</v>
      </c>
    </row>
    <row r="155" spans="1:38" x14ac:dyDescent="0.3">
      <c r="A155" s="5" t="s">
        <v>30</v>
      </c>
      <c r="B155" s="6">
        <v>2017</v>
      </c>
      <c r="C155" s="6" t="s">
        <v>37</v>
      </c>
      <c r="D155" s="6" t="str">
        <f t="shared" si="16"/>
        <v>2017 April</v>
      </c>
      <c r="E155" s="6">
        <v>133.19999999999999</v>
      </c>
      <c r="F155" s="6">
        <v>138.69999999999999</v>
      </c>
      <c r="G155" s="6">
        <v>127.1</v>
      </c>
      <c r="H155" s="6">
        <v>137.69999999999999</v>
      </c>
      <c r="I155" s="6">
        <v>121.3</v>
      </c>
      <c r="J155" s="6">
        <v>141.80000000000001</v>
      </c>
      <c r="K155" s="6">
        <v>121.5</v>
      </c>
      <c r="L155" s="6">
        <v>144.5</v>
      </c>
      <c r="M155" s="6">
        <v>117.4</v>
      </c>
      <c r="N155" s="6">
        <v>134.1</v>
      </c>
      <c r="O155" s="6">
        <v>130</v>
      </c>
      <c r="P155" s="6">
        <v>145.5</v>
      </c>
      <c r="Q155" s="6">
        <v>133.5</v>
      </c>
      <c r="R155" s="6">
        <v>144.4</v>
      </c>
      <c r="S155" s="6">
        <v>142.4</v>
      </c>
      <c r="T155" s="6">
        <v>136.80000000000001</v>
      </c>
      <c r="U155" s="6">
        <v>141.6</v>
      </c>
      <c r="V155" s="6" t="s">
        <v>32</v>
      </c>
      <c r="W155" s="6">
        <f t="shared" si="17"/>
        <v>131.69999999999999</v>
      </c>
      <c r="X155" s="6">
        <v>135</v>
      </c>
      <c r="Y155" s="6">
        <v>134.30000000000001</v>
      </c>
      <c r="Z155" s="6">
        <v>131</v>
      </c>
      <c r="AA155" s="6">
        <v>119.2</v>
      </c>
      <c r="AB155" s="6">
        <v>128.30000000000001</v>
      </c>
      <c r="AC155" s="6">
        <v>135.69999999999999</v>
      </c>
      <c r="AD155" s="6">
        <v>123.7</v>
      </c>
      <c r="AE155" s="6">
        <v>127.5</v>
      </c>
      <c r="AF155" s="6">
        <v>132.9</v>
      </c>
      <c r="AG155" s="6">
        <f t="shared" si="18"/>
        <v>1726.3</v>
      </c>
      <c r="AH155" s="6">
        <f t="shared" si="19"/>
        <v>420.80000000000007</v>
      </c>
      <c r="AI155" s="6">
        <f t="shared" si="20"/>
        <v>401.7</v>
      </c>
      <c r="AJ155" s="7">
        <f t="shared" si="21"/>
        <v>254.7</v>
      </c>
      <c r="AK155">
        <f t="shared" si="22"/>
        <v>254.2</v>
      </c>
      <c r="AL155">
        <f t="shared" si="23"/>
        <v>400.2</v>
      </c>
    </row>
    <row r="156" spans="1:38" x14ac:dyDescent="0.3">
      <c r="A156" s="5" t="s">
        <v>33</v>
      </c>
      <c r="B156" s="6">
        <v>2017</v>
      </c>
      <c r="C156" s="6" t="s">
        <v>37</v>
      </c>
      <c r="D156" s="6" t="str">
        <f t="shared" si="16"/>
        <v>2017 April</v>
      </c>
      <c r="E156" s="6">
        <v>132.69999999999999</v>
      </c>
      <c r="F156" s="6">
        <v>140.6</v>
      </c>
      <c r="G156" s="6">
        <v>124.5</v>
      </c>
      <c r="H156" s="6">
        <v>136.30000000000001</v>
      </c>
      <c r="I156" s="6">
        <v>113.5</v>
      </c>
      <c r="J156" s="6">
        <v>137.69999999999999</v>
      </c>
      <c r="K156" s="6">
        <v>127.1</v>
      </c>
      <c r="L156" s="6">
        <v>133.80000000000001</v>
      </c>
      <c r="M156" s="6">
        <v>120.8</v>
      </c>
      <c r="N156" s="6">
        <v>141.30000000000001</v>
      </c>
      <c r="O156" s="6">
        <v>123.8</v>
      </c>
      <c r="P156" s="6">
        <v>142.6</v>
      </c>
      <c r="Q156" s="6">
        <v>133.4</v>
      </c>
      <c r="R156" s="6">
        <v>148</v>
      </c>
      <c r="S156" s="6">
        <v>131.19999999999999</v>
      </c>
      <c r="T156" s="6">
        <v>123</v>
      </c>
      <c r="U156" s="6">
        <v>130</v>
      </c>
      <c r="V156" s="6">
        <v>131.69999999999999</v>
      </c>
      <c r="W156" s="6">
        <f t="shared" si="17"/>
        <v>131.69999999999999</v>
      </c>
      <c r="X156" s="6">
        <v>121.4</v>
      </c>
      <c r="Y156" s="6">
        <v>126</v>
      </c>
      <c r="Z156" s="6">
        <v>123.4</v>
      </c>
      <c r="AA156" s="6">
        <v>114.3</v>
      </c>
      <c r="AB156" s="6">
        <v>122.6</v>
      </c>
      <c r="AC156" s="6">
        <v>133.6</v>
      </c>
      <c r="AD156" s="6">
        <v>122.2</v>
      </c>
      <c r="AE156" s="6">
        <v>122.5</v>
      </c>
      <c r="AF156" s="6">
        <v>129.1</v>
      </c>
      <c r="AG156" s="6">
        <f t="shared" si="18"/>
        <v>1708.1</v>
      </c>
      <c r="AH156" s="6">
        <f t="shared" si="19"/>
        <v>384.2</v>
      </c>
      <c r="AI156" s="6">
        <f t="shared" si="20"/>
        <v>391.29999999999995</v>
      </c>
      <c r="AJ156" s="7">
        <f t="shared" si="21"/>
        <v>245.60000000000002</v>
      </c>
      <c r="AK156">
        <f t="shared" si="22"/>
        <v>235.7</v>
      </c>
      <c r="AL156">
        <f t="shared" si="23"/>
        <v>393.1</v>
      </c>
    </row>
    <row r="157" spans="1:38" x14ac:dyDescent="0.3">
      <c r="A157" s="5" t="s">
        <v>34</v>
      </c>
      <c r="B157" s="6">
        <v>2017</v>
      </c>
      <c r="C157" s="6" t="s">
        <v>37</v>
      </c>
      <c r="D157" s="6" t="str">
        <f t="shared" si="16"/>
        <v>2017 April</v>
      </c>
      <c r="E157" s="6">
        <v>133</v>
      </c>
      <c r="F157" s="6">
        <v>139.4</v>
      </c>
      <c r="G157" s="6">
        <v>126.1</v>
      </c>
      <c r="H157" s="6">
        <v>137.19999999999999</v>
      </c>
      <c r="I157" s="6">
        <v>118.4</v>
      </c>
      <c r="J157" s="6">
        <v>139.9</v>
      </c>
      <c r="K157" s="6">
        <v>123.4</v>
      </c>
      <c r="L157" s="6">
        <v>140.9</v>
      </c>
      <c r="M157" s="6">
        <v>118.5</v>
      </c>
      <c r="N157" s="6">
        <v>136.5</v>
      </c>
      <c r="O157" s="6">
        <v>127.4</v>
      </c>
      <c r="P157" s="6">
        <v>144.19999999999999</v>
      </c>
      <c r="Q157" s="6">
        <v>133.5</v>
      </c>
      <c r="R157" s="6">
        <v>145.4</v>
      </c>
      <c r="S157" s="6">
        <v>138</v>
      </c>
      <c r="T157" s="6">
        <v>131.1</v>
      </c>
      <c r="U157" s="6">
        <v>137</v>
      </c>
      <c r="V157" s="6">
        <v>131.69999999999999</v>
      </c>
      <c r="W157" s="6">
        <f t="shared" si="17"/>
        <v>131.69999999999999</v>
      </c>
      <c r="X157" s="6">
        <v>129.80000000000001</v>
      </c>
      <c r="Y157" s="6">
        <v>130.4</v>
      </c>
      <c r="Z157" s="6">
        <v>128.1</v>
      </c>
      <c r="AA157" s="6">
        <v>116.6</v>
      </c>
      <c r="AB157" s="6">
        <v>125.1</v>
      </c>
      <c r="AC157" s="6">
        <v>134.5</v>
      </c>
      <c r="AD157" s="6">
        <v>123.1</v>
      </c>
      <c r="AE157" s="6">
        <v>125.1</v>
      </c>
      <c r="AF157" s="6">
        <v>131.1</v>
      </c>
      <c r="AG157" s="6">
        <f t="shared" si="18"/>
        <v>1718.4</v>
      </c>
      <c r="AH157" s="6">
        <f t="shared" si="19"/>
        <v>406.1</v>
      </c>
      <c r="AI157" s="6">
        <f t="shared" si="20"/>
        <v>396.6</v>
      </c>
      <c r="AJ157" s="7">
        <f t="shared" si="21"/>
        <v>251.2</v>
      </c>
      <c r="AK157">
        <f t="shared" si="22"/>
        <v>246.4</v>
      </c>
      <c r="AL157">
        <f t="shared" si="23"/>
        <v>395.6</v>
      </c>
    </row>
    <row r="158" spans="1:38" x14ac:dyDescent="0.3">
      <c r="A158" s="5" t="s">
        <v>30</v>
      </c>
      <c r="B158" s="6">
        <v>2017</v>
      </c>
      <c r="C158" s="6" t="s">
        <v>38</v>
      </c>
      <c r="D158" s="6" t="str">
        <f t="shared" si="16"/>
        <v>2017 May</v>
      </c>
      <c r="E158" s="6">
        <v>133.1</v>
      </c>
      <c r="F158" s="6">
        <v>140.30000000000001</v>
      </c>
      <c r="G158" s="6">
        <v>126.8</v>
      </c>
      <c r="H158" s="6">
        <v>138.19999999999999</v>
      </c>
      <c r="I158" s="6">
        <v>120.8</v>
      </c>
      <c r="J158" s="6">
        <v>140.19999999999999</v>
      </c>
      <c r="K158" s="6">
        <v>123.8</v>
      </c>
      <c r="L158" s="6">
        <v>141.80000000000001</v>
      </c>
      <c r="M158" s="6">
        <v>118.6</v>
      </c>
      <c r="N158" s="6">
        <v>134</v>
      </c>
      <c r="O158" s="6">
        <v>130.30000000000001</v>
      </c>
      <c r="P158" s="6">
        <v>145.80000000000001</v>
      </c>
      <c r="Q158" s="6">
        <v>133.80000000000001</v>
      </c>
      <c r="R158" s="6">
        <v>145.5</v>
      </c>
      <c r="S158" s="6">
        <v>142.5</v>
      </c>
      <c r="T158" s="6">
        <v>137.30000000000001</v>
      </c>
      <c r="U158" s="6">
        <v>141.80000000000001</v>
      </c>
      <c r="V158" s="6" t="s">
        <v>32</v>
      </c>
      <c r="W158" s="6">
        <f t="shared" si="17"/>
        <v>132.1</v>
      </c>
      <c r="X158" s="6">
        <v>135</v>
      </c>
      <c r="Y158" s="6">
        <v>134.9</v>
      </c>
      <c r="Z158" s="6">
        <v>131.4</v>
      </c>
      <c r="AA158" s="6">
        <v>119.4</v>
      </c>
      <c r="AB158" s="6">
        <v>129.4</v>
      </c>
      <c r="AC158" s="6">
        <v>136.30000000000001</v>
      </c>
      <c r="AD158" s="6">
        <v>123.7</v>
      </c>
      <c r="AE158" s="6">
        <v>127.9</v>
      </c>
      <c r="AF158" s="6">
        <v>133.30000000000001</v>
      </c>
      <c r="AG158" s="6">
        <f t="shared" si="18"/>
        <v>1727.4999999999995</v>
      </c>
      <c r="AH158" s="6">
        <f t="shared" si="19"/>
        <v>421.6</v>
      </c>
      <c r="AI158" s="6">
        <f t="shared" si="20"/>
        <v>403.3</v>
      </c>
      <c r="AJ158" s="7">
        <f t="shared" si="21"/>
        <v>255.10000000000002</v>
      </c>
      <c r="AK158">
        <f t="shared" si="22"/>
        <v>254.4</v>
      </c>
      <c r="AL158">
        <f t="shared" si="23"/>
        <v>402.79999999999995</v>
      </c>
    </row>
    <row r="159" spans="1:38" x14ac:dyDescent="0.3">
      <c r="A159" s="5" t="s">
        <v>33</v>
      </c>
      <c r="B159" s="6">
        <v>2017</v>
      </c>
      <c r="C159" s="6" t="s">
        <v>38</v>
      </c>
      <c r="D159" s="6" t="str">
        <f t="shared" si="16"/>
        <v>2017 May</v>
      </c>
      <c r="E159" s="6">
        <v>132.6</v>
      </c>
      <c r="F159" s="6">
        <v>144.1</v>
      </c>
      <c r="G159" s="6">
        <v>125.6</v>
      </c>
      <c r="H159" s="6">
        <v>136.80000000000001</v>
      </c>
      <c r="I159" s="6">
        <v>113.4</v>
      </c>
      <c r="J159" s="6">
        <v>135.19999999999999</v>
      </c>
      <c r="K159" s="6">
        <v>129.19999999999999</v>
      </c>
      <c r="L159" s="6">
        <v>131.5</v>
      </c>
      <c r="M159" s="6">
        <v>121</v>
      </c>
      <c r="N159" s="6">
        <v>139.9</v>
      </c>
      <c r="O159" s="6">
        <v>123.8</v>
      </c>
      <c r="P159" s="6">
        <v>142.9</v>
      </c>
      <c r="Q159" s="6">
        <v>133.6</v>
      </c>
      <c r="R159" s="6">
        <v>148.30000000000001</v>
      </c>
      <c r="S159" s="6">
        <v>131.5</v>
      </c>
      <c r="T159" s="6">
        <v>123.2</v>
      </c>
      <c r="U159" s="6">
        <v>130.19999999999999</v>
      </c>
      <c r="V159" s="6">
        <v>132.1</v>
      </c>
      <c r="W159" s="6">
        <f t="shared" si="17"/>
        <v>132.1</v>
      </c>
      <c r="X159" s="6">
        <v>120.1</v>
      </c>
      <c r="Y159" s="6">
        <v>126.5</v>
      </c>
      <c r="Z159" s="6">
        <v>123.6</v>
      </c>
      <c r="AA159" s="6">
        <v>114.3</v>
      </c>
      <c r="AB159" s="6">
        <v>122.8</v>
      </c>
      <c r="AC159" s="6">
        <v>133.80000000000001</v>
      </c>
      <c r="AD159" s="6">
        <v>122</v>
      </c>
      <c r="AE159" s="6">
        <v>122.6</v>
      </c>
      <c r="AF159" s="6">
        <v>129.30000000000001</v>
      </c>
      <c r="AG159" s="6">
        <f t="shared" si="18"/>
        <v>1709.6</v>
      </c>
      <c r="AH159" s="6">
        <f t="shared" si="19"/>
        <v>384.9</v>
      </c>
      <c r="AI159" s="6">
        <f t="shared" si="20"/>
        <v>392.40000000000003</v>
      </c>
      <c r="AJ159" s="7">
        <f t="shared" si="21"/>
        <v>245.6</v>
      </c>
      <c r="AK159">
        <f t="shared" si="22"/>
        <v>234.39999999999998</v>
      </c>
      <c r="AL159">
        <f t="shared" si="23"/>
        <v>393.7</v>
      </c>
    </row>
    <row r="160" spans="1:38" x14ac:dyDescent="0.3">
      <c r="A160" s="5" t="s">
        <v>34</v>
      </c>
      <c r="B160" s="6">
        <v>2017</v>
      </c>
      <c r="C160" s="6" t="s">
        <v>38</v>
      </c>
      <c r="D160" s="6" t="str">
        <f t="shared" si="16"/>
        <v>2017 May</v>
      </c>
      <c r="E160" s="6">
        <v>132.9</v>
      </c>
      <c r="F160" s="6">
        <v>141.6</v>
      </c>
      <c r="G160" s="6">
        <v>126.3</v>
      </c>
      <c r="H160" s="6">
        <v>137.69999999999999</v>
      </c>
      <c r="I160" s="6">
        <v>118.1</v>
      </c>
      <c r="J160" s="6">
        <v>137.9</v>
      </c>
      <c r="K160" s="6">
        <v>125.6</v>
      </c>
      <c r="L160" s="6">
        <v>138.30000000000001</v>
      </c>
      <c r="M160" s="6">
        <v>119.4</v>
      </c>
      <c r="N160" s="6">
        <v>136</v>
      </c>
      <c r="O160" s="6">
        <v>127.6</v>
      </c>
      <c r="P160" s="6">
        <v>144.5</v>
      </c>
      <c r="Q160" s="6">
        <v>133.69999999999999</v>
      </c>
      <c r="R160" s="6">
        <v>146.19999999999999</v>
      </c>
      <c r="S160" s="6">
        <v>138.19999999999999</v>
      </c>
      <c r="T160" s="6">
        <v>131.4</v>
      </c>
      <c r="U160" s="6">
        <v>137.19999999999999</v>
      </c>
      <c r="V160" s="6">
        <v>132.1</v>
      </c>
      <c r="W160" s="6">
        <f t="shared" si="17"/>
        <v>132.1</v>
      </c>
      <c r="X160" s="6">
        <v>129.4</v>
      </c>
      <c r="Y160" s="6">
        <v>130.9</v>
      </c>
      <c r="Z160" s="6">
        <v>128.4</v>
      </c>
      <c r="AA160" s="6">
        <v>116.7</v>
      </c>
      <c r="AB160" s="6">
        <v>125.7</v>
      </c>
      <c r="AC160" s="6">
        <v>134.80000000000001</v>
      </c>
      <c r="AD160" s="6">
        <v>123</v>
      </c>
      <c r="AE160" s="6">
        <v>125.3</v>
      </c>
      <c r="AF160" s="6">
        <v>131.4</v>
      </c>
      <c r="AG160" s="6">
        <f t="shared" si="18"/>
        <v>1719.6000000000001</v>
      </c>
      <c r="AH160" s="6">
        <f t="shared" si="19"/>
        <v>406.8</v>
      </c>
      <c r="AI160" s="6">
        <f t="shared" si="20"/>
        <v>397.8</v>
      </c>
      <c r="AJ160" s="7">
        <f t="shared" si="21"/>
        <v>251.4</v>
      </c>
      <c r="AK160">
        <f t="shared" si="22"/>
        <v>246.10000000000002</v>
      </c>
      <c r="AL160">
        <f t="shared" si="23"/>
        <v>397.2</v>
      </c>
    </row>
    <row r="161" spans="1:38" x14ac:dyDescent="0.3">
      <c r="A161" s="5" t="s">
        <v>30</v>
      </c>
      <c r="B161" s="6">
        <v>2017</v>
      </c>
      <c r="C161" s="6" t="s">
        <v>39</v>
      </c>
      <c r="D161" s="6" t="str">
        <f t="shared" si="16"/>
        <v>2017 June</v>
      </c>
      <c r="E161" s="6">
        <v>133.5</v>
      </c>
      <c r="F161" s="6">
        <v>143.69999999999999</v>
      </c>
      <c r="G161" s="6">
        <v>128</v>
      </c>
      <c r="H161" s="6">
        <v>138.6</v>
      </c>
      <c r="I161" s="6">
        <v>120.9</v>
      </c>
      <c r="J161" s="6">
        <v>140.9</v>
      </c>
      <c r="K161" s="6">
        <v>128.80000000000001</v>
      </c>
      <c r="L161" s="6">
        <v>140.19999999999999</v>
      </c>
      <c r="M161" s="6">
        <v>118.9</v>
      </c>
      <c r="N161" s="6">
        <v>133.5</v>
      </c>
      <c r="O161" s="6">
        <v>130.4</v>
      </c>
      <c r="P161" s="6">
        <v>146.5</v>
      </c>
      <c r="Q161" s="6">
        <v>134.9</v>
      </c>
      <c r="R161" s="6">
        <v>145.80000000000001</v>
      </c>
      <c r="S161" s="6">
        <v>143.1</v>
      </c>
      <c r="T161" s="6">
        <v>137.69999999999999</v>
      </c>
      <c r="U161" s="6">
        <v>142.30000000000001</v>
      </c>
      <c r="V161" s="6" t="s">
        <v>32</v>
      </c>
      <c r="W161" s="6">
        <f t="shared" si="17"/>
        <v>131.4</v>
      </c>
      <c r="X161" s="6">
        <v>134.80000000000001</v>
      </c>
      <c r="Y161" s="6">
        <v>135.19999999999999</v>
      </c>
      <c r="Z161" s="6">
        <v>131.30000000000001</v>
      </c>
      <c r="AA161" s="6">
        <v>119.4</v>
      </c>
      <c r="AB161" s="6">
        <v>129.80000000000001</v>
      </c>
      <c r="AC161" s="6">
        <v>136.9</v>
      </c>
      <c r="AD161" s="6">
        <v>124.1</v>
      </c>
      <c r="AE161" s="6">
        <v>128.1</v>
      </c>
      <c r="AF161" s="6">
        <v>133.9</v>
      </c>
      <c r="AG161" s="6">
        <f t="shared" si="18"/>
        <v>1738.8000000000002</v>
      </c>
      <c r="AH161" s="6">
        <f t="shared" si="19"/>
        <v>423.09999999999997</v>
      </c>
      <c r="AI161" s="6">
        <f t="shared" si="20"/>
        <v>403.5</v>
      </c>
      <c r="AJ161" s="7">
        <f t="shared" si="21"/>
        <v>255.4</v>
      </c>
      <c r="AK161">
        <f t="shared" si="22"/>
        <v>254.20000000000002</v>
      </c>
      <c r="AL161">
        <f t="shared" si="23"/>
        <v>403.7</v>
      </c>
    </row>
    <row r="162" spans="1:38" x14ac:dyDescent="0.3">
      <c r="A162" s="5" t="s">
        <v>33</v>
      </c>
      <c r="B162" s="6">
        <v>2017</v>
      </c>
      <c r="C162" s="6" t="s">
        <v>39</v>
      </c>
      <c r="D162" s="6" t="str">
        <f t="shared" si="16"/>
        <v>2017 June</v>
      </c>
      <c r="E162" s="6">
        <v>132.9</v>
      </c>
      <c r="F162" s="6">
        <v>148.69999999999999</v>
      </c>
      <c r="G162" s="6">
        <v>128.30000000000001</v>
      </c>
      <c r="H162" s="6">
        <v>137.30000000000001</v>
      </c>
      <c r="I162" s="6">
        <v>113.5</v>
      </c>
      <c r="J162" s="6">
        <v>137.19999999999999</v>
      </c>
      <c r="K162" s="6">
        <v>142.19999999999999</v>
      </c>
      <c r="L162" s="6">
        <v>128.19999999999999</v>
      </c>
      <c r="M162" s="6">
        <v>120.9</v>
      </c>
      <c r="N162" s="6">
        <v>138.80000000000001</v>
      </c>
      <c r="O162" s="6">
        <v>124.2</v>
      </c>
      <c r="P162" s="6">
        <v>143.1</v>
      </c>
      <c r="Q162" s="6">
        <v>135.69999999999999</v>
      </c>
      <c r="R162" s="6">
        <v>148.6</v>
      </c>
      <c r="S162" s="6">
        <v>131.5</v>
      </c>
      <c r="T162" s="6">
        <v>123.2</v>
      </c>
      <c r="U162" s="6">
        <v>130.19999999999999</v>
      </c>
      <c r="V162" s="6">
        <v>131.4</v>
      </c>
      <c r="W162" s="6">
        <f t="shared" si="17"/>
        <v>131.4</v>
      </c>
      <c r="X162" s="6">
        <v>119</v>
      </c>
      <c r="Y162" s="6">
        <v>126.8</v>
      </c>
      <c r="Z162" s="6">
        <v>123.8</v>
      </c>
      <c r="AA162" s="6">
        <v>113.9</v>
      </c>
      <c r="AB162" s="6">
        <v>122.9</v>
      </c>
      <c r="AC162" s="6">
        <v>134.30000000000001</v>
      </c>
      <c r="AD162" s="6">
        <v>122.5</v>
      </c>
      <c r="AE162" s="6">
        <v>122.7</v>
      </c>
      <c r="AF162" s="6">
        <v>129.9</v>
      </c>
      <c r="AG162" s="6">
        <f t="shared" si="18"/>
        <v>1731.0000000000002</v>
      </c>
      <c r="AH162" s="6">
        <f t="shared" si="19"/>
        <v>384.9</v>
      </c>
      <c r="AI162" s="6">
        <f t="shared" si="20"/>
        <v>392.5</v>
      </c>
      <c r="AJ162" s="7">
        <f t="shared" si="21"/>
        <v>246.3</v>
      </c>
      <c r="AK162">
        <f t="shared" si="22"/>
        <v>232.9</v>
      </c>
      <c r="AL162">
        <f t="shared" si="23"/>
        <v>394.20000000000005</v>
      </c>
    </row>
    <row r="163" spans="1:38" x14ac:dyDescent="0.3">
      <c r="A163" s="5" t="s">
        <v>34</v>
      </c>
      <c r="B163" s="6">
        <v>2017</v>
      </c>
      <c r="C163" s="6" t="s">
        <v>39</v>
      </c>
      <c r="D163" s="6" t="str">
        <f t="shared" si="16"/>
        <v>2017 June</v>
      </c>
      <c r="E163" s="6">
        <v>133.30000000000001</v>
      </c>
      <c r="F163" s="6">
        <v>145.5</v>
      </c>
      <c r="G163" s="6">
        <v>128.1</v>
      </c>
      <c r="H163" s="6">
        <v>138.1</v>
      </c>
      <c r="I163" s="6">
        <v>118.2</v>
      </c>
      <c r="J163" s="6">
        <v>139.19999999999999</v>
      </c>
      <c r="K163" s="6">
        <v>133.30000000000001</v>
      </c>
      <c r="L163" s="6">
        <v>136.19999999999999</v>
      </c>
      <c r="M163" s="6">
        <v>119.6</v>
      </c>
      <c r="N163" s="6">
        <v>135.30000000000001</v>
      </c>
      <c r="O163" s="6">
        <v>127.8</v>
      </c>
      <c r="P163" s="6">
        <v>144.9</v>
      </c>
      <c r="Q163" s="6">
        <v>135.19999999999999</v>
      </c>
      <c r="R163" s="6">
        <v>146.5</v>
      </c>
      <c r="S163" s="6">
        <v>138.5</v>
      </c>
      <c r="T163" s="6">
        <v>131.69999999999999</v>
      </c>
      <c r="U163" s="6">
        <v>137.5</v>
      </c>
      <c r="V163" s="6">
        <v>131.4</v>
      </c>
      <c r="W163" s="6">
        <f t="shared" si="17"/>
        <v>131.4</v>
      </c>
      <c r="X163" s="6">
        <v>128.80000000000001</v>
      </c>
      <c r="Y163" s="6">
        <v>131.19999999999999</v>
      </c>
      <c r="Z163" s="6">
        <v>128.5</v>
      </c>
      <c r="AA163" s="6">
        <v>116.5</v>
      </c>
      <c r="AB163" s="6">
        <v>125.9</v>
      </c>
      <c r="AC163" s="6">
        <v>135.4</v>
      </c>
      <c r="AD163" s="6">
        <v>123.4</v>
      </c>
      <c r="AE163" s="6">
        <v>125.5</v>
      </c>
      <c r="AF163" s="6">
        <v>132</v>
      </c>
      <c r="AG163" s="6">
        <f t="shared" si="18"/>
        <v>1734.7</v>
      </c>
      <c r="AH163" s="6">
        <f t="shared" si="19"/>
        <v>407.7</v>
      </c>
      <c r="AI163" s="6">
        <f t="shared" si="20"/>
        <v>398</v>
      </c>
      <c r="AJ163" s="7">
        <f t="shared" si="21"/>
        <v>251.9</v>
      </c>
      <c r="AK163">
        <f t="shared" si="22"/>
        <v>245.3</v>
      </c>
      <c r="AL163">
        <f t="shared" si="23"/>
        <v>397.9</v>
      </c>
    </row>
    <row r="164" spans="1:38" x14ac:dyDescent="0.3">
      <c r="A164" s="5" t="s">
        <v>30</v>
      </c>
      <c r="B164" s="6">
        <v>2017</v>
      </c>
      <c r="C164" s="6" t="s">
        <v>40</v>
      </c>
      <c r="D164" s="6" t="str">
        <f t="shared" si="16"/>
        <v>2017 July</v>
      </c>
      <c r="E164" s="6">
        <v>134</v>
      </c>
      <c r="F164" s="6">
        <v>144.19999999999999</v>
      </c>
      <c r="G164" s="6">
        <v>129.80000000000001</v>
      </c>
      <c r="H164" s="6">
        <v>139</v>
      </c>
      <c r="I164" s="6">
        <v>120.9</v>
      </c>
      <c r="J164" s="6">
        <v>143.9</v>
      </c>
      <c r="K164" s="6">
        <v>151.5</v>
      </c>
      <c r="L164" s="6">
        <v>138.1</v>
      </c>
      <c r="M164" s="6">
        <v>120</v>
      </c>
      <c r="N164" s="6">
        <v>133.9</v>
      </c>
      <c r="O164" s="6">
        <v>131.4</v>
      </c>
      <c r="P164" s="6">
        <v>147.69999999999999</v>
      </c>
      <c r="Q164" s="6">
        <v>138.5</v>
      </c>
      <c r="R164" s="6">
        <v>147.4</v>
      </c>
      <c r="S164" s="6">
        <v>144.30000000000001</v>
      </c>
      <c r="T164" s="6">
        <v>138.1</v>
      </c>
      <c r="U164" s="6">
        <v>143.5</v>
      </c>
      <c r="V164" s="6" t="s">
        <v>32</v>
      </c>
      <c r="W164" s="6">
        <f t="shared" si="17"/>
        <v>132.6</v>
      </c>
      <c r="X164" s="6">
        <v>135.30000000000001</v>
      </c>
      <c r="Y164" s="6">
        <v>136.1</v>
      </c>
      <c r="Z164" s="6">
        <v>132.1</v>
      </c>
      <c r="AA164" s="6">
        <v>119.1</v>
      </c>
      <c r="AB164" s="6">
        <v>130.6</v>
      </c>
      <c r="AC164" s="6">
        <v>138.6</v>
      </c>
      <c r="AD164" s="6">
        <v>124.4</v>
      </c>
      <c r="AE164" s="6">
        <v>128.6</v>
      </c>
      <c r="AF164" s="6">
        <v>136.19999999999999</v>
      </c>
      <c r="AG164" s="6">
        <f t="shared" si="18"/>
        <v>1772.9</v>
      </c>
      <c r="AH164" s="6">
        <f t="shared" si="19"/>
        <v>425.9</v>
      </c>
      <c r="AI164" s="6">
        <f t="shared" si="20"/>
        <v>407.29999999999995</v>
      </c>
      <c r="AJ164" s="7">
        <f t="shared" si="21"/>
        <v>256.5</v>
      </c>
      <c r="AK164">
        <f t="shared" si="22"/>
        <v>254.4</v>
      </c>
      <c r="AL164">
        <f t="shared" si="23"/>
        <v>406.6</v>
      </c>
    </row>
    <row r="165" spans="1:38" x14ac:dyDescent="0.3">
      <c r="A165" s="5" t="s">
        <v>33</v>
      </c>
      <c r="B165" s="6">
        <v>2017</v>
      </c>
      <c r="C165" s="6" t="s">
        <v>40</v>
      </c>
      <c r="D165" s="6" t="str">
        <f t="shared" si="16"/>
        <v>2017 July</v>
      </c>
      <c r="E165" s="6">
        <v>132.80000000000001</v>
      </c>
      <c r="F165" s="6">
        <v>148.4</v>
      </c>
      <c r="G165" s="6">
        <v>129.4</v>
      </c>
      <c r="H165" s="6">
        <v>137.69999999999999</v>
      </c>
      <c r="I165" s="6">
        <v>113.4</v>
      </c>
      <c r="J165" s="6">
        <v>139.4</v>
      </c>
      <c r="K165" s="6">
        <v>175.1</v>
      </c>
      <c r="L165" s="6">
        <v>124.7</v>
      </c>
      <c r="M165" s="6">
        <v>121.5</v>
      </c>
      <c r="N165" s="6">
        <v>137.80000000000001</v>
      </c>
      <c r="O165" s="6">
        <v>124.4</v>
      </c>
      <c r="P165" s="6">
        <v>143.69999999999999</v>
      </c>
      <c r="Q165" s="6">
        <v>139.80000000000001</v>
      </c>
      <c r="R165" s="6">
        <v>150.5</v>
      </c>
      <c r="S165" s="6">
        <v>131.6</v>
      </c>
      <c r="T165" s="6">
        <v>123.7</v>
      </c>
      <c r="U165" s="6">
        <v>130.4</v>
      </c>
      <c r="V165" s="6">
        <v>132.6</v>
      </c>
      <c r="W165" s="6">
        <f t="shared" si="17"/>
        <v>132.6</v>
      </c>
      <c r="X165" s="6">
        <v>119.7</v>
      </c>
      <c r="Y165" s="6">
        <v>127.2</v>
      </c>
      <c r="Z165" s="6">
        <v>125</v>
      </c>
      <c r="AA165" s="6">
        <v>113.2</v>
      </c>
      <c r="AB165" s="6">
        <v>123.5</v>
      </c>
      <c r="AC165" s="6">
        <v>135.5</v>
      </c>
      <c r="AD165" s="6">
        <v>122.4</v>
      </c>
      <c r="AE165" s="6">
        <v>123</v>
      </c>
      <c r="AF165" s="6">
        <v>131.80000000000001</v>
      </c>
      <c r="AG165" s="6">
        <f t="shared" si="18"/>
        <v>1768.1</v>
      </c>
      <c r="AH165" s="6">
        <f t="shared" si="19"/>
        <v>385.70000000000005</v>
      </c>
      <c r="AI165" s="6">
        <f t="shared" si="20"/>
        <v>395.3</v>
      </c>
      <c r="AJ165" s="7">
        <f t="shared" si="21"/>
        <v>247.4</v>
      </c>
      <c r="AK165">
        <f t="shared" si="22"/>
        <v>232.9</v>
      </c>
      <c r="AL165">
        <f t="shared" si="23"/>
        <v>397</v>
      </c>
    </row>
    <row r="166" spans="1:38" x14ac:dyDescent="0.3">
      <c r="A166" s="5" t="s">
        <v>34</v>
      </c>
      <c r="B166" s="6">
        <v>2017</v>
      </c>
      <c r="C166" s="6" t="s">
        <v>40</v>
      </c>
      <c r="D166" s="6" t="str">
        <f t="shared" si="16"/>
        <v>2017 July</v>
      </c>
      <c r="E166" s="6">
        <v>133.6</v>
      </c>
      <c r="F166" s="6">
        <v>145.69999999999999</v>
      </c>
      <c r="G166" s="6">
        <v>129.6</v>
      </c>
      <c r="H166" s="6">
        <v>138.5</v>
      </c>
      <c r="I166" s="6">
        <v>118.1</v>
      </c>
      <c r="J166" s="6">
        <v>141.80000000000001</v>
      </c>
      <c r="K166" s="6">
        <v>159.5</v>
      </c>
      <c r="L166" s="6">
        <v>133.6</v>
      </c>
      <c r="M166" s="6">
        <v>120.5</v>
      </c>
      <c r="N166" s="6">
        <v>135.19999999999999</v>
      </c>
      <c r="O166" s="6">
        <v>128.5</v>
      </c>
      <c r="P166" s="6">
        <v>145.80000000000001</v>
      </c>
      <c r="Q166" s="6">
        <v>139</v>
      </c>
      <c r="R166" s="6">
        <v>148.19999999999999</v>
      </c>
      <c r="S166" s="6">
        <v>139.30000000000001</v>
      </c>
      <c r="T166" s="6">
        <v>132.1</v>
      </c>
      <c r="U166" s="6">
        <v>138.30000000000001</v>
      </c>
      <c r="V166" s="6">
        <v>132.6</v>
      </c>
      <c r="W166" s="6">
        <f t="shared" si="17"/>
        <v>132.6</v>
      </c>
      <c r="X166" s="6">
        <v>129.4</v>
      </c>
      <c r="Y166" s="6">
        <v>131.9</v>
      </c>
      <c r="Z166" s="6">
        <v>129.4</v>
      </c>
      <c r="AA166" s="6">
        <v>116</v>
      </c>
      <c r="AB166" s="6">
        <v>126.6</v>
      </c>
      <c r="AC166" s="6">
        <v>136.80000000000001</v>
      </c>
      <c r="AD166" s="6">
        <v>123.6</v>
      </c>
      <c r="AE166" s="6">
        <v>125.9</v>
      </c>
      <c r="AF166" s="6">
        <v>134.19999999999999</v>
      </c>
      <c r="AG166" s="6">
        <f t="shared" si="18"/>
        <v>1769.3999999999999</v>
      </c>
      <c r="AH166" s="6">
        <f t="shared" si="19"/>
        <v>409.7</v>
      </c>
      <c r="AI166" s="6">
        <f t="shared" si="20"/>
        <v>401.3</v>
      </c>
      <c r="AJ166" s="7">
        <f t="shared" si="21"/>
        <v>253</v>
      </c>
      <c r="AK166">
        <f t="shared" si="22"/>
        <v>245.4</v>
      </c>
      <c r="AL166">
        <f t="shared" si="23"/>
        <v>400.70000000000005</v>
      </c>
    </row>
    <row r="167" spans="1:38" x14ac:dyDescent="0.3">
      <c r="A167" s="5" t="s">
        <v>30</v>
      </c>
      <c r="B167" s="6">
        <v>2017</v>
      </c>
      <c r="C167" s="6" t="s">
        <v>41</v>
      </c>
      <c r="D167" s="6" t="str">
        <f t="shared" si="16"/>
        <v>2017 August</v>
      </c>
      <c r="E167" s="6">
        <v>134.80000000000001</v>
      </c>
      <c r="F167" s="6">
        <v>143.1</v>
      </c>
      <c r="G167" s="6">
        <v>130</v>
      </c>
      <c r="H167" s="6">
        <v>139.4</v>
      </c>
      <c r="I167" s="6">
        <v>120.5</v>
      </c>
      <c r="J167" s="6">
        <v>148</v>
      </c>
      <c r="K167" s="6">
        <v>162.9</v>
      </c>
      <c r="L167" s="6">
        <v>137.4</v>
      </c>
      <c r="M167" s="6">
        <v>120.8</v>
      </c>
      <c r="N167" s="6">
        <v>134.69999999999999</v>
      </c>
      <c r="O167" s="6">
        <v>131.6</v>
      </c>
      <c r="P167" s="6">
        <v>148.69999999999999</v>
      </c>
      <c r="Q167" s="6">
        <v>140.6</v>
      </c>
      <c r="R167" s="6">
        <v>149</v>
      </c>
      <c r="S167" s="6">
        <v>145.30000000000001</v>
      </c>
      <c r="T167" s="6">
        <v>139.19999999999999</v>
      </c>
      <c r="U167" s="6">
        <v>144.5</v>
      </c>
      <c r="V167" s="6" t="s">
        <v>32</v>
      </c>
      <c r="W167" s="6">
        <f t="shared" si="17"/>
        <v>134.4</v>
      </c>
      <c r="X167" s="6">
        <v>136.4</v>
      </c>
      <c r="Y167" s="6">
        <v>137.30000000000001</v>
      </c>
      <c r="Z167" s="6">
        <v>133</v>
      </c>
      <c r="AA167" s="6">
        <v>120.3</v>
      </c>
      <c r="AB167" s="6">
        <v>131.5</v>
      </c>
      <c r="AC167" s="6">
        <v>140.19999999999999</v>
      </c>
      <c r="AD167" s="6">
        <v>125.4</v>
      </c>
      <c r="AE167" s="6">
        <v>129.69999999999999</v>
      </c>
      <c r="AF167" s="6">
        <v>137.80000000000001</v>
      </c>
      <c r="AG167" s="6">
        <f t="shared" si="18"/>
        <v>1792.4999999999998</v>
      </c>
      <c r="AH167" s="6">
        <f t="shared" si="19"/>
        <v>429</v>
      </c>
      <c r="AI167" s="6">
        <f t="shared" si="20"/>
        <v>411.90000000000003</v>
      </c>
      <c r="AJ167" s="7">
        <f t="shared" si="21"/>
        <v>258.39999999999998</v>
      </c>
      <c r="AK167">
        <f t="shared" si="22"/>
        <v>256.7</v>
      </c>
      <c r="AL167">
        <f t="shared" si="23"/>
        <v>410.2</v>
      </c>
    </row>
    <row r="168" spans="1:38" x14ac:dyDescent="0.3">
      <c r="A168" s="5" t="s">
        <v>33</v>
      </c>
      <c r="B168" s="6">
        <v>2017</v>
      </c>
      <c r="C168" s="6" t="s">
        <v>41</v>
      </c>
      <c r="D168" s="6" t="str">
        <f t="shared" si="16"/>
        <v>2017 August</v>
      </c>
      <c r="E168" s="6">
        <v>133.19999999999999</v>
      </c>
      <c r="F168" s="6">
        <v>143.9</v>
      </c>
      <c r="G168" s="6">
        <v>128.30000000000001</v>
      </c>
      <c r="H168" s="6">
        <v>138.30000000000001</v>
      </c>
      <c r="I168" s="6">
        <v>114.1</v>
      </c>
      <c r="J168" s="6">
        <v>142.69999999999999</v>
      </c>
      <c r="K168" s="6">
        <v>179.8</v>
      </c>
      <c r="L168" s="6">
        <v>123.5</v>
      </c>
      <c r="M168" s="6">
        <v>122.1</v>
      </c>
      <c r="N168" s="6">
        <v>137.5</v>
      </c>
      <c r="O168" s="6">
        <v>124.6</v>
      </c>
      <c r="P168" s="6">
        <v>144.5</v>
      </c>
      <c r="Q168" s="6">
        <v>140.5</v>
      </c>
      <c r="R168" s="6">
        <v>152.1</v>
      </c>
      <c r="S168" s="6">
        <v>132.69999999999999</v>
      </c>
      <c r="T168" s="6">
        <v>124.3</v>
      </c>
      <c r="U168" s="6">
        <v>131.4</v>
      </c>
      <c r="V168" s="6">
        <v>134.4</v>
      </c>
      <c r="W168" s="6">
        <f t="shared" si="17"/>
        <v>134.4</v>
      </c>
      <c r="X168" s="6">
        <v>118.9</v>
      </c>
      <c r="Y168" s="6">
        <v>127.7</v>
      </c>
      <c r="Z168" s="6">
        <v>125.7</v>
      </c>
      <c r="AA168" s="6">
        <v>114.6</v>
      </c>
      <c r="AB168" s="6">
        <v>124.1</v>
      </c>
      <c r="AC168" s="6">
        <v>135.69999999999999</v>
      </c>
      <c r="AD168" s="6">
        <v>123.3</v>
      </c>
      <c r="AE168" s="6">
        <v>123.8</v>
      </c>
      <c r="AF168" s="6">
        <v>132.69999999999999</v>
      </c>
      <c r="AG168" s="6">
        <f t="shared" si="18"/>
        <v>1772.9999999999998</v>
      </c>
      <c r="AH168" s="6">
        <f t="shared" si="19"/>
        <v>388.4</v>
      </c>
      <c r="AI168" s="6">
        <f t="shared" si="20"/>
        <v>397.8</v>
      </c>
      <c r="AJ168" s="7">
        <f t="shared" si="21"/>
        <v>249</v>
      </c>
      <c r="AK168">
        <f t="shared" si="22"/>
        <v>233.5</v>
      </c>
      <c r="AL168">
        <f t="shared" si="23"/>
        <v>400</v>
      </c>
    </row>
    <row r="169" spans="1:38" x14ac:dyDescent="0.3">
      <c r="A169" s="5" t="s">
        <v>34</v>
      </c>
      <c r="B169" s="6">
        <v>2017</v>
      </c>
      <c r="C169" s="6" t="s">
        <v>41</v>
      </c>
      <c r="D169" s="6" t="str">
        <f t="shared" si="16"/>
        <v>2017 August</v>
      </c>
      <c r="E169" s="6">
        <v>134.30000000000001</v>
      </c>
      <c r="F169" s="6">
        <v>143.4</v>
      </c>
      <c r="G169" s="6">
        <v>129.30000000000001</v>
      </c>
      <c r="H169" s="6">
        <v>139</v>
      </c>
      <c r="I169" s="6">
        <v>118.1</v>
      </c>
      <c r="J169" s="6">
        <v>145.5</v>
      </c>
      <c r="K169" s="6">
        <v>168.6</v>
      </c>
      <c r="L169" s="6">
        <v>132.69999999999999</v>
      </c>
      <c r="M169" s="6">
        <v>121.2</v>
      </c>
      <c r="N169" s="6">
        <v>135.6</v>
      </c>
      <c r="O169" s="6">
        <v>128.69999999999999</v>
      </c>
      <c r="P169" s="6">
        <v>146.80000000000001</v>
      </c>
      <c r="Q169" s="6">
        <v>140.6</v>
      </c>
      <c r="R169" s="6">
        <v>149.80000000000001</v>
      </c>
      <c r="S169" s="6">
        <v>140.30000000000001</v>
      </c>
      <c r="T169" s="6">
        <v>133</v>
      </c>
      <c r="U169" s="6">
        <v>139.30000000000001</v>
      </c>
      <c r="V169" s="6">
        <v>134.4</v>
      </c>
      <c r="W169" s="6">
        <f t="shared" si="17"/>
        <v>134.4</v>
      </c>
      <c r="X169" s="6">
        <v>129.80000000000001</v>
      </c>
      <c r="Y169" s="6">
        <v>132.80000000000001</v>
      </c>
      <c r="Z169" s="6">
        <v>130.19999999999999</v>
      </c>
      <c r="AA169" s="6">
        <v>117.3</v>
      </c>
      <c r="AB169" s="6">
        <v>127.3</v>
      </c>
      <c r="AC169" s="6">
        <v>137.6</v>
      </c>
      <c r="AD169" s="6">
        <v>124.5</v>
      </c>
      <c r="AE169" s="6">
        <v>126.8</v>
      </c>
      <c r="AF169" s="6">
        <v>135.4</v>
      </c>
      <c r="AG169" s="6">
        <f t="shared" si="18"/>
        <v>1783.8</v>
      </c>
      <c r="AH169" s="6">
        <f t="shared" si="19"/>
        <v>412.6</v>
      </c>
      <c r="AI169" s="6">
        <f t="shared" si="20"/>
        <v>404.80000000000007</v>
      </c>
      <c r="AJ169" s="7">
        <f t="shared" si="21"/>
        <v>254.7</v>
      </c>
      <c r="AK169">
        <f t="shared" si="22"/>
        <v>247.10000000000002</v>
      </c>
      <c r="AL169">
        <f t="shared" si="23"/>
        <v>403.90000000000003</v>
      </c>
    </row>
    <row r="170" spans="1:38" x14ac:dyDescent="0.3">
      <c r="A170" s="5" t="s">
        <v>30</v>
      </c>
      <c r="B170" s="6">
        <v>2017</v>
      </c>
      <c r="C170" s="6" t="s">
        <v>42</v>
      </c>
      <c r="D170" s="6" t="str">
        <f t="shared" si="16"/>
        <v>2017 September</v>
      </c>
      <c r="E170" s="6">
        <v>135.19999999999999</v>
      </c>
      <c r="F170" s="6">
        <v>142</v>
      </c>
      <c r="G170" s="6">
        <v>130.5</v>
      </c>
      <c r="H170" s="6">
        <v>140.19999999999999</v>
      </c>
      <c r="I170" s="6">
        <v>120.7</v>
      </c>
      <c r="J170" s="6">
        <v>147.80000000000001</v>
      </c>
      <c r="K170" s="6">
        <v>154.5</v>
      </c>
      <c r="L170" s="6">
        <v>137.1</v>
      </c>
      <c r="M170" s="6">
        <v>121</v>
      </c>
      <c r="N170" s="6">
        <v>134.69999999999999</v>
      </c>
      <c r="O170" s="6">
        <v>131.69999999999999</v>
      </c>
      <c r="P170" s="6">
        <v>149.30000000000001</v>
      </c>
      <c r="Q170" s="6">
        <v>139.6</v>
      </c>
      <c r="R170" s="6">
        <v>149.80000000000001</v>
      </c>
      <c r="S170" s="6">
        <v>146.1</v>
      </c>
      <c r="T170" s="6">
        <v>139.69999999999999</v>
      </c>
      <c r="U170" s="6">
        <v>145.19999999999999</v>
      </c>
      <c r="V170" s="6" t="s">
        <v>32</v>
      </c>
      <c r="W170" s="6">
        <f t="shared" si="17"/>
        <v>135.69999999999999</v>
      </c>
      <c r="X170" s="6">
        <v>137.4</v>
      </c>
      <c r="Y170" s="6">
        <v>137.9</v>
      </c>
      <c r="Z170" s="6">
        <v>133.4</v>
      </c>
      <c r="AA170" s="6">
        <v>121.2</v>
      </c>
      <c r="AB170" s="6">
        <v>132.30000000000001</v>
      </c>
      <c r="AC170" s="6">
        <v>139.6</v>
      </c>
      <c r="AD170" s="6">
        <v>126.7</v>
      </c>
      <c r="AE170" s="6">
        <v>130.30000000000001</v>
      </c>
      <c r="AF170" s="6">
        <v>137.6</v>
      </c>
      <c r="AG170" s="6">
        <f t="shared" si="18"/>
        <v>1784.3</v>
      </c>
      <c r="AH170" s="6">
        <f t="shared" si="19"/>
        <v>430.99999999999994</v>
      </c>
      <c r="AI170" s="6">
        <f t="shared" si="20"/>
        <v>413.20000000000005</v>
      </c>
      <c r="AJ170" s="7">
        <f t="shared" si="21"/>
        <v>260.10000000000002</v>
      </c>
      <c r="AK170">
        <f t="shared" si="22"/>
        <v>258.60000000000002</v>
      </c>
      <c r="AL170">
        <f t="shared" si="23"/>
        <v>412.40000000000003</v>
      </c>
    </row>
    <row r="171" spans="1:38" x14ac:dyDescent="0.3">
      <c r="A171" s="5" t="s">
        <v>33</v>
      </c>
      <c r="B171" s="6">
        <v>2017</v>
      </c>
      <c r="C171" s="6" t="s">
        <v>42</v>
      </c>
      <c r="D171" s="6" t="str">
        <f t="shared" si="16"/>
        <v>2017 September</v>
      </c>
      <c r="E171" s="6">
        <v>133.6</v>
      </c>
      <c r="F171" s="6">
        <v>143</v>
      </c>
      <c r="G171" s="6">
        <v>129.69999999999999</v>
      </c>
      <c r="H171" s="6">
        <v>138.69999999999999</v>
      </c>
      <c r="I171" s="6">
        <v>114.5</v>
      </c>
      <c r="J171" s="6">
        <v>137.5</v>
      </c>
      <c r="K171" s="6">
        <v>160.69999999999999</v>
      </c>
      <c r="L171" s="6">
        <v>124.5</v>
      </c>
      <c r="M171" s="6">
        <v>122.4</v>
      </c>
      <c r="N171" s="6">
        <v>137.30000000000001</v>
      </c>
      <c r="O171" s="6">
        <v>124.8</v>
      </c>
      <c r="P171" s="6">
        <v>145</v>
      </c>
      <c r="Q171" s="6">
        <v>138</v>
      </c>
      <c r="R171" s="6">
        <v>153.6</v>
      </c>
      <c r="S171" s="6">
        <v>133.30000000000001</v>
      </c>
      <c r="T171" s="6">
        <v>124.6</v>
      </c>
      <c r="U171" s="6">
        <v>132</v>
      </c>
      <c r="V171" s="6">
        <v>135.69999999999999</v>
      </c>
      <c r="W171" s="6">
        <f t="shared" si="17"/>
        <v>135.69999999999999</v>
      </c>
      <c r="X171" s="6">
        <v>120.6</v>
      </c>
      <c r="Y171" s="6">
        <v>128.1</v>
      </c>
      <c r="Z171" s="6">
        <v>126.1</v>
      </c>
      <c r="AA171" s="6">
        <v>115.7</v>
      </c>
      <c r="AB171" s="6">
        <v>124.5</v>
      </c>
      <c r="AC171" s="6">
        <v>135.9</v>
      </c>
      <c r="AD171" s="6">
        <v>124.4</v>
      </c>
      <c r="AE171" s="6">
        <v>124.5</v>
      </c>
      <c r="AF171" s="6">
        <v>132.4</v>
      </c>
      <c r="AG171" s="6">
        <f t="shared" si="18"/>
        <v>1749.7</v>
      </c>
      <c r="AH171" s="6">
        <f t="shared" si="19"/>
        <v>389.9</v>
      </c>
      <c r="AI171" s="6">
        <f t="shared" si="20"/>
        <v>399.69999999999993</v>
      </c>
      <c r="AJ171" s="7">
        <f t="shared" si="21"/>
        <v>250.5</v>
      </c>
      <c r="AK171">
        <f t="shared" si="22"/>
        <v>236.3</v>
      </c>
      <c r="AL171">
        <f t="shared" si="23"/>
        <v>402.6</v>
      </c>
    </row>
    <row r="172" spans="1:38" x14ac:dyDescent="0.3">
      <c r="A172" s="5" t="s">
        <v>34</v>
      </c>
      <c r="B172" s="6">
        <v>2017</v>
      </c>
      <c r="C172" s="6" t="s">
        <v>42</v>
      </c>
      <c r="D172" s="6" t="str">
        <f t="shared" si="16"/>
        <v>2017 September</v>
      </c>
      <c r="E172" s="6">
        <v>134.69999999999999</v>
      </c>
      <c r="F172" s="6">
        <v>142.4</v>
      </c>
      <c r="G172" s="6">
        <v>130.19999999999999</v>
      </c>
      <c r="H172" s="6">
        <v>139.6</v>
      </c>
      <c r="I172" s="6">
        <v>118.4</v>
      </c>
      <c r="J172" s="6">
        <v>143</v>
      </c>
      <c r="K172" s="6">
        <v>156.6</v>
      </c>
      <c r="L172" s="6">
        <v>132.9</v>
      </c>
      <c r="M172" s="6">
        <v>121.5</v>
      </c>
      <c r="N172" s="6">
        <v>135.6</v>
      </c>
      <c r="O172" s="6">
        <v>128.80000000000001</v>
      </c>
      <c r="P172" s="6">
        <v>147.30000000000001</v>
      </c>
      <c r="Q172" s="6">
        <v>139</v>
      </c>
      <c r="R172" s="6">
        <v>150.80000000000001</v>
      </c>
      <c r="S172" s="6">
        <v>141.1</v>
      </c>
      <c r="T172" s="6">
        <v>133.4</v>
      </c>
      <c r="U172" s="6">
        <v>140</v>
      </c>
      <c r="V172" s="6">
        <v>135.69999999999999</v>
      </c>
      <c r="W172" s="6">
        <f t="shared" si="17"/>
        <v>135.69999999999999</v>
      </c>
      <c r="X172" s="6">
        <v>131</v>
      </c>
      <c r="Y172" s="6">
        <v>133.30000000000001</v>
      </c>
      <c r="Z172" s="6">
        <v>130.6</v>
      </c>
      <c r="AA172" s="6">
        <v>118.3</v>
      </c>
      <c r="AB172" s="6">
        <v>127.9</v>
      </c>
      <c r="AC172" s="6">
        <v>137.4</v>
      </c>
      <c r="AD172" s="6">
        <v>125.7</v>
      </c>
      <c r="AE172" s="6">
        <v>127.5</v>
      </c>
      <c r="AF172" s="6">
        <v>135.19999999999999</v>
      </c>
      <c r="AG172" s="6">
        <f t="shared" si="18"/>
        <v>1769.9999999999998</v>
      </c>
      <c r="AH172" s="6">
        <f t="shared" si="19"/>
        <v>414.5</v>
      </c>
      <c r="AI172" s="6">
        <f t="shared" si="20"/>
        <v>406.4</v>
      </c>
      <c r="AJ172" s="7">
        <f t="shared" si="21"/>
        <v>256.3</v>
      </c>
      <c r="AK172">
        <f t="shared" si="22"/>
        <v>249.3</v>
      </c>
      <c r="AL172">
        <f t="shared" si="23"/>
        <v>406.20000000000005</v>
      </c>
    </row>
    <row r="173" spans="1:38" x14ac:dyDescent="0.3">
      <c r="A173" s="5" t="s">
        <v>30</v>
      </c>
      <c r="B173" s="6">
        <v>2017</v>
      </c>
      <c r="C173" s="6" t="s">
        <v>43</v>
      </c>
      <c r="D173" s="6" t="str">
        <f t="shared" si="16"/>
        <v>2017 October</v>
      </c>
      <c r="E173" s="6">
        <v>135.9</v>
      </c>
      <c r="F173" s="6">
        <v>141.9</v>
      </c>
      <c r="G173" s="6">
        <v>131</v>
      </c>
      <c r="H173" s="6">
        <v>141.5</v>
      </c>
      <c r="I173" s="6">
        <v>121.4</v>
      </c>
      <c r="J173" s="6">
        <v>146.69999999999999</v>
      </c>
      <c r="K173" s="6">
        <v>157.1</v>
      </c>
      <c r="L173" s="6">
        <v>136.4</v>
      </c>
      <c r="M173" s="6">
        <v>121.4</v>
      </c>
      <c r="N173" s="6">
        <v>135.6</v>
      </c>
      <c r="O173" s="6">
        <v>131.30000000000001</v>
      </c>
      <c r="P173" s="6">
        <v>150.30000000000001</v>
      </c>
      <c r="Q173" s="6">
        <v>140.4</v>
      </c>
      <c r="R173" s="6">
        <v>150.5</v>
      </c>
      <c r="S173" s="6">
        <v>147.19999999999999</v>
      </c>
      <c r="T173" s="6">
        <v>140.6</v>
      </c>
      <c r="U173" s="6">
        <v>146.19999999999999</v>
      </c>
      <c r="V173" s="6" t="s">
        <v>32</v>
      </c>
      <c r="W173" s="6">
        <f t="shared" si="17"/>
        <v>137.30000000000001</v>
      </c>
      <c r="X173" s="6">
        <v>138.1</v>
      </c>
      <c r="Y173" s="6">
        <v>138.4</v>
      </c>
      <c r="Z173" s="6">
        <v>134.19999999999999</v>
      </c>
      <c r="AA173" s="6">
        <v>121</v>
      </c>
      <c r="AB173" s="6">
        <v>133</v>
      </c>
      <c r="AC173" s="6">
        <v>140.1</v>
      </c>
      <c r="AD173" s="6">
        <v>127.4</v>
      </c>
      <c r="AE173" s="6">
        <v>130.69999999999999</v>
      </c>
      <c r="AF173" s="6">
        <v>138.30000000000001</v>
      </c>
      <c r="AG173" s="6">
        <f t="shared" si="18"/>
        <v>1790.8999999999999</v>
      </c>
      <c r="AH173" s="6">
        <f t="shared" si="19"/>
        <v>433.99999999999994</v>
      </c>
      <c r="AI173" s="6">
        <f t="shared" si="20"/>
        <v>415.80000000000007</v>
      </c>
      <c r="AJ173" s="7">
        <f t="shared" si="21"/>
        <v>261.60000000000002</v>
      </c>
      <c r="AK173">
        <f t="shared" si="22"/>
        <v>259.10000000000002</v>
      </c>
      <c r="AL173">
        <f t="shared" si="23"/>
        <v>414.2</v>
      </c>
    </row>
    <row r="174" spans="1:38" x14ac:dyDescent="0.3">
      <c r="A174" s="5" t="s">
        <v>33</v>
      </c>
      <c r="B174" s="6">
        <v>2017</v>
      </c>
      <c r="C174" s="6" t="s">
        <v>43</v>
      </c>
      <c r="D174" s="6" t="str">
        <f t="shared" si="16"/>
        <v>2017 October</v>
      </c>
      <c r="E174" s="6">
        <v>133.9</v>
      </c>
      <c r="F174" s="6">
        <v>142.80000000000001</v>
      </c>
      <c r="G174" s="6">
        <v>131.4</v>
      </c>
      <c r="H174" s="6">
        <v>139.1</v>
      </c>
      <c r="I174" s="6">
        <v>114.9</v>
      </c>
      <c r="J174" s="6">
        <v>135.6</v>
      </c>
      <c r="K174" s="6">
        <v>173.2</v>
      </c>
      <c r="L174" s="6">
        <v>124.1</v>
      </c>
      <c r="M174" s="6">
        <v>122.6</v>
      </c>
      <c r="N174" s="6">
        <v>137.80000000000001</v>
      </c>
      <c r="O174" s="6">
        <v>125.1</v>
      </c>
      <c r="P174" s="6">
        <v>145.5</v>
      </c>
      <c r="Q174" s="6">
        <v>139.69999999999999</v>
      </c>
      <c r="R174" s="6">
        <v>154.6</v>
      </c>
      <c r="S174" s="6">
        <v>134</v>
      </c>
      <c r="T174" s="6">
        <v>124.9</v>
      </c>
      <c r="U174" s="6">
        <v>132.6</v>
      </c>
      <c r="V174" s="6">
        <v>137.30000000000001</v>
      </c>
      <c r="W174" s="6">
        <f t="shared" si="17"/>
        <v>137.30000000000001</v>
      </c>
      <c r="X174" s="6">
        <v>122.6</v>
      </c>
      <c r="Y174" s="6">
        <v>128.30000000000001</v>
      </c>
      <c r="Z174" s="6">
        <v>126.6</v>
      </c>
      <c r="AA174" s="6">
        <v>115</v>
      </c>
      <c r="AB174" s="6">
        <v>124.8</v>
      </c>
      <c r="AC174" s="6">
        <v>136.30000000000001</v>
      </c>
      <c r="AD174" s="6">
        <v>124.6</v>
      </c>
      <c r="AE174" s="6">
        <v>124.5</v>
      </c>
      <c r="AF174" s="6">
        <v>133.5</v>
      </c>
      <c r="AG174" s="6">
        <f t="shared" si="18"/>
        <v>1765.6999999999998</v>
      </c>
      <c r="AH174" s="6">
        <f t="shared" si="19"/>
        <v>391.5</v>
      </c>
      <c r="AI174" s="6">
        <f t="shared" si="20"/>
        <v>401.90000000000003</v>
      </c>
      <c r="AJ174" s="7">
        <f t="shared" si="21"/>
        <v>251.2</v>
      </c>
      <c r="AK174">
        <f t="shared" si="22"/>
        <v>237.6</v>
      </c>
      <c r="AL174">
        <f t="shared" si="23"/>
        <v>403.90000000000003</v>
      </c>
    </row>
    <row r="175" spans="1:38" x14ac:dyDescent="0.3">
      <c r="A175" s="5" t="s">
        <v>34</v>
      </c>
      <c r="B175" s="6">
        <v>2017</v>
      </c>
      <c r="C175" s="6" t="s">
        <v>43</v>
      </c>
      <c r="D175" s="6" t="str">
        <f t="shared" si="16"/>
        <v>2017 October</v>
      </c>
      <c r="E175" s="6">
        <v>135.30000000000001</v>
      </c>
      <c r="F175" s="6">
        <v>142.19999999999999</v>
      </c>
      <c r="G175" s="6">
        <v>131.19999999999999</v>
      </c>
      <c r="H175" s="6">
        <v>140.6</v>
      </c>
      <c r="I175" s="6">
        <v>119</v>
      </c>
      <c r="J175" s="6">
        <v>141.5</v>
      </c>
      <c r="K175" s="6">
        <v>162.6</v>
      </c>
      <c r="L175" s="6">
        <v>132.30000000000001</v>
      </c>
      <c r="M175" s="6">
        <v>121.8</v>
      </c>
      <c r="N175" s="6">
        <v>136.30000000000001</v>
      </c>
      <c r="O175" s="6">
        <v>128.69999999999999</v>
      </c>
      <c r="P175" s="6">
        <v>148.1</v>
      </c>
      <c r="Q175" s="6">
        <v>140.1</v>
      </c>
      <c r="R175" s="6">
        <v>151.6</v>
      </c>
      <c r="S175" s="6">
        <v>142</v>
      </c>
      <c r="T175" s="6">
        <v>134.1</v>
      </c>
      <c r="U175" s="6">
        <v>140.80000000000001</v>
      </c>
      <c r="V175" s="6">
        <v>137.30000000000001</v>
      </c>
      <c r="W175" s="6">
        <f t="shared" si="17"/>
        <v>137.30000000000001</v>
      </c>
      <c r="X175" s="6">
        <v>132.19999999999999</v>
      </c>
      <c r="Y175" s="6">
        <v>133.6</v>
      </c>
      <c r="Z175" s="6">
        <v>131.30000000000001</v>
      </c>
      <c r="AA175" s="6">
        <v>117.8</v>
      </c>
      <c r="AB175" s="6">
        <v>128.4</v>
      </c>
      <c r="AC175" s="6">
        <v>137.9</v>
      </c>
      <c r="AD175" s="6">
        <v>126.2</v>
      </c>
      <c r="AE175" s="6">
        <v>127.7</v>
      </c>
      <c r="AF175" s="6">
        <v>136.1</v>
      </c>
      <c r="AG175" s="6">
        <f t="shared" si="18"/>
        <v>1779.6999999999998</v>
      </c>
      <c r="AH175" s="6">
        <f t="shared" si="19"/>
        <v>416.90000000000003</v>
      </c>
      <c r="AI175" s="6">
        <f t="shared" si="20"/>
        <v>408.79999999999995</v>
      </c>
      <c r="AJ175" s="7">
        <f t="shared" si="21"/>
        <v>257.5</v>
      </c>
      <c r="AK175">
        <f t="shared" si="22"/>
        <v>250</v>
      </c>
      <c r="AL175">
        <f t="shared" si="23"/>
        <v>407.70000000000005</v>
      </c>
    </row>
    <row r="176" spans="1:38" x14ac:dyDescent="0.3">
      <c r="A176" s="5" t="s">
        <v>30</v>
      </c>
      <c r="B176" s="6">
        <v>2017</v>
      </c>
      <c r="C176" s="6" t="s">
        <v>45</v>
      </c>
      <c r="D176" s="6" t="str">
        <f t="shared" si="16"/>
        <v>2017 November</v>
      </c>
      <c r="E176" s="6">
        <v>136.30000000000001</v>
      </c>
      <c r="F176" s="6">
        <v>142.5</v>
      </c>
      <c r="G176" s="6">
        <v>140.5</v>
      </c>
      <c r="H176" s="6">
        <v>141.5</v>
      </c>
      <c r="I176" s="6">
        <v>121.6</v>
      </c>
      <c r="J176" s="6">
        <v>147.30000000000001</v>
      </c>
      <c r="K176" s="6">
        <v>168</v>
      </c>
      <c r="L176" s="6">
        <v>135.80000000000001</v>
      </c>
      <c r="M176" s="6">
        <v>122.5</v>
      </c>
      <c r="N176" s="6">
        <v>136</v>
      </c>
      <c r="O176" s="6">
        <v>131.9</v>
      </c>
      <c r="P176" s="6">
        <v>151.4</v>
      </c>
      <c r="Q176" s="6">
        <v>142.4</v>
      </c>
      <c r="R176" s="6">
        <v>152.1</v>
      </c>
      <c r="S176" s="6">
        <v>148.19999999999999</v>
      </c>
      <c r="T176" s="6">
        <v>141.5</v>
      </c>
      <c r="U176" s="6">
        <v>147.30000000000001</v>
      </c>
      <c r="V176" s="6" t="s">
        <v>32</v>
      </c>
      <c r="W176" s="6">
        <f t="shared" si="17"/>
        <v>138.6</v>
      </c>
      <c r="X176" s="6">
        <v>141.1</v>
      </c>
      <c r="Y176" s="6">
        <v>139.4</v>
      </c>
      <c r="Z176" s="6">
        <v>135.80000000000001</v>
      </c>
      <c r="AA176" s="6">
        <v>121.6</v>
      </c>
      <c r="AB176" s="6">
        <v>133.69999999999999</v>
      </c>
      <c r="AC176" s="6">
        <v>141.5</v>
      </c>
      <c r="AD176" s="6">
        <v>128.1</v>
      </c>
      <c r="AE176" s="6">
        <v>131.69999999999999</v>
      </c>
      <c r="AF176" s="6">
        <v>140</v>
      </c>
      <c r="AG176" s="6">
        <f t="shared" si="18"/>
        <v>1817.7000000000003</v>
      </c>
      <c r="AH176" s="6">
        <f t="shared" si="19"/>
        <v>437</v>
      </c>
      <c r="AI176" s="6">
        <f t="shared" si="20"/>
        <v>419.5</v>
      </c>
      <c r="AJ176" s="7">
        <f t="shared" si="21"/>
        <v>263.89999999999998</v>
      </c>
      <c r="AK176">
        <f t="shared" si="22"/>
        <v>262.7</v>
      </c>
      <c r="AL176">
        <f t="shared" si="23"/>
        <v>417.49999999999994</v>
      </c>
    </row>
    <row r="177" spans="1:38" x14ac:dyDescent="0.3">
      <c r="A177" s="5" t="s">
        <v>33</v>
      </c>
      <c r="B177" s="6">
        <v>2017</v>
      </c>
      <c r="C177" s="6" t="s">
        <v>45</v>
      </c>
      <c r="D177" s="6" t="str">
        <f t="shared" si="16"/>
        <v>2017 November</v>
      </c>
      <c r="E177" s="6">
        <v>134.30000000000001</v>
      </c>
      <c r="F177" s="6">
        <v>142.1</v>
      </c>
      <c r="G177" s="6">
        <v>146.69999999999999</v>
      </c>
      <c r="H177" s="6">
        <v>139.5</v>
      </c>
      <c r="I177" s="6">
        <v>115.2</v>
      </c>
      <c r="J177" s="6">
        <v>136.4</v>
      </c>
      <c r="K177" s="6">
        <v>185.2</v>
      </c>
      <c r="L177" s="6">
        <v>122.2</v>
      </c>
      <c r="M177" s="6">
        <v>123.9</v>
      </c>
      <c r="N177" s="6">
        <v>138.30000000000001</v>
      </c>
      <c r="O177" s="6">
        <v>125.4</v>
      </c>
      <c r="P177" s="6">
        <v>146</v>
      </c>
      <c r="Q177" s="6">
        <v>141.5</v>
      </c>
      <c r="R177" s="6">
        <v>156.19999999999999</v>
      </c>
      <c r="S177" s="6">
        <v>135</v>
      </c>
      <c r="T177" s="6">
        <v>125.4</v>
      </c>
      <c r="U177" s="6">
        <v>133.5</v>
      </c>
      <c r="V177" s="6">
        <v>138.6</v>
      </c>
      <c r="W177" s="6">
        <f t="shared" si="17"/>
        <v>138.6</v>
      </c>
      <c r="X177" s="6">
        <v>125.7</v>
      </c>
      <c r="Y177" s="6">
        <v>128.80000000000001</v>
      </c>
      <c r="Z177" s="6">
        <v>127.4</v>
      </c>
      <c r="AA177" s="6">
        <v>115.3</v>
      </c>
      <c r="AB177" s="6">
        <v>125.1</v>
      </c>
      <c r="AC177" s="6">
        <v>136.6</v>
      </c>
      <c r="AD177" s="6">
        <v>124.9</v>
      </c>
      <c r="AE177" s="6">
        <v>124.9</v>
      </c>
      <c r="AF177" s="6">
        <v>134.80000000000001</v>
      </c>
      <c r="AG177" s="6">
        <f t="shared" si="18"/>
        <v>1796.7</v>
      </c>
      <c r="AH177" s="6">
        <f t="shared" si="19"/>
        <v>393.9</v>
      </c>
      <c r="AI177" s="6">
        <f t="shared" si="20"/>
        <v>404</v>
      </c>
      <c r="AJ177" s="7">
        <f t="shared" si="21"/>
        <v>252.3</v>
      </c>
      <c r="AK177">
        <f t="shared" si="22"/>
        <v>241</v>
      </c>
      <c r="AL177">
        <f t="shared" si="23"/>
        <v>406.20000000000005</v>
      </c>
    </row>
    <row r="178" spans="1:38" x14ac:dyDescent="0.3">
      <c r="A178" s="5" t="s">
        <v>34</v>
      </c>
      <c r="B178" s="6">
        <v>2017</v>
      </c>
      <c r="C178" s="6" t="s">
        <v>45</v>
      </c>
      <c r="D178" s="6" t="str">
        <f t="shared" si="16"/>
        <v>2017 November</v>
      </c>
      <c r="E178" s="6">
        <v>135.69999999999999</v>
      </c>
      <c r="F178" s="6">
        <v>142.4</v>
      </c>
      <c r="G178" s="6">
        <v>142.9</v>
      </c>
      <c r="H178" s="6">
        <v>140.80000000000001</v>
      </c>
      <c r="I178" s="6">
        <v>119.2</v>
      </c>
      <c r="J178" s="6">
        <v>142.19999999999999</v>
      </c>
      <c r="K178" s="6">
        <v>173.8</v>
      </c>
      <c r="L178" s="6">
        <v>131.19999999999999</v>
      </c>
      <c r="M178" s="6">
        <v>123</v>
      </c>
      <c r="N178" s="6">
        <v>136.80000000000001</v>
      </c>
      <c r="O178" s="6">
        <v>129.19999999999999</v>
      </c>
      <c r="P178" s="6">
        <v>148.9</v>
      </c>
      <c r="Q178" s="6">
        <v>142.1</v>
      </c>
      <c r="R178" s="6">
        <v>153.19999999999999</v>
      </c>
      <c r="S178" s="6">
        <v>143</v>
      </c>
      <c r="T178" s="6">
        <v>134.80000000000001</v>
      </c>
      <c r="U178" s="6">
        <v>141.80000000000001</v>
      </c>
      <c r="V178" s="6">
        <v>138.6</v>
      </c>
      <c r="W178" s="6">
        <f t="shared" si="17"/>
        <v>138.6</v>
      </c>
      <c r="X178" s="6">
        <v>135.30000000000001</v>
      </c>
      <c r="Y178" s="6">
        <v>134.4</v>
      </c>
      <c r="Z178" s="6">
        <v>132.6</v>
      </c>
      <c r="AA178" s="6">
        <v>118.3</v>
      </c>
      <c r="AB178" s="6">
        <v>128.9</v>
      </c>
      <c r="AC178" s="6">
        <v>138.6</v>
      </c>
      <c r="AD178" s="6">
        <v>126.8</v>
      </c>
      <c r="AE178" s="6">
        <v>128.4</v>
      </c>
      <c r="AF178" s="6">
        <v>137.6</v>
      </c>
      <c r="AG178" s="6">
        <f t="shared" si="18"/>
        <v>1808.2</v>
      </c>
      <c r="AH178" s="6">
        <f t="shared" si="19"/>
        <v>419.6</v>
      </c>
      <c r="AI178" s="6">
        <f t="shared" si="20"/>
        <v>411.6</v>
      </c>
      <c r="AJ178" s="7">
        <f t="shared" si="21"/>
        <v>259.39999999999998</v>
      </c>
      <c r="AK178">
        <f t="shared" si="22"/>
        <v>253.60000000000002</v>
      </c>
      <c r="AL178">
        <f t="shared" si="23"/>
        <v>410.5</v>
      </c>
    </row>
    <row r="179" spans="1:38" x14ac:dyDescent="0.3">
      <c r="A179" s="5" t="s">
        <v>30</v>
      </c>
      <c r="B179" s="6">
        <v>2017</v>
      </c>
      <c r="C179" s="6" t="s">
        <v>46</v>
      </c>
      <c r="D179" s="6" t="str">
        <f t="shared" si="16"/>
        <v>2017 December</v>
      </c>
      <c r="E179" s="6">
        <v>136.4</v>
      </c>
      <c r="F179" s="6">
        <v>143.69999999999999</v>
      </c>
      <c r="G179" s="6">
        <v>144.80000000000001</v>
      </c>
      <c r="H179" s="6">
        <v>141.9</v>
      </c>
      <c r="I179" s="6">
        <v>123.1</v>
      </c>
      <c r="J179" s="6">
        <v>147.19999999999999</v>
      </c>
      <c r="K179" s="6">
        <v>161</v>
      </c>
      <c r="L179" s="6">
        <v>133.80000000000001</v>
      </c>
      <c r="M179" s="6">
        <v>121.9</v>
      </c>
      <c r="N179" s="6">
        <v>135.80000000000001</v>
      </c>
      <c r="O179" s="6">
        <v>131.1</v>
      </c>
      <c r="P179" s="6">
        <v>151.4</v>
      </c>
      <c r="Q179" s="6">
        <v>141.5</v>
      </c>
      <c r="R179" s="6">
        <v>153.19999999999999</v>
      </c>
      <c r="S179" s="6">
        <v>148</v>
      </c>
      <c r="T179" s="6">
        <v>141.9</v>
      </c>
      <c r="U179" s="6">
        <v>147.19999999999999</v>
      </c>
      <c r="V179" s="6" t="s">
        <v>32</v>
      </c>
      <c r="W179" s="6">
        <f t="shared" si="17"/>
        <v>139.1</v>
      </c>
      <c r="X179" s="6">
        <v>142.6</v>
      </c>
      <c r="Y179" s="6">
        <v>139.5</v>
      </c>
      <c r="Z179" s="6">
        <v>136.1</v>
      </c>
      <c r="AA179" s="6">
        <v>122</v>
      </c>
      <c r="AB179" s="6">
        <v>133.4</v>
      </c>
      <c r="AC179" s="6">
        <v>141.1</v>
      </c>
      <c r="AD179" s="6">
        <v>127.8</v>
      </c>
      <c r="AE179" s="6">
        <v>131.9</v>
      </c>
      <c r="AF179" s="6">
        <v>139.80000000000001</v>
      </c>
      <c r="AG179" s="6">
        <f t="shared" si="18"/>
        <v>1813.6000000000001</v>
      </c>
      <c r="AH179" s="6">
        <f t="shared" si="19"/>
        <v>437.09999999999997</v>
      </c>
      <c r="AI179" s="6">
        <f t="shared" si="20"/>
        <v>419.70000000000005</v>
      </c>
      <c r="AJ179" s="7">
        <f t="shared" si="21"/>
        <v>263.89999999999998</v>
      </c>
      <c r="AK179">
        <f t="shared" si="22"/>
        <v>264.60000000000002</v>
      </c>
      <c r="AL179">
        <f t="shared" si="23"/>
        <v>418.5</v>
      </c>
    </row>
    <row r="180" spans="1:38" x14ac:dyDescent="0.3">
      <c r="A180" s="5" t="s">
        <v>33</v>
      </c>
      <c r="B180" s="6">
        <v>2017</v>
      </c>
      <c r="C180" s="6" t="s">
        <v>46</v>
      </c>
      <c r="D180" s="6" t="str">
        <f t="shared" si="16"/>
        <v>2017 December</v>
      </c>
      <c r="E180" s="6">
        <v>134.4</v>
      </c>
      <c r="F180" s="6">
        <v>142.6</v>
      </c>
      <c r="G180" s="6">
        <v>145.9</v>
      </c>
      <c r="H180" s="6">
        <v>139.5</v>
      </c>
      <c r="I180" s="6">
        <v>115.9</v>
      </c>
      <c r="J180" s="6">
        <v>135</v>
      </c>
      <c r="K180" s="6">
        <v>163.19999999999999</v>
      </c>
      <c r="L180" s="6">
        <v>119.8</v>
      </c>
      <c r="M180" s="6">
        <v>120.7</v>
      </c>
      <c r="N180" s="6">
        <v>139.69999999999999</v>
      </c>
      <c r="O180" s="6">
        <v>125.7</v>
      </c>
      <c r="P180" s="6">
        <v>146.30000000000001</v>
      </c>
      <c r="Q180" s="6">
        <v>138.80000000000001</v>
      </c>
      <c r="R180" s="6">
        <v>157</v>
      </c>
      <c r="S180" s="6">
        <v>135.6</v>
      </c>
      <c r="T180" s="6">
        <v>125.6</v>
      </c>
      <c r="U180" s="6">
        <v>134</v>
      </c>
      <c r="V180" s="6">
        <v>139.1</v>
      </c>
      <c r="W180" s="6">
        <f t="shared" si="17"/>
        <v>139.1</v>
      </c>
      <c r="X180" s="6">
        <v>126.8</v>
      </c>
      <c r="Y180" s="6">
        <v>129.30000000000001</v>
      </c>
      <c r="Z180" s="6">
        <v>128.19999999999999</v>
      </c>
      <c r="AA180" s="6">
        <v>115.3</v>
      </c>
      <c r="AB180" s="6">
        <v>125.6</v>
      </c>
      <c r="AC180" s="6">
        <v>136.69999999999999</v>
      </c>
      <c r="AD180" s="6">
        <v>124.6</v>
      </c>
      <c r="AE180" s="6">
        <v>125.1</v>
      </c>
      <c r="AF180" s="6">
        <v>134.1</v>
      </c>
      <c r="AG180" s="6">
        <f t="shared" si="18"/>
        <v>1767.5</v>
      </c>
      <c r="AH180" s="6">
        <f t="shared" si="19"/>
        <v>395.2</v>
      </c>
      <c r="AI180" s="6">
        <f t="shared" si="20"/>
        <v>405.09999999999997</v>
      </c>
      <c r="AJ180" s="7">
        <f t="shared" si="21"/>
        <v>252.79999999999998</v>
      </c>
      <c r="AK180">
        <f t="shared" si="22"/>
        <v>242.1</v>
      </c>
      <c r="AL180">
        <f t="shared" si="23"/>
        <v>407.70000000000005</v>
      </c>
    </row>
    <row r="181" spans="1:38" x14ac:dyDescent="0.3">
      <c r="A181" s="5" t="s">
        <v>34</v>
      </c>
      <c r="B181" s="6">
        <v>2017</v>
      </c>
      <c r="C181" s="6" t="s">
        <v>46</v>
      </c>
      <c r="D181" s="6" t="str">
        <f t="shared" si="16"/>
        <v>2017 December</v>
      </c>
      <c r="E181" s="6">
        <v>135.80000000000001</v>
      </c>
      <c r="F181" s="6">
        <v>143.30000000000001</v>
      </c>
      <c r="G181" s="6">
        <v>145.19999999999999</v>
      </c>
      <c r="H181" s="6">
        <v>141</v>
      </c>
      <c r="I181" s="6">
        <v>120.5</v>
      </c>
      <c r="J181" s="6">
        <v>141.5</v>
      </c>
      <c r="K181" s="6">
        <v>161.69999999999999</v>
      </c>
      <c r="L181" s="6">
        <v>129.1</v>
      </c>
      <c r="M181" s="6">
        <v>121.5</v>
      </c>
      <c r="N181" s="6">
        <v>137.1</v>
      </c>
      <c r="O181" s="6">
        <v>128.80000000000001</v>
      </c>
      <c r="P181" s="6">
        <v>149</v>
      </c>
      <c r="Q181" s="6">
        <v>140.5</v>
      </c>
      <c r="R181" s="6">
        <v>154.19999999999999</v>
      </c>
      <c r="S181" s="6">
        <v>143.1</v>
      </c>
      <c r="T181" s="6">
        <v>135.1</v>
      </c>
      <c r="U181" s="6">
        <v>142</v>
      </c>
      <c r="V181" s="6">
        <v>139.1</v>
      </c>
      <c r="W181" s="6">
        <f t="shared" si="17"/>
        <v>139.1</v>
      </c>
      <c r="X181" s="6">
        <v>136.6</v>
      </c>
      <c r="Y181" s="6">
        <v>134.69999999999999</v>
      </c>
      <c r="Z181" s="6">
        <v>133.1</v>
      </c>
      <c r="AA181" s="6">
        <v>118.5</v>
      </c>
      <c r="AB181" s="6">
        <v>129</v>
      </c>
      <c r="AC181" s="6">
        <v>138.5</v>
      </c>
      <c r="AD181" s="6">
        <v>126.5</v>
      </c>
      <c r="AE181" s="6">
        <v>128.6</v>
      </c>
      <c r="AF181" s="6">
        <v>137.19999999999999</v>
      </c>
      <c r="AG181" s="6">
        <f t="shared" si="18"/>
        <v>1794.9999999999998</v>
      </c>
      <c r="AH181" s="6">
        <f t="shared" si="19"/>
        <v>420.2</v>
      </c>
      <c r="AI181" s="6">
        <f t="shared" si="20"/>
        <v>412.29999999999995</v>
      </c>
      <c r="AJ181" s="7">
        <f t="shared" si="21"/>
        <v>259.60000000000002</v>
      </c>
      <c r="AK181">
        <f t="shared" si="22"/>
        <v>255.1</v>
      </c>
      <c r="AL181">
        <f t="shared" si="23"/>
        <v>411.79999999999995</v>
      </c>
    </row>
    <row r="182" spans="1:38" x14ac:dyDescent="0.3">
      <c r="A182" s="5" t="s">
        <v>30</v>
      </c>
      <c r="B182" s="6">
        <v>2018</v>
      </c>
      <c r="C182" s="6" t="s">
        <v>31</v>
      </c>
      <c r="D182" s="6" t="str">
        <f t="shared" si="16"/>
        <v>2018 January</v>
      </c>
      <c r="E182" s="6">
        <v>136.6</v>
      </c>
      <c r="F182" s="6">
        <v>144.4</v>
      </c>
      <c r="G182" s="6">
        <v>143.80000000000001</v>
      </c>
      <c r="H182" s="6">
        <v>142</v>
      </c>
      <c r="I182" s="6">
        <v>123.2</v>
      </c>
      <c r="J182" s="6">
        <v>147.9</v>
      </c>
      <c r="K182" s="6">
        <v>152.1</v>
      </c>
      <c r="L182" s="6">
        <v>131.80000000000001</v>
      </c>
      <c r="M182" s="6">
        <v>119.5</v>
      </c>
      <c r="N182" s="6">
        <v>136</v>
      </c>
      <c r="O182" s="6">
        <v>131.19999999999999</v>
      </c>
      <c r="P182" s="6">
        <v>151.80000000000001</v>
      </c>
      <c r="Q182" s="6">
        <v>140.4</v>
      </c>
      <c r="R182" s="6">
        <v>153.6</v>
      </c>
      <c r="S182" s="6">
        <v>148.30000000000001</v>
      </c>
      <c r="T182" s="6">
        <v>142.30000000000001</v>
      </c>
      <c r="U182" s="6">
        <v>147.5</v>
      </c>
      <c r="V182" s="6" t="s">
        <v>32</v>
      </c>
      <c r="W182" s="6">
        <f t="shared" si="17"/>
        <v>140.4</v>
      </c>
      <c r="X182" s="6">
        <v>142.30000000000001</v>
      </c>
      <c r="Y182" s="6">
        <v>139.80000000000001</v>
      </c>
      <c r="Z182" s="6">
        <v>136</v>
      </c>
      <c r="AA182" s="6">
        <v>122.7</v>
      </c>
      <c r="AB182" s="6">
        <v>134.30000000000001</v>
      </c>
      <c r="AC182" s="6">
        <v>141.6</v>
      </c>
      <c r="AD182" s="6">
        <v>128.6</v>
      </c>
      <c r="AE182" s="6">
        <v>132.30000000000001</v>
      </c>
      <c r="AF182" s="6">
        <v>139.30000000000001</v>
      </c>
      <c r="AG182" s="6">
        <f t="shared" si="18"/>
        <v>1800.7</v>
      </c>
      <c r="AH182" s="6">
        <f t="shared" si="19"/>
        <v>438.1</v>
      </c>
      <c r="AI182" s="6">
        <f t="shared" si="20"/>
        <v>421.80000000000007</v>
      </c>
      <c r="AJ182" s="7">
        <f t="shared" si="21"/>
        <v>264.60000000000002</v>
      </c>
      <c r="AK182">
        <f t="shared" si="22"/>
        <v>265</v>
      </c>
      <c r="AL182">
        <f t="shared" si="23"/>
        <v>420.2</v>
      </c>
    </row>
    <row r="183" spans="1:38" x14ac:dyDescent="0.3">
      <c r="A183" s="5" t="s">
        <v>33</v>
      </c>
      <c r="B183" s="6">
        <v>2018</v>
      </c>
      <c r="C183" s="6" t="s">
        <v>31</v>
      </c>
      <c r="D183" s="6" t="str">
        <f t="shared" si="16"/>
        <v>2018 January</v>
      </c>
      <c r="E183" s="6">
        <v>134.6</v>
      </c>
      <c r="F183" s="6">
        <v>143.69999999999999</v>
      </c>
      <c r="G183" s="6">
        <v>143.6</v>
      </c>
      <c r="H183" s="6">
        <v>139.6</v>
      </c>
      <c r="I183" s="6">
        <v>116.4</v>
      </c>
      <c r="J183" s="6">
        <v>133.80000000000001</v>
      </c>
      <c r="K183" s="6">
        <v>150.5</v>
      </c>
      <c r="L183" s="6">
        <v>118.4</v>
      </c>
      <c r="M183" s="6">
        <v>117.3</v>
      </c>
      <c r="N183" s="6">
        <v>140.5</v>
      </c>
      <c r="O183" s="6">
        <v>125.9</v>
      </c>
      <c r="P183" s="6">
        <v>146.80000000000001</v>
      </c>
      <c r="Q183" s="6">
        <v>137.19999999999999</v>
      </c>
      <c r="R183" s="6">
        <v>157.69999999999999</v>
      </c>
      <c r="S183" s="6">
        <v>136</v>
      </c>
      <c r="T183" s="6">
        <v>125.9</v>
      </c>
      <c r="U183" s="6">
        <v>134.4</v>
      </c>
      <c r="V183" s="6">
        <v>140.4</v>
      </c>
      <c r="W183" s="6">
        <f t="shared" si="17"/>
        <v>140.4</v>
      </c>
      <c r="X183" s="6">
        <v>127.3</v>
      </c>
      <c r="Y183" s="6">
        <v>129.5</v>
      </c>
      <c r="Z183" s="6">
        <v>129</v>
      </c>
      <c r="AA183" s="6">
        <v>116.3</v>
      </c>
      <c r="AB183" s="6">
        <v>126.2</v>
      </c>
      <c r="AC183" s="6">
        <v>137.1</v>
      </c>
      <c r="AD183" s="6">
        <v>125.5</v>
      </c>
      <c r="AE183" s="6">
        <v>125.8</v>
      </c>
      <c r="AF183" s="6">
        <v>134.1</v>
      </c>
      <c r="AG183" s="6">
        <f t="shared" si="18"/>
        <v>1748.3000000000002</v>
      </c>
      <c r="AH183" s="6">
        <f t="shared" si="19"/>
        <v>396.29999999999995</v>
      </c>
      <c r="AI183" s="6">
        <f t="shared" si="20"/>
        <v>407</v>
      </c>
      <c r="AJ183" s="7">
        <f t="shared" si="21"/>
        <v>254.5</v>
      </c>
      <c r="AK183">
        <f t="shared" si="22"/>
        <v>243.6</v>
      </c>
      <c r="AL183">
        <f t="shared" si="23"/>
        <v>409.7</v>
      </c>
    </row>
    <row r="184" spans="1:38" x14ac:dyDescent="0.3">
      <c r="A184" s="5" t="s">
        <v>34</v>
      </c>
      <c r="B184" s="6">
        <v>2018</v>
      </c>
      <c r="C184" s="6" t="s">
        <v>31</v>
      </c>
      <c r="D184" s="6" t="str">
        <f t="shared" si="16"/>
        <v>2018 January</v>
      </c>
      <c r="E184" s="6">
        <v>136</v>
      </c>
      <c r="F184" s="6">
        <v>144.19999999999999</v>
      </c>
      <c r="G184" s="6">
        <v>143.69999999999999</v>
      </c>
      <c r="H184" s="6">
        <v>141.1</v>
      </c>
      <c r="I184" s="6">
        <v>120.7</v>
      </c>
      <c r="J184" s="6">
        <v>141.30000000000001</v>
      </c>
      <c r="K184" s="6">
        <v>151.6</v>
      </c>
      <c r="L184" s="6">
        <v>127.3</v>
      </c>
      <c r="M184" s="6">
        <v>118.8</v>
      </c>
      <c r="N184" s="6">
        <v>137.5</v>
      </c>
      <c r="O184" s="6">
        <v>129</v>
      </c>
      <c r="P184" s="6">
        <v>149.5</v>
      </c>
      <c r="Q184" s="6">
        <v>139.19999999999999</v>
      </c>
      <c r="R184" s="6">
        <v>154.69999999999999</v>
      </c>
      <c r="S184" s="6">
        <v>143.5</v>
      </c>
      <c r="T184" s="6">
        <v>135.5</v>
      </c>
      <c r="U184" s="6">
        <v>142.30000000000001</v>
      </c>
      <c r="V184" s="6">
        <v>140.4</v>
      </c>
      <c r="W184" s="6">
        <f t="shared" si="17"/>
        <v>140.4</v>
      </c>
      <c r="X184" s="6">
        <v>136.6</v>
      </c>
      <c r="Y184" s="6">
        <v>134.9</v>
      </c>
      <c r="Z184" s="6">
        <v>133.30000000000001</v>
      </c>
      <c r="AA184" s="6">
        <v>119.3</v>
      </c>
      <c r="AB184" s="6">
        <v>129.69999999999999</v>
      </c>
      <c r="AC184" s="6">
        <v>139</v>
      </c>
      <c r="AD184" s="6">
        <v>127.3</v>
      </c>
      <c r="AE184" s="6">
        <v>129.1</v>
      </c>
      <c r="AF184" s="6">
        <v>136.9</v>
      </c>
      <c r="AG184" s="6">
        <f t="shared" si="18"/>
        <v>1779.9</v>
      </c>
      <c r="AH184" s="6">
        <f t="shared" si="19"/>
        <v>421.3</v>
      </c>
      <c r="AI184" s="6">
        <f t="shared" si="20"/>
        <v>414.3</v>
      </c>
      <c r="AJ184" s="7">
        <f t="shared" si="21"/>
        <v>260.60000000000002</v>
      </c>
      <c r="AK184">
        <f t="shared" si="22"/>
        <v>255.89999999999998</v>
      </c>
      <c r="AL184">
        <f t="shared" si="23"/>
        <v>413.49999999999994</v>
      </c>
    </row>
    <row r="185" spans="1:38" x14ac:dyDescent="0.3">
      <c r="A185" s="5" t="s">
        <v>30</v>
      </c>
      <c r="B185" s="6">
        <v>2018</v>
      </c>
      <c r="C185" s="6" t="s">
        <v>35</v>
      </c>
      <c r="D185" s="6" t="str">
        <f t="shared" si="16"/>
        <v>2018 February</v>
      </c>
      <c r="E185" s="6">
        <v>136.4</v>
      </c>
      <c r="F185" s="6">
        <v>143.69999999999999</v>
      </c>
      <c r="G185" s="6">
        <v>140.6</v>
      </c>
      <c r="H185" s="6">
        <v>141.5</v>
      </c>
      <c r="I185" s="6">
        <v>122.9</v>
      </c>
      <c r="J185" s="6">
        <v>149.4</v>
      </c>
      <c r="K185" s="6">
        <v>142.4</v>
      </c>
      <c r="L185" s="6">
        <v>130.19999999999999</v>
      </c>
      <c r="M185" s="6">
        <v>117.9</v>
      </c>
      <c r="N185" s="6">
        <v>135.6</v>
      </c>
      <c r="O185" s="6">
        <v>130.5</v>
      </c>
      <c r="P185" s="6">
        <v>151.69999999999999</v>
      </c>
      <c r="Q185" s="6">
        <v>138.69999999999999</v>
      </c>
      <c r="R185" s="6">
        <v>153.30000000000001</v>
      </c>
      <c r="S185" s="6">
        <v>148.69999999999999</v>
      </c>
      <c r="T185" s="6">
        <v>142.4</v>
      </c>
      <c r="U185" s="6">
        <v>147.80000000000001</v>
      </c>
      <c r="V185" s="6" t="s">
        <v>32</v>
      </c>
      <c r="W185" s="6">
        <f t="shared" si="17"/>
        <v>141.30000000000001</v>
      </c>
      <c r="X185" s="6">
        <v>142.4</v>
      </c>
      <c r="Y185" s="6">
        <v>139.9</v>
      </c>
      <c r="Z185" s="6">
        <v>136.19999999999999</v>
      </c>
      <c r="AA185" s="6">
        <v>123.3</v>
      </c>
      <c r="AB185" s="6">
        <v>134.30000000000001</v>
      </c>
      <c r="AC185" s="6">
        <v>141.5</v>
      </c>
      <c r="AD185" s="6">
        <v>128.80000000000001</v>
      </c>
      <c r="AE185" s="6">
        <v>132.5</v>
      </c>
      <c r="AF185" s="6">
        <v>138.5</v>
      </c>
      <c r="AG185" s="6">
        <f t="shared" si="18"/>
        <v>1781.5</v>
      </c>
      <c r="AH185" s="6">
        <f t="shared" si="19"/>
        <v>438.90000000000003</v>
      </c>
      <c r="AI185" s="6">
        <f t="shared" si="20"/>
        <v>422.70000000000005</v>
      </c>
      <c r="AJ185" s="7">
        <f t="shared" si="21"/>
        <v>265</v>
      </c>
      <c r="AK185">
        <f t="shared" si="22"/>
        <v>265.7</v>
      </c>
      <c r="AL185">
        <f t="shared" si="23"/>
        <v>420.1</v>
      </c>
    </row>
    <row r="186" spans="1:38" x14ac:dyDescent="0.3">
      <c r="A186" s="5" t="s">
        <v>33</v>
      </c>
      <c r="B186" s="6">
        <v>2018</v>
      </c>
      <c r="C186" s="6" t="s">
        <v>35</v>
      </c>
      <c r="D186" s="6" t="str">
        <f t="shared" si="16"/>
        <v>2018 February</v>
      </c>
      <c r="E186" s="6">
        <v>134.80000000000001</v>
      </c>
      <c r="F186" s="6">
        <v>143</v>
      </c>
      <c r="G186" s="6">
        <v>139.9</v>
      </c>
      <c r="H186" s="6">
        <v>139.9</v>
      </c>
      <c r="I186" s="6">
        <v>116.2</v>
      </c>
      <c r="J186" s="6">
        <v>135.5</v>
      </c>
      <c r="K186" s="6">
        <v>136.9</v>
      </c>
      <c r="L186" s="6">
        <v>117</v>
      </c>
      <c r="M186" s="6">
        <v>115.4</v>
      </c>
      <c r="N186" s="6">
        <v>140.69999999999999</v>
      </c>
      <c r="O186" s="6">
        <v>125.9</v>
      </c>
      <c r="P186" s="6">
        <v>147.1</v>
      </c>
      <c r="Q186" s="6">
        <v>135.6</v>
      </c>
      <c r="R186" s="6">
        <v>159.30000000000001</v>
      </c>
      <c r="S186" s="6">
        <v>136.30000000000001</v>
      </c>
      <c r="T186" s="6">
        <v>126.1</v>
      </c>
      <c r="U186" s="6">
        <v>134.69999999999999</v>
      </c>
      <c r="V186" s="6">
        <v>141.30000000000001</v>
      </c>
      <c r="W186" s="6">
        <f t="shared" si="17"/>
        <v>141.30000000000001</v>
      </c>
      <c r="X186" s="6">
        <v>127.3</v>
      </c>
      <c r="Y186" s="6">
        <v>129.9</v>
      </c>
      <c r="Z186" s="6">
        <v>129.80000000000001</v>
      </c>
      <c r="AA186" s="6">
        <v>117.4</v>
      </c>
      <c r="AB186" s="6">
        <v>126.5</v>
      </c>
      <c r="AC186" s="6">
        <v>137.19999999999999</v>
      </c>
      <c r="AD186" s="6">
        <v>126.2</v>
      </c>
      <c r="AE186" s="6">
        <v>126.5</v>
      </c>
      <c r="AF186" s="6">
        <v>134</v>
      </c>
      <c r="AG186" s="6">
        <f t="shared" si="18"/>
        <v>1727.9</v>
      </c>
      <c r="AH186" s="6">
        <f t="shared" si="19"/>
        <v>397.09999999999997</v>
      </c>
      <c r="AI186" s="6">
        <f t="shared" si="20"/>
        <v>408.40000000000003</v>
      </c>
      <c r="AJ186" s="7">
        <f t="shared" si="21"/>
        <v>256</v>
      </c>
      <c r="AK186">
        <f t="shared" si="22"/>
        <v>244.7</v>
      </c>
      <c r="AL186">
        <f t="shared" si="23"/>
        <v>412.3</v>
      </c>
    </row>
    <row r="187" spans="1:38" x14ac:dyDescent="0.3">
      <c r="A187" s="5" t="s">
        <v>34</v>
      </c>
      <c r="B187" s="6">
        <v>2018</v>
      </c>
      <c r="C187" s="6" t="s">
        <v>35</v>
      </c>
      <c r="D187" s="6" t="str">
        <f t="shared" si="16"/>
        <v>2018 February</v>
      </c>
      <c r="E187" s="6">
        <v>135.9</v>
      </c>
      <c r="F187" s="6">
        <v>143.5</v>
      </c>
      <c r="G187" s="6">
        <v>140.30000000000001</v>
      </c>
      <c r="H187" s="6">
        <v>140.9</v>
      </c>
      <c r="I187" s="6">
        <v>120.4</v>
      </c>
      <c r="J187" s="6">
        <v>142.9</v>
      </c>
      <c r="K187" s="6">
        <v>140.5</v>
      </c>
      <c r="L187" s="6">
        <v>125.8</v>
      </c>
      <c r="M187" s="6">
        <v>117.1</v>
      </c>
      <c r="N187" s="6">
        <v>137.30000000000001</v>
      </c>
      <c r="O187" s="6">
        <v>128.6</v>
      </c>
      <c r="P187" s="6">
        <v>149.6</v>
      </c>
      <c r="Q187" s="6">
        <v>137.6</v>
      </c>
      <c r="R187" s="6">
        <v>154.9</v>
      </c>
      <c r="S187" s="6">
        <v>143.80000000000001</v>
      </c>
      <c r="T187" s="6">
        <v>135.6</v>
      </c>
      <c r="U187" s="6">
        <v>142.6</v>
      </c>
      <c r="V187" s="6">
        <v>141.30000000000001</v>
      </c>
      <c r="W187" s="6">
        <f t="shared" si="17"/>
        <v>141.30000000000001</v>
      </c>
      <c r="X187" s="6">
        <v>136.69999999999999</v>
      </c>
      <c r="Y187" s="6">
        <v>135.19999999999999</v>
      </c>
      <c r="Z187" s="6">
        <v>133.80000000000001</v>
      </c>
      <c r="AA187" s="6">
        <v>120.2</v>
      </c>
      <c r="AB187" s="6">
        <v>129.9</v>
      </c>
      <c r="AC187" s="6">
        <v>139</v>
      </c>
      <c r="AD187" s="6">
        <v>127.7</v>
      </c>
      <c r="AE187" s="6">
        <v>129.6</v>
      </c>
      <c r="AF187" s="6">
        <v>136.4</v>
      </c>
      <c r="AG187" s="6">
        <f t="shared" si="18"/>
        <v>1760.3999999999996</v>
      </c>
      <c r="AH187" s="6">
        <f t="shared" si="19"/>
        <v>422</v>
      </c>
      <c r="AI187" s="6">
        <f t="shared" si="20"/>
        <v>415.5</v>
      </c>
      <c r="AJ187" s="7">
        <f t="shared" si="21"/>
        <v>261.5</v>
      </c>
      <c r="AK187">
        <f t="shared" si="22"/>
        <v>256.89999999999998</v>
      </c>
      <c r="AL187">
        <f t="shared" si="23"/>
        <v>414.4</v>
      </c>
    </row>
    <row r="188" spans="1:38" x14ac:dyDescent="0.3">
      <c r="A188" s="5" t="s">
        <v>30</v>
      </c>
      <c r="B188" s="6">
        <v>2018</v>
      </c>
      <c r="C188" s="6" t="s">
        <v>36</v>
      </c>
      <c r="D188" s="6" t="str">
        <f t="shared" si="16"/>
        <v>2018 March</v>
      </c>
      <c r="E188" s="6">
        <v>136.80000000000001</v>
      </c>
      <c r="F188" s="6">
        <v>143.80000000000001</v>
      </c>
      <c r="G188" s="6">
        <v>140</v>
      </c>
      <c r="H188" s="6">
        <v>142</v>
      </c>
      <c r="I188" s="6">
        <v>123.2</v>
      </c>
      <c r="J188" s="6">
        <v>152.9</v>
      </c>
      <c r="K188" s="6">
        <v>138</v>
      </c>
      <c r="L188" s="6">
        <v>129.30000000000001</v>
      </c>
      <c r="M188" s="6">
        <v>117.1</v>
      </c>
      <c r="N188" s="6">
        <v>136.30000000000001</v>
      </c>
      <c r="O188" s="6">
        <v>131.19999999999999</v>
      </c>
      <c r="P188" s="6">
        <v>152.80000000000001</v>
      </c>
      <c r="Q188" s="6">
        <v>138.6</v>
      </c>
      <c r="R188" s="6">
        <v>155.1</v>
      </c>
      <c r="S188" s="6">
        <v>149.19999999999999</v>
      </c>
      <c r="T188" s="6">
        <v>143</v>
      </c>
      <c r="U188" s="6">
        <v>148.30000000000001</v>
      </c>
      <c r="V188" s="6" t="s">
        <v>32</v>
      </c>
      <c r="W188" s="6">
        <f t="shared" si="17"/>
        <v>142</v>
      </c>
      <c r="X188" s="6">
        <v>142.6</v>
      </c>
      <c r="Y188" s="6">
        <v>139.9</v>
      </c>
      <c r="Z188" s="6">
        <v>136.69999999999999</v>
      </c>
      <c r="AA188" s="6">
        <v>124.6</v>
      </c>
      <c r="AB188" s="6">
        <v>135.1</v>
      </c>
      <c r="AC188" s="6">
        <v>142.69999999999999</v>
      </c>
      <c r="AD188" s="6">
        <v>129.30000000000001</v>
      </c>
      <c r="AE188" s="6">
        <v>133.30000000000001</v>
      </c>
      <c r="AF188" s="6">
        <v>138.69999999999999</v>
      </c>
      <c r="AG188" s="6">
        <f t="shared" si="18"/>
        <v>1781.9999999999998</v>
      </c>
      <c r="AH188" s="6">
        <f t="shared" si="19"/>
        <v>440.5</v>
      </c>
      <c r="AI188" s="6">
        <f t="shared" si="20"/>
        <v>424.59999999999997</v>
      </c>
      <c r="AJ188" s="7">
        <f t="shared" si="21"/>
        <v>266</v>
      </c>
      <c r="AK188">
        <f t="shared" si="22"/>
        <v>267.2</v>
      </c>
      <c r="AL188">
        <f t="shared" si="23"/>
        <v>423.5</v>
      </c>
    </row>
    <row r="189" spans="1:38" x14ac:dyDescent="0.3">
      <c r="A189" s="5" t="s">
        <v>33</v>
      </c>
      <c r="B189" s="6">
        <v>2018</v>
      </c>
      <c r="C189" s="6" t="s">
        <v>36</v>
      </c>
      <c r="D189" s="6" t="str">
        <f t="shared" si="16"/>
        <v>2018 March</v>
      </c>
      <c r="E189" s="6">
        <v>135</v>
      </c>
      <c r="F189" s="6">
        <v>143.1</v>
      </c>
      <c r="G189" s="6">
        <v>135.5</v>
      </c>
      <c r="H189" s="6">
        <v>139.9</v>
      </c>
      <c r="I189" s="6">
        <v>116.5</v>
      </c>
      <c r="J189" s="6">
        <v>138.5</v>
      </c>
      <c r="K189" s="6">
        <v>128</v>
      </c>
      <c r="L189" s="6">
        <v>115.5</v>
      </c>
      <c r="M189" s="6">
        <v>114.2</v>
      </c>
      <c r="N189" s="6">
        <v>140.69999999999999</v>
      </c>
      <c r="O189" s="6">
        <v>126.2</v>
      </c>
      <c r="P189" s="6">
        <v>147.6</v>
      </c>
      <c r="Q189" s="6">
        <v>134.80000000000001</v>
      </c>
      <c r="R189" s="6">
        <v>159.69999999999999</v>
      </c>
      <c r="S189" s="6">
        <v>136.69999999999999</v>
      </c>
      <c r="T189" s="6">
        <v>126.7</v>
      </c>
      <c r="U189" s="6">
        <v>135.19999999999999</v>
      </c>
      <c r="V189" s="6">
        <v>142</v>
      </c>
      <c r="W189" s="6">
        <f t="shared" si="17"/>
        <v>142</v>
      </c>
      <c r="X189" s="6">
        <v>126.4</v>
      </c>
      <c r="Y189" s="6">
        <v>130.80000000000001</v>
      </c>
      <c r="Z189" s="6">
        <v>130.5</v>
      </c>
      <c r="AA189" s="6">
        <v>117.8</v>
      </c>
      <c r="AB189" s="6">
        <v>126.8</v>
      </c>
      <c r="AC189" s="6">
        <v>137.80000000000001</v>
      </c>
      <c r="AD189" s="6">
        <v>126.7</v>
      </c>
      <c r="AE189" s="6">
        <v>127.1</v>
      </c>
      <c r="AF189" s="6">
        <v>134</v>
      </c>
      <c r="AG189" s="6">
        <f t="shared" si="18"/>
        <v>1715.5</v>
      </c>
      <c r="AH189" s="6">
        <f t="shared" si="19"/>
        <v>398.59999999999997</v>
      </c>
      <c r="AI189" s="6">
        <f t="shared" si="20"/>
        <v>410.6</v>
      </c>
      <c r="AJ189" s="7">
        <f t="shared" si="21"/>
        <v>257.2</v>
      </c>
      <c r="AK189">
        <f t="shared" si="22"/>
        <v>244.2</v>
      </c>
      <c r="AL189">
        <f t="shared" si="23"/>
        <v>413.59999999999997</v>
      </c>
    </row>
    <row r="190" spans="1:38" x14ac:dyDescent="0.3">
      <c r="A190" s="5" t="s">
        <v>34</v>
      </c>
      <c r="B190" s="6">
        <v>2018</v>
      </c>
      <c r="C190" s="6" t="s">
        <v>36</v>
      </c>
      <c r="D190" s="6" t="str">
        <f t="shared" si="16"/>
        <v>2018 March</v>
      </c>
      <c r="E190" s="6">
        <v>136.19999999999999</v>
      </c>
      <c r="F190" s="6">
        <v>143.6</v>
      </c>
      <c r="G190" s="6">
        <v>138.30000000000001</v>
      </c>
      <c r="H190" s="6">
        <v>141.19999999999999</v>
      </c>
      <c r="I190" s="6">
        <v>120.7</v>
      </c>
      <c r="J190" s="6">
        <v>146.19999999999999</v>
      </c>
      <c r="K190" s="6">
        <v>134.6</v>
      </c>
      <c r="L190" s="6">
        <v>124.6</v>
      </c>
      <c r="M190" s="6">
        <v>116.1</v>
      </c>
      <c r="N190" s="6">
        <v>137.80000000000001</v>
      </c>
      <c r="O190" s="6">
        <v>129.1</v>
      </c>
      <c r="P190" s="6">
        <v>150.4</v>
      </c>
      <c r="Q190" s="6">
        <v>137.19999999999999</v>
      </c>
      <c r="R190" s="6">
        <v>156.30000000000001</v>
      </c>
      <c r="S190" s="6">
        <v>144.30000000000001</v>
      </c>
      <c r="T190" s="6">
        <v>136.19999999999999</v>
      </c>
      <c r="U190" s="6">
        <v>143.1</v>
      </c>
      <c r="V190" s="6">
        <v>142</v>
      </c>
      <c r="W190" s="6">
        <f t="shared" si="17"/>
        <v>142</v>
      </c>
      <c r="X190" s="6">
        <v>136.5</v>
      </c>
      <c r="Y190" s="6">
        <v>135.6</v>
      </c>
      <c r="Z190" s="6">
        <v>134.30000000000001</v>
      </c>
      <c r="AA190" s="6">
        <v>121</v>
      </c>
      <c r="AB190" s="6">
        <v>130.4</v>
      </c>
      <c r="AC190" s="6">
        <v>139.80000000000001</v>
      </c>
      <c r="AD190" s="6">
        <v>128.19999999999999</v>
      </c>
      <c r="AE190" s="6">
        <v>130.30000000000001</v>
      </c>
      <c r="AF190" s="6">
        <v>136.5</v>
      </c>
      <c r="AG190" s="6">
        <f t="shared" si="18"/>
        <v>1756</v>
      </c>
      <c r="AH190" s="6">
        <f t="shared" si="19"/>
        <v>423.6</v>
      </c>
      <c r="AI190" s="6">
        <f t="shared" si="20"/>
        <v>417.40000000000003</v>
      </c>
      <c r="AJ190" s="7">
        <f t="shared" si="21"/>
        <v>262.5</v>
      </c>
      <c r="AK190">
        <f t="shared" si="22"/>
        <v>257.5</v>
      </c>
      <c r="AL190">
        <f t="shared" si="23"/>
        <v>417</v>
      </c>
    </row>
    <row r="191" spans="1:38" x14ac:dyDescent="0.3">
      <c r="A191" s="5" t="s">
        <v>30</v>
      </c>
      <c r="B191" s="6">
        <v>2018</v>
      </c>
      <c r="C191" s="6" t="s">
        <v>37</v>
      </c>
      <c r="D191" s="6" t="str">
        <f t="shared" si="16"/>
        <v>2018 April</v>
      </c>
      <c r="E191" s="6">
        <v>137.1</v>
      </c>
      <c r="F191" s="6">
        <v>144.5</v>
      </c>
      <c r="G191" s="6">
        <v>135.9</v>
      </c>
      <c r="H191" s="6">
        <v>142.4</v>
      </c>
      <c r="I191" s="6">
        <v>123.5</v>
      </c>
      <c r="J191" s="6">
        <v>156.4</v>
      </c>
      <c r="K191" s="6">
        <v>135.1</v>
      </c>
      <c r="L191" s="6">
        <v>128.4</v>
      </c>
      <c r="M191" s="6">
        <v>115.2</v>
      </c>
      <c r="N191" s="6">
        <v>137.19999999999999</v>
      </c>
      <c r="O191" s="6">
        <v>131.9</v>
      </c>
      <c r="P191" s="6">
        <v>153.80000000000001</v>
      </c>
      <c r="Q191" s="6">
        <v>138.6</v>
      </c>
      <c r="R191" s="6">
        <v>156.1</v>
      </c>
      <c r="S191" s="6">
        <v>150.1</v>
      </c>
      <c r="T191" s="6">
        <v>143.30000000000001</v>
      </c>
      <c r="U191" s="6">
        <v>149.1</v>
      </c>
      <c r="V191" s="6" t="s">
        <v>32</v>
      </c>
      <c r="W191" s="6">
        <f t="shared" si="17"/>
        <v>142.9</v>
      </c>
      <c r="X191" s="6">
        <v>143.80000000000001</v>
      </c>
      <c r="Y191" s="6">
        <v>140.9</v>
      </c>
      <c r="Z191" s="6">
        <v>137.6</v>
      </c>
      <c r="AA191" s="6">
        <v>125.3</v>
      </c>
      <c r="AB191" s="6">
        <v>136</v>
      </c>
      <c r="AC191" s="6">
        <v>143.69999999999999</v>
      </c>
      <c r="AD191" s="6">
        <v>130.4</v>
      </c>
      <c r="AE191" s="6">
        <v>134.19999999999999</v>
      </c>
      <c r="AF191" s="6">
        <v>139.1</v>
      </c>
      <c r="AG191" s="6">
        <f t="shared" si="18"/>
        <v>1780</v>
      </c>
      <c r="AH191" s="6">
        <f t="shared" si="19"/>
        <v>442.5</v>
      </c>
      <c r="AI191" s="6">
        <f t="shared" si="20"/>
        <v>427.5</v>
      </c>
      <c r="AJ191" s="7">
        <f t="shared" si="21"/>
        <v>268</v>
      </c>
      <c r="AK191">
        <f t="shared" si="22"/>
        <v>269.10000000000002</v>
      </c>
      <c r="AL191">
        <f t="shared" si="23"/>
        <v>426.29999999999995</v>
      </c>
    </row>
    <row r="192" spans="1:38" x14ac:dyDescent="0.3">
      <c r="A192" s="5" t="s">
        <v>33</v>
      </c>
      <c r="B192" s="6">
        <v>2018</v>
      </c>
      <c r="C192" s="6" t="s">
        <v>37</v>
      </c>
      <c r="D192" s="6" t="str">
        <f t="shared" si="16"/>
        <v>2018 April</v>
      </c>
      <c r="E192" s="6">
        <v>135</v>
      </c>
      <c r="F192" s="6">
        <v>144.30000000000001</v>
      </c>
      <c r="G192" s="6">
        <v>130.80000000000001</v>
      </c>
      <c r="H192" s="6">
        <v>140.30000000000001</v>
      </c>
      <c r="I192" s="6">
        <v>116.6</v>
      </c>
      <c r="J192" s="6">
        <v>150.1</v>
      </c>
      <c r="K192" s="6">
        <v>127.6</v>
      </c>
      <c r="L192" s="6">
        <v>114</v>
      </c>
      <c r="M192" s="6">
        <v>110.6</v>
      </c>
      <c r="N192" s="6">
        <v>140.19999999999999</v>
      </c>
      <c r="O192" s="6">
        <v>126.5</v>
      </c>
      <c r="P192" s="6">
        <v>148.30000000000001</v>
      </c>
      <c r="Q192" s="6">
        <v>135.69999999999999</v>
      </c>
      <c r="R192" s="6">
        <v>159.19999999999999</v>
      </c>
      <c r="S192" s="6">
        <v>137.80000000000001</v>
      </c>
      <c r="T192" s="6">
        <v>127.4</v>
      </c>
      <c r="U192" s="6">
        <v>136.19999999999999</v>
      </c>
      <c r="V192" s="6">
        <v>142.9</v>
      </c>
      <c r="W192" s="6">
        <f t="shared" si="17"/>
        <v>142.9</v>
      </c>
      <c r="X192" s="6">
        <v>124.6</v>
      </c>
      <c r="Y192" s="6">
        <v>131.80000000000001</v>
      </c>
      <c r="Z192" s="6">
        <v>131.30000000000001</v>
      </c>
      <c r="AA192" s="6">
        <v>118.9</v>
      </c>
      <c r="AB192" s="6">
        <v>127.6</v>
      </c>
      <c r="AC192" s="6">
        <v>139.69999999999999</v>
      </c>
      <c r="AD192" s="6">
        <v>127.6</v>
      </c>
      <c r="AE192" s="6">
        <v>128.19999999999999</v>
      </c>
      <c r="AF192" s="6">
        <v>134.80000000000001</v>
      </c>
      <c r="AG192" s="6">
        <f t="shared" si="18"/>
        <v>1720.0000000000002</v>
      </c>
      <c r="AH192" s="6">
        <f t="shared" si="19"/>
        <v>401.40000000000003</v>
      </c>
      <c r="AI192" s="6">
        <f t="shared" si="20"/>
        <v>414.40000000000003</v>
      </c>
      <c r="AJ192" s="7">
        <f t="shared" si="21"/>
        <v>258.89999999999998</v>
      </c>
      <c r="AK192">
        <f t="shared" si="22"/>
        <v>243.5</v>
      </c>
      <c r="AL192">
        <f t="shared" si="23"/>
        <v>415</v>
      </c>
    </row>
    <row r="193" spans="1:38" x14ac:dyDescent="0.3">
      <c r="A193" s="5" t="s">
        <v>34</v>
      </c>
      <c r="B193" s="6">
        <v>2018</v>
      </c>
      <c r="C193" s="6" t="s">
        <v>37</v>
      </c>
      <c r="D193" s="6" t="str">
        <f t="shared" si="16"/>
        <v>2018 April</v>
      </c>
      <c r="E193" s="6">
        <v>136.4</v>
      </c>
      <c r="F193" s="6">
        <v>144.4</v>
      </c>
      <c r="G193" s="6">
        <v>133.9</v>
      </c>
      <c r="H193" s="6">
        <v>141.6</v>
      </c>
      <c r="I193" s="6">
        <v>121</v>
      </c>
      <c r="J193" s="6">
        <v>153.5</v>
      </c>
      <c r="K193" s="6">
        <v>132.6</v>
      </c>
      <c r="L193" s="6">
        <v>123.5</v>
      </c>
      <c r="M193" s="6">
        <v>113.7</v>
      </c>
      <c r="N193" s="6">
        <v>138.19999999999999</v>
      </c>
      <c r="O193" s="6">
        <v>129.6</v>
      </c>
      <c r="P193" s="6">
        <v>151.19999999999999</v>
      </c>
      <c r="Q193" s="6">
        <v>137.5</v>
      </c>
      <c r="R193" s="6">
        <v>156.9</v>
      </c>
      <c r="S193" s="6">
        <v>145.30000000000001</v>
      </c>
      <c r="T193" s="6">
        <v>136.69999999999999</v>
      </c>
      <c r="U193" s="6">
        <v>144</v>
      </c>
      <c r="V193" s="6">
        <v>142.9</v>
      </c>
      <c r="W193" s="6">
        <f t="shared" si="17"/>
        <v>142.9</v>
      </c>
      <c r="X193" s="6">
        <v>136.5</v>
      </c>
      <c r="Y193" s="6">
        <v>136.6</v>
      </c>
      <c r="Z193" s="6">
        <v>135.19999999999999</v>
      </c>
      <c r="AA193" s="6">
        <v>121.9</v>
      </c>
      <c r="AB193" s="6">
        <v>131.30000000000001</v>
      </c>
      <c r="AC193" s="6">
        <v>141.4</v>
      </c>
      <c r="AD193" s="6">
        <v>129.19999999999999</v>
      </c>
      <c r="AE193" s="6">
        <v>131.30000000000001</v>
      </c>
      <c r="AF193" s="6">
        <v>137.1</v>
      </c>
      <c r="AG193" s="6">
        <f t="shared" si="18"/>
        <v>1757.1000000000001</v>
      </c>
      <c r="AH193" s="6">
        <f t="shared" si="19"/>
        <v>426</v>
      </c>
      <c r="AI193" s="6">
        <f t="shared" si="20"/>
        <v>420.9</v>
      </c>
      <c r="AJ193" s="7">
        <f t="shared" si="21"/>
        <v>264.39999999999998</v>
      </c>
      <c r="AK193">
        <f t="shared" si="22"/>
        <v>258.39999999999998</v>
      </c>
      <c r="AL193">
        <f t="shared" si="23"/>
        <v>419.50000000000006</v>
      </c>
    </row>
    <row r="194" spans="1:38" x14ac:dyDescent="0.3">
      <c r="A194" s="5" t="s">
        <v>30</v>
      </c>
      <c r="B194" s="6">
        <v>2018</v>
      </c>
      <c r="C194" s="6" t="s">
        <v>38</v>
      </c>
      <c r="D194" s="6" t="str">
        <f t="shared" si="16"/>
        <v>2018 May</v>
      </c>
      <c r="E194" s="6">
        <v>137.4</v>
      </c>
      <c r="F194" s="6">
        <v>145.69999999999999</v>
      </c>
      <c r="G194" s="6">
        <v>135.5</v>
      </c>
      <c r="H194" s="6">
        <v>142.9</v>
      </c>
      <c r="I194" s="6">
        <v>123.6</v>
      </c>
      <c r="J194" s="6">
        <v>157.5</v>
      </c>
      <c r="K194" s="6">
        <v>137.80000000000001</v>
      </c>
      <c r="L194" s="6">
        <v>127.2</v>
      </c>
      <c r="M194" s="6">
        <v>111.8</v>
      </c>
      <c r="N194" s="6">
        <v>137.4</v>
      </c>
      <c r="O194" s="6">
        <v>132.19999999999999</v>
      </c>
      <c r="P194" s="6">
        <v>154.30000000000001</v>
      </c>
      <c r="Q194" s="6">
        <v>139.1</v>
      </c>
      <c r="R194" s="6">
        <v>157</v>
      </c>
      <c r="S194" s="6">
        <v>150.80000000000001</v>
      </c>
      <c r="T194" s="6">
        <v>144.1</v>
      </c>
      <c r="U194" s="6">
        <v>149.80000000000001</v>
      </c>
      <c r="V194" s="6" t="s">
        <v>32</v>
      </c>
      <c r="W194" s="6">
        <f t="shared" si="17"/>
        <v>143.19999999999999</v>
      </c>
      <c r="X194" s="6">
        <v>144.30000000000001</v>
      </c>
      <c r="Y194" s="6">
        <v>141.80000000000001</v>
      </c>
      <c r="Z194" s="6">
        <v>138.4</v>
      </c>
      <c r="AA194" s="6">
        <v>126.4</v>
      </c>
      <c r="AB194" s="6">
        <v>136.80000000000001</v>
      </c>
      <c r="AC194" s="6">
        <v>144.4</v>
      </c>
      <c r="AD194" s="6">
        <v>131.19999999999999</v>
      </c>
      <c r="AE194" s="6">
        <v>135.1</v>
      </c>
      <c r="AF194" s="6">
        <v>139.80000000000001</v>
      </c>
      <c r="AG194" s="6">
        <f t="shared" si="18"/>
        <v>1782.4</v>
      </c>
      <c r="AH194" s="6">
        <f t="shared" si="19"/>
        <v>444.7</v>
      </c>
      <c r="AI194" s="6">
        <f t="shared" si="20"/>
        <v>429.4</v>
      </c>
      <c r="AJ194" s="7">
        <f t="shared" si="21"/>
        <v>269.60000000000002</v>
      </c>
      <c r="AK194">
        <f t="shared" si="22"/>
        <v>270.70000000000005</v>
      </c>
      <c r="AL194">
        <f t="shared" si="23"/>
        <v>428.90000000000003</v>
      </c>
    </row>
    <row r="195" spans="1:38" x14ac:dyDescent="0.3">
      <c r="A195" s="5" t="s">
        <v>33</v>
      </c>
      <c r="B195" s="6">
        <v>2018</v>
      </c>
      <c r="C195" s="6" t="s">
        <v>38</v>
      </c>
      <c r="D195" s="6" t="str">
        <f t="shared" ref="D195:D261" si="24">B195&amp;" "&amp;C195</f>
        <v>2018 May</v>
      </c>
      <c r="E195" s="6">
        <v>135</v>
      </c>
      <c r="F195" s="6">
        <v>148.19999999999999</v>
      </c>
      <c r="G195" s="6">
        <v>130.5</v>
      </c>
      <c r="H195" s="6">
        <v>140.69999999999999</v>
      </c>
      <c r="I195" s="6">
        <v>116.4</v>
      </c>
      <c r="J195" s="6">
        <v>151.30000000000001</v>
      </c>
      <c r="K195" s="6">
        <v>131.4</v>
      </c>
      <c r="L195" s="6">
        <v>112.8</v>
      </c>
      <c r="M195" s="6">
        <v>105.3</v>
      </c>
      <c r="N195" s="6">
        <v>139.6</v>
      </c>
      <c r="O195" s="6">
        <v>126.6</v>
      </c>
      <c r="P195" s="6">
        <v>148.69999999999999</v>
      </c>
      <c r="Q195" s="6">
        <v>136.4</v>
      </c>
      <c r="R195" s="6">
        <v>160.30000000000001</v>
      </c>
      <c r="S195" s="6">
        <v>138.6</v>
      </c>
      <c r="T195" s="6">
        <v>127.9</v>
      </c>
      <c r="U195" s="6">
        <v>137</v>
      </c>
      <c r="V195" s="6">
        <v>143.19999999999999</v>
      </c>
      <c r="W195" s="6">
        <f t="shared" ref="W195:W261" si="25">IF(OR(V195="NA",V195="-"),V196,V195)</f>
        <v>143.19999999999999</v>
      </c>
      <c r="X195" s="6">
        <v>124.7</v>
      </c>
      <c r="Y195" s="6">
        <v>132.5</v>
      </c>
      <c r="Z195" s="6">
        <v>132</v>
      </c>
      <c r="AA195" s="6">
        <v>119.8</v>
      </c>
      <c r="AB195" s="6">
        <v>128</v>
      </c>
      <c r="AC195" s="6">
        <v>140.4</v>
      </c>
      <c r="AD195" s="6">
        <v>128.1</v>
      </c>
      <c r="AE195" s="6">
        <v>128.9</v>
      </c>
      <c r="AF195" s="6">
        <v>135.4</v>
      </c>
      <c r="AG195" s="6">
        <f t="shared" ref="AG195:AG258" si="26">SUM($E195:$Q195)</f>
        <v>1722.8999999999999</v>
      </c>
      <c r="AH195" s="6">
        <f t="shared" ref="AH195:AH258" si="27">SUM($S195:$U195)</f>
        <v>403.5</v>
      </c>
      <c r="AI195" s="6">
        <f t="shared" ref="AI195:AI258" si="28">SUM(W195,Y195,AC195)</f>
        <v>416.1</v>
      </c>
      <c r="AJ195" s="7">
        <f t="shared" ref="AJ195:AJ258" si="29">SUM(Z195,AD195)</f>
        <v>260.10000000000002</v>
      </c>
      <c r="AK195">
        <f t="shared" ref="AK195:AK258" si="30">SUM(X195,AA195)</f>
        <v>244.5</v>
      </c>
      <c r="AL195">
        <f t="shared" ref="AL195:AL258" si="31">SUM(AE195,R195,AB195)</f>
        <v>417.20000000000005</v>
      </c>
    </row>
    <row r="196" spans="1:38" x14ac:dyDescent="0.3">
      <c r="A196" s="5" t="s">
        <v>34</v>
      </c>
      <c r="B196" s="6">
        <v>2018</v>
      </c>
      <c r="C196" s="6" t="s">
        <v>38</v>
      </c>
      <c r="D196" s="6" t="str">
        <f t="shared" si="24"/>
        <v>2018 May</v>
      </c>
      <c r="E196" s="6">
        <v>136.6</v>
      </c>
      <c r="F196" s="6">
        <v>146.6</v>
      </c>
      <c r="G196" s="6">
        <v>133.6</v>
      </c>
      <c r="H196" s="6">
        <v>142.1</v>
      </c>
      <c r="I196" s="6">
        <v>121</v>
      </c>
      <c r="J196" s="6">
        <v>154.6</v>
      </c>
      <c r="K196" s="6">
        <v>135.6</v>
      </c>
      <c r="L196" s="6">
        <v>122.3</v>
      </c>
      <c r="M196" s="6">
        <v>109.6</v>
      </c>
      <c r="N196" s="6">
        <v>138.1</v>
      </c>
      <c r="O196" s="6">
        <v>129.9</v>
      </c>
      <c r="P196" s="6">
        <v>151.69999999999999</v>
      </c>
      <c r="Q196" s="6">
        <v>138.1</v>
      </c>
      <c r="R196" s="6">
        <v>157.9</v>
      </c>
      <c r="S196" s="6">
        <v>146</v>
      </c>
      <c r="T196" s="6">
        <v>137.4</v>
      </c>
      <c r="U196" s="6">
        <v>144.69999999999999</v>
      </c>
      <c r="V196" s="6">
        <v>143.19999999999999</v>
      </c>
      <c r="W196" s="6">
        <f t="shared" si="25"/>
        <v>143.19999999999999</v>
      </c>
      <c r="X196" s="6">
        <v>136.9</v>
      </c>
      <c r="Y196" s="6">
        <v>137.4</v>
      </c>
      <c r="Z196" s="6">
        <v>136</v>
      </c>
      <c r="AA196" s="6">
        <v>122.9</v>
      </c>
      <c r="AB196" s="6">
        <v>131.80000000000001</v>
      </c>
      <c r="AC196" s="6">
        <v>142.1</v>
      </c>
      <c r="AD196" s="6">
        <v>129.9</v>
      </c>
      <c r="AE196" s="6">
        <v>132.1</v>
      </c>
      <c r="AF196" s="6">
        <v>137.80000000000001</v>
      </c>
      <c r="AG196" s="6">
        <f t="shared" si="26"/>
        <v>1759.8</v>
      </c>
      <c r="AH196" s="6">
        <f t="shared" si="27"/>
        <v>428.09999999999997</v>
      </c>
      <c r="AI196" s="6">
        <f t="shared" si="28"/>
        <v>422.70000000000005</v>
      </c>
      <c r="AJ196" s="7">
        <f t="shared" si="29"/>
        <v>265.89999999999998</v>
      </c>
      <c r="AK196">
        <f t="shared" si="30"/>
        <v>259.8</v>
      </c>
      <c r="AL196">
        <f t="shared" si="31"/>
        <v>421.8</v>
      </c>
    </row>
    <row r="197" spans="1:38" x14ac:dyDescent="0.3">
      <c r="A197" s="5" t="s">
        <v>30</v>
      </c>
      <c r="B197" s="6">
        <v>2018</v>
      </c>
      <c r="C197" s="6" t="s">
        <v>39</v>
      </c>
      <c r="D197" s="6" t="str">
        <f t="shared" si="24"/>
        <v>2018 June</v>
      </c>
      <c r="E197" s="6">
        <v>137.6</v>
      </c>
      <c r="F197" s="6">
        <v>148.1</v>
      </c>
      <c r="G197" s="6">
        <v>136.69999999999999</v>
      </c>
      <c r="H197" s="6">
        <v>143.19999999999999</v>
      </c>
      <c r="I197" s="6">
        <v>124</v>
      </c>
      <c r="J197" s="6">
        <v>154.1</v>
      </c>
      <c r="K197" s="6">
        <v>143.5</v>
      </c>
      <c r="L197" s="6">
        <v>126</v>
      </c>
      <c r="M197" s="6">
        <v>112.4</v>
      </c>
      <c r="N197" s="6">
        <v>137.6</v>
      </c>
      <c r="O197" s="6">
        <v>132.80000000000001</v>
      </c>
      <c r="P197" s="6">
        <v>154.30000000000001</v>
      </c>
      <c r="Q197" s="6">
        <v>140</v>
      </c>
      <c r="R197" s="6">
        <v>157.30000000000001</v>
      </c>
      <c r="S197" s="6">
        <v>151.30000000000001</v>
      </c>
      <c r="T197" s="6">
        <v>144.69999999999999</v>
      </c>
      <c r="U197" s="6">
        <v>150.30000000000001</v>
      </c>
      <c r="V197" s="6" t="s">
        <v>32</v>
      </c>
      <c r="W197" s="6">
        <f t="shared" si="25"/>
        <v>142.5</v>
      </c>
      <c r="X197" s="6">
        <v>145.1</v>
      </c>
      <c r="Y197" s="6">
        <v>142.19999999999999</v>
      </c>
      <c r="Z197" s="6">
        <v>138.4</v>
      </c>
      <c r="AA197" s="6">
        <v>127.4</v>
      </c>
      <c r="AB197" s="6">
        <v>137.80000000000001</v>
      </c>
      <c r="AC197" s="6">
        <v>145.1</v>
      </c>
      <c r="AD197" s="6">
        <v>131.4</v>
      </c>
      <c r="AE197" s="6">
        <v>135.6</v>
      </c>
      <c r="AF197" s="6">
        <v>140.5</v>
      </c>
      <c r="AG197" s="6">
        <f t="shared" si="26"/>
        <v>1790.2999999999997</v>
      </c>
      <c r="AH197" s="6">
        <f t="shared" si="27"/>
        <v>446.3</v>
      </c>
      <c r="AI197" s="6">
        <f t="shared" si="28"/>
        <v>429.79999999999995</v>
      </c>
      <c r="AJ197" s="7">
        <f t="shared" si="29"/>
        <v>269.8</v>
      </c>
      <c r="AK197">
        <f t="shared" si="30"/>
        <v>272.5</v>
      </c>
      <c r="AL197">
        <f t="shared" si="31"/>
        <v>430.7</v>
      </c>
    </row>
    <row r="198" spans="1:38" x14ac:dyDescent="0.3">
      <c r="A198" s="5" t="s">
        <v>33</v>
      </c>
      <c r="B198" s="6">
        <v>2018</v>
      </c>
      <c r="C198" s="6" t="s">
        <v>39</v>
      </c>
      <c r="D198" s="6" t="str">
        <f t="shared" si="24"/>
        <v>2018 June</v>
      </c>
      <c r="E198" s="6">
        <v>135.30000000000001</v>
      </c>
      <c r="F198" s="6">
        <v>149.69999999999999</v>
      </c>
      <c r="G198" s="6">
        <v>133.9</v>
      </c>
      <c r="H198" s="6">
        <v>140.80000000000001</v>
      </c>
      <c r="I198" s="6">
        <v>116.6</v>
      </c>
      <c r="J198" s="6">
        <v>152.19999999999999</v>
      </c>
      <c r="K198" s="6">
        <v>144</v>
      </c>
      <c r="L198" s="6">
        <v>112.3</v>
      </c>
      <c r="M198" s="6">
        <v>108.4</v>
      </c>
      <c r="N198" s="6">
        <v>140</v>
      </c>
      <c r="O198" s="6">
        <v>126.7</v>
      </c>
      <c r="P198" s="6">
        <v>149</v>
      </c>
      <c r="Q198" s="6">
        <v>138.4</v>
      </c>
      <c r="R198" s="6">
        <v>161</v>
      </c>
      <c r="S198" s="6">
        <v>138.9</v>
      </c>
      <c r="T198" s="6">
        <v>128.69999999999999</v>
      </c>
      <c r="U198" s="6">
        <v>137.4</v>
      </c>
      <c r="V198" s="6">
        <v>142.5</v>
      </c>
      <c r="W198" s="6">
        <f t="shared" si="25"/>
        <v>142.5</v>
      </c>
      <c r="X198" s="6">
        <v>126.5</v>
      </c>
      <c r="Y198" s="6">
        <v>133.1</v>
      </c>
      <c r="Z198" s="6">
        <v>132.6</v>
      </c>
      <c r="AA198" s="6">
        <v>120.4</v>
      </c>
      <c r="AB198" s="6">
        <v>128.5</v>
      </c>
      <c r="AC198" s="6">
        <v>141.19999999999999</v>
      </c>
      <c r="AD198" s="6">
        <v>128.19999999999999</v>
      </c>
      <c r="AE198" s="6">
        <v>129.5</v>
      </c>
      <c r="AF198" s="6">
        <v>136.19999999999999</v>
      </c>
      <c r="AG198" s="6">
        <f t="shared" si="26"/>
        <v>1747.3000000000002</v>
      </c>
      <c r="AH198" s="6">
        <f t="shared" si="27"/>
        <v>405</v>
      </c>
      <c r="AI198" s="6">
        <f t="shared" si="28"/>
        <v>416.8</v>
      </c>
      <c r="AJ198" s="7">
        <f t="shared" si="29"/>
        <v>260.79999999999995</v>
      </c>
      <c r="AK198">
        <f t="shared" si="30"/>
        <v>246.9</v>
      </c>
      <c r="AL198">
        <f t="shared" si="31"/>
        <v>419</v>
      </c>
    </row>
    <row r="199" spans="1:38" x14ac:dyDescent="0.3">
      <c r="A199" s="5" t="s">
        <v>34</v>
      </c>
      <c r="B199" s="6">
        <v>2018</v>
      </c>
      <c r="C199" s="6" t="s">
        <v>39</v>
      </c>
      <c r="D199" s="6" t="str">
        <f t="shared" si="24"/>
        <v>2018 June</v>
      </c>
      <c r="E199" s="6">
        <v>136.9</v>
      </c>
      <c r="F199" s="6">
        <v>148.69999999999999</v>
      </c>
      <c r="G199" s="6">
        <v>135.6</v>
      </c>
      <c r="H199" s="6">
        <v>142.30000000000001</v>
      </c>
      <c r="I199" s="6">
        <v>121.3</v>
      </c>
      <c r="J199" s="6">
        <v>153.19999999999999</v>
      </c>
      <c r="K199" s="6">
        <v>143.69999999999999</v>
      </c>
      <c r="L199" s="6">
        <v>121.4</v>
      </c>
      <c r="M199" s="6">
        <v>111.1</v>
      </c>
      <c r="N199" s="6">
        <v>138.4</v>
      </c>
      <c r="O199" s="6">
        <v>130.30000000000001</v>
      </c>
      <c r="P199" s="6">
        <v>151.80000000000001</v>
      </c>
      <c r="Q199" s="6">
        <v>139.4</v>
      </c>
      <c r="R199" s="6">
        <v>158.30000000000001</v>
      </c>
      <c r="S199" s="6">
        <v>146.4</v>
      </c>
      <c r="T199" s="6">
        <v>138.1</v>
      </c>
      <c r="U199" s="6">
        <v>145.19999999999999</v>
      </c>
      <c r="V199" s="6">
        <v>142.5</v>
      </c>
      <c r="W199" s="6">
        <f t="shared" si="25"/>
        <v>142.5</v>
      </c>
      <c r="X199" s="6">
        <v>138.1</v>
      </c>
      <c r="Y199" s="6">
        <v>137.9</v>
      </c>
      <c r="Z199" s="6">
        <v>136.19999999999999</v>
      </c>
      <c r="AA199" s="6">
        <v>123.7</v>
      </c>
      <c r="AB199" s="6">
        <v>132.6</v>
      </c>
      <c r="AC199" s="6">
        <v>142.80000000000001</v>
      </c>
      <c r="AD199" s="6">
        <v>130.1</v>
      </c>
      <c r="AE199" s="6">
        <v>132.6</v>
      </c>
      <c r="AF199" s="6">
        <v>138.5</v>
      </c>
      <c r="AG199" s="6">
        <f t="shared" si="26"/>
        <v>1774.1000000000001</v>
      </c>
      <c r="AH199" s="6">
        <f t="shared" si="27"/>
        <v>429.7</v>
      </c>
      <c r="AI199" s="6">
        <f t="shared" si="28"/>
        <v>423.2</v>
      </c>
      <c r="AJ199" s="7">
        <f t="shared" si="29"/>
        <v>266.29999999999995</v>
      </c>
      <c r="AK199">
        <f t="shared" si="30"/>
        <v>261.8</v>
      </c>
      <c r="AL199">
        <f t="shared" si="31"/>
        <v>423.5</v>
      </c>
    </row>
    <row r="200" spans="1:38" x14ac:dyDescent="0.3">
      <c r="A200" s="5" t="s">
        <v>30</v>
      </c>
      <c r="B200" s="6">
        <v>2018</v>
      </c>
      <c r="C200" s="6" t="s">
        <v>40</v>
      </c>
      <c r="D200" s="6" t="str">
        <f t="shared" si="24"/>
        <v>2018 July</v>
      </c>
      <c r="E200" s="6">
        <v>138.4</v>
      </c>
      <c r="F200" s="6">
        <v>149.30000000000001</v>
      </c>
      <c r="G200" s="6">
        <v>139.30000000000001</v>
      </c>
      <c r="H200" s="6">
        <v>143.4</v>
      </c>
      <c r="I200" s="6">
        <v>124.1</v>
      </c>
      <c r="J200" s="6">
        <v>153.30000000000001</v>
      </c>
      <c r="K200" s="6">
        <v>154.19999999999999</v>
      </c>
      <c r="L200" s="6">
        <v>126.4</v>
      </c>
      <c r="M200" s="6">
        <v>114.3</v>
      </c>
      <c r="N200" s="6">
        <v>138.19999999999999</v>
      </c>
      <c r="O200" s="6">
        <v>132.80000000000001</v>
      </c>
      <c r="P200" s="6">
        <v>154.80000000000001</v>
      </c>
      <c r="Q200" s="6">
        <v>142</v>
      </c>
      <c r="R200" s="6">
        <v>156.1</v>
      </c>
      <c r="S200" s="6">
        <v>151.5</v>
      </c>
      <c r="T200" s="6">
        <v>145.1</v>
      </c>
      <c r="U200" s="6">
        <v>150.6</v>
      </c>
      <c r="V200" s="6" t="s">
        <v>32</v>
      </c>
      <c r="W200" s="6">
        <f t="shared" si="25"/>
        <v>143.6</v>
      </c>
      <c r="X200" s="6">
        <v>146.80000000000001</v>
      </c>
      <c r="Y200" s="6">
        <v>143.1</v>
      </c>
      <c r="Z200" s="6">
        <v>139</v>
      </c>
      <c r="AA200" s="6">
        <v>127.5</v>
      </c>
      <c r="AB200" s="6">
        <v>138.4</v>
      </c>
      <c r="AC200" s="6">
        <v>145.80000000000001</v>
      </c>
      <c r="AD200" s="6">
        <v>131.4</v>
      </c>
      <c r="AE200" s="6">
        <v>136</v>
      </c>
      <c r="AF200" s="6">
        <v>141.80000000000001</v>
      </c>
      <c r="AG200" s="6">
        <f t="shared" si="26"/>
        <v>1810.5000000000002</v>
      </c>
      <c r="AH200" s="6">
        <f t="shared" si="27"/>
        <v>447.20000000000005</v>
      </c>
      <c r="AI200" s="6">
        <f t="shared" si="28"/>
        <v>432.5</v>
      </c>
      <c r="AJ200" s="7">
        <f t="shared" si="29"/>
        <v>270.39999999999998</v>
      </c>
      <c r="AK200">
        <f t="shared" si="30"/>
        <v>274.3</v>
      </c>
      <c r="AL200">
        <f t="shared" si="31"/>
        <v>430.5</v>
      </c>
    </row>
    <row r="201" spans="1:38" x14ac:dyDescent="0.3">
      <c r="A201" s="5" t="s">
        <v>33</v>
      </c>
      <c r="B201" s="6">
        <v>2018</v>
      </c>
      <c r="C201" s="6" t="s">
        <v>40</v>
      </c>
      <c r="D201" s="6" t="str">
        <f t="shared" si="24"/>
        <v>2018 July</v>
      </c>
      <c r="E201" s="6">
        <v>135.6</v>
      </c>
      <c r="F201" s="6">
        <v>148.6</v>
      </c>
      <c r="G201" s="6">
        <v>139.1</v>
      </c>
      <c r="H201" s="6">
        <v>141</v>
      </c>
      <c r="I201" s="6">
        <v>116.7</v>
      </c>
      <c r="J201" s="6">
        <v>149.69999999999999</v>
      </c>
      <c r="K201" s="6">
        <v>159.19999999999999</v>
      </c>
      <c r="L201" s="6">
        <v>112.6</v>
      </c>
      <c r="M201" s="6">
        <v>111.8</v>
      </c>
      <c r="N201" s="6">
        <v>140.30000000000001</v>
      </c>
      <c r="O201" s="6">
        <v>126.8</v>
      </c>
      <c r="P201" s="6">
        <v>149.4</v>
      </c>
      <c r="Q201" s="6">
        <v>140.30000000000001</v>
      </c>
      <c r="R201" s="6">
        <v>161.4</v>
      </c>
      <c r="S201" s="6">
        <v>139.6</v>
      </c>
      <c r="T201" s="6">
        <v>128.9</v>
      </c>
      <c r="U201" s="6">
        <v>137.9</v>
      </c>
      <c r="V201" s="6">
        <v>143.6</v>
      </c>
      <c r="W201" s="6">
        <f t="shared" si="25"/>
        <v>143.6</v>
      </c>
      <c r="X201" s="6">
        <v>128.1</v>
      </c>
      <c r="Y201" s="6">
        <v>133.6</v>
      </c>
      <c r="Z201" s="6">
        <v>133.6</v>
      </c>
      <c r="AA201" s="6">
        <v>120.1</v>
      </c>
      <c r="AB201" s="6">
        <v>129</v>
      </c>
      <c r="AC201" s="6">
        <v>144</v>
      </c>
      <c r="AD201" s="6">
        <v>128.19999999999999</v>
      </c>
      <c r="AE201" s="6">
        <v>130.19999999999999</v>
      </c>
      <c r="AF201" s="6">
        <v>137.5</v>
      </c>
      <c r="AG201" s="6">
        <f t="shared" si="26"/>
        <v>1771.1</v>
      </c>
      <c r="AH201" s="6">
        <f t="shared" si="27"/>
        <v>406.4</v>
      </c>
      <c r="AI201" s="6">
        <f t="shared" si="28"/>
        <v>421.2</v>
      </c>
      <c r="AJ201" s="7">
        <f t="shared" si="29"/>
        <v>261.79999999999995</v>
      </c>
      <c r="AK201">
        <f t="shared" si="30"/>
        <v>248.2</v>
      </c>
      <c r="AL201">
        <f t="shared" si="31"/>
        <v>420.6</v>
      </c>
    </row>
    <row r="202" spans="1:38" x14ac:dyDescent="0.3">
      <c r="A202" s="5" t="s">
        <v>34</v>
      </c>
      <c r="B202" s="6">
        <v>2018</v>
      </c>
      <c r="C202" s="6" t="s">
        <v>40</v>
      </c>
      <c r="D202" s="6" t="str">
        <f t="shared" si="24"/>
        <v>2018 July</v>
      </c>
      <c r="E202" s="6">
        <v>137.5</v>
      </c>
      <c r="F202" s="6">
        <v>149.1</v>
      </c>
      <c r="G202" s="6">
        <v>139.19999999999999</v>
      </c>
      <c r="H202" s="6">
        <v>142.5</v>
      </c>
      <c r="I202" s="6">
        <v>121.4</v>
      </c>
      <c r="J202" s="6">
        <v>151.6</v>
      </c>
      <c r="K202" s="6">
        <v>155.9</v>
      </c>
      <c r="L202" s="6">
        <v>121.7</v>
      </c>
      <c r="M202" s="6">
        <v>113.5</v>
      </c>
      <c r="N202" s="6">
        <v>138.9</v>
      </c>
      <c r="O202" s="6">
        <v>130.30000000000001</v>
      </c>
      <c r="P202" s="6">
        <v>152.30000000000001</v>
      </c>
      <c r="Q202" s="6">
        <v>141.4</v>
      </c>
      <c r="R202" s="6">
        <v>157.5</v>
      </c>
      <c r="S202" s="6">
        <v>146.80000000000001</v>
      </c>
      <c r="T202" s="6">
        <v>138.4</v>
      </c>
      <c r="U202" s="6">
        <v>145.6</v>
      </c>
      <c r="V202" s="6">
        <v>143.6</v>
      </c>
      <c r="W202" s="6">
        <f t="shared" si="25"/>
        <v>143.6</v>
      </c>
      <c r="X202" s="6">
        <v>139.69999999999999</v>
      </c>
      <c r="Y202" s="6">
        <v>138.6</v>
      </c>
      <c r="Z202" s="6">
        <v>137</v>
      </c>
      <c r="AA202" s="6">
        <v>123.6</v>
      </c>
      <c r="AB202" s="6">
        <v>133.1</v>
      </c>
      <c r="AC202" s="6">
        <v>144.69999999999999</v>
      </c>
      <c r="AD202" s="6">
        <v>130.1</v>
      </c>
      <c r="AE202" s="6">
        <v>133.19999999999999</v>
      </c>
      <c r="AF202" s="6">
        <v>139.80000000000001</v>
      </c>
      <c r="AG202" s="6">
        <f t="shared" si="26"/>
        <v>1795.3</v>
      </c>
      <c r="AH202" s="6">
        <f t="shared" si="27"/>
        <v>430.80000000000007</v>
      </c>
      <c r="AI202" s="6">
        <f t="shared" si="28"/>
        <v>426.9</v>
      </c>
      <c r="AJ202" s="7">
        <f t="shared" si="29"/>
        <v>267.10000000000002</v>
      </c>
      <c r="AK202">
        <f t="shared" si="30"/>
        <v>263.29999999999995</v>
      </c>
      <c r="AL202">
        <f t="shared" si="31"/>
        <v>423.79999999999995</v>
      </c>
    </row>
    <row r="203" spans="1:38" x14ac:dyDescent="0.3">
      <c r="A203" s="5" t="s">
        <v>30</v>
      </c>
      <c r="B203" s="6">
        <v>2018</v>
      </c>
      <c r="C203" s="6" t="s">
        <v>41</v>
      </c>
      <c r="D203" s="6" t="str">
        <f t="shared" si="24"/>
        <v>2018 August</v>
      </c>
      <c r="E203" s="6">
        <v>139.19999999999999</v>
      </c>
      <c r="F203" s="6">
        <v>148.80000000000001</v>
      </c>
      <c r="G203" s="6">
        <v>139.1</v>
      </c>
      <c r="H203" s="6">
        <v>143.5</v>
      </c>
      <c r="I203" s="6">
        <v>125</v>
      </c>
      <c r="J203" s="6">
        <v>154.4</v>
      </c>
      <c r="K203" s="6">
        <v>156.30000000000001</v>
      </c>
      <c r="L203" s="6">
        <v>126.8</v>
      </c>
      <c r="M203" s="6">
        <v>115.4</v>
      </c>
      <c r="N203" s="6">
        <v>138.6</v>
      </c>
      <c r="O203" s="6">
        <v>133.80000000000001</v>
      </c>
      <c r="P203" s="6">
        <v>155.19999999999999</v>
      </c>
      <c r="Q203" s="6">
        <v>142.69999999999999</v>
      </c>
      <c r="R203" s="6">
        <v>156.4</v>
      </c>
      <c r="S203" s="6">
        <v>152.1</v>
      </c>
      <c r="T203" s="6">
        <v>145.80000000000001</v>
      </c>
      <c r="U203" s="6">
        <v>151.30000000000001</v>
      </c>
      <c r="V203" s="6" t="s">
        <v>32</v>
      </c>
      <c r="W203" s="6">
        <f t="shared" si="25"/>
        <v>144.6</v>
      </c>
      <c r="X203" s="6">
        <v>147.69999999999999</v>
      </c>
      <c r="Y203" s="6">
        <v>143.80000000000001</v>
      </c>
      <c r="Z203" s="6">
        <v>139.4</v>
      </c>
      <c r="AA203" s="6">
        <v>128.30000000000001</v>
      </c>
      <c r="AB203" s="6">
        <v>138.6</v>
      </c>
      <c r="AC203" s="6">
        <v>146.9</v>
      </c>
      <c r="AD203" s="6">
        <v>131.30000000000001</v>
      </c>
      <c r="AE203" s="6">
        <v>136.6</v>
      </c>
      <c r="AF203" s="6">
        <v>142.5</v>
      </c>
      <c r="AG203" s="6">
        <f t="shared" si="26"/>
        <v>1818.8</v>
      </c>
      <c r="AH203" s="6">
        <f t="shared" si="27"/>
        <v>449.2</v>
      </c>
      <c r="AI203" s="6">
        <f t="shared" si="28"/>
        <v>435.29999999999995</v>
      </c>
      <c r="AJ203" s="7">
        <f t="shared" si="29"/>
        <v>270.70000000000005</v>
      </c>
      <c r="AK203">
        <f t="shared" si="30"/>
        <v>276</v>
      </c>
      <c r="AL203">
        <f t="shared" si="31"/>
        <v>431.6</v>
      </c>
    </row>
    <row r="204" spans="1:38" x14ac:dyDescent="0.3">
      <c r="A204" s="5" t="s">
        <v>33</v>
      </c>
      <c r="B204" s="6">
        <v>2018</v>
      </c>
      <c r="C204" s="6" t="s">
        <v>41</v>
      </c>
      <c r="D204" s="6" t="str">
        <f t="shared" si="24"/>
        <v>2018 August</v>
      </c>
      <c r="E204" s="6">
        <v>136.5</v>
      </c>
      <c r="F204" s="6">
        <v>146.4</v>
      </c>
      <c r="G204" s="6">
        <v>136.6</v>
      </c>
      <c r="H204" s="6">
        <v>141.19999999999999</v>
      </c>
      <c r="I204" s="6">
        <v>117.4</v>
      </c>
      <c r="J204" s="6">
        <v>146.30000000000001</v>
      </c>
      <c r="K204" s="6">
        <v>157.30000000000001</v>
      </c>
      <c r="L204" s="6">
        <v>113.6</v>
      </c>
      <c r="M204" s="6">
        <v>113.3</v>
      </c>
      <c r="N204" s="6">
        <v>141.1</v>
      </c>
      <c r="O204" s="6">
        <v>127.4</v>
      </c>
      <c r="P204" s="6">
        <v>150.4</v>
      </c>
      <c r="Q204" s="6">
        <v>140.1</v>
      </c>
      <c r="R204" s="6">
        <v>162.1</v>
      </c>
      <c r="S204" s="6">
        <v>140</v>
      </c>
      <c r="T204" s="6">
        <v>129</v>
      </c>
      <c r="U204" s="6">
        <v>138.30000000000001</v>
      </c>
      <c r="V204" s="6">
        <v>144.6</v>
      </c>
      <c r="W204" s="6">
        <f t="shared" si="25"/>
        <v>144.6</v>
      </c>
      <c r="X204" s="6">
        <v>129.80000000000001</v>
      </c>
      <c r="Y204" s="6">
        <v>134.4</v>
      </c>
      <c r="Z204" s="6">
        <v>134.9</v>
      </c>
      <c r="AA204" s="6">
        <v>120.7</v>
      </c>
      <c r="AB204" s="6">
        <v>129.80000000000001</v>
      </c>
      <c r="AC204" s="6">
        <v>145.30000000000001</v>
      </c>
      <c r="AD204" s="6">
        <v>128.30000000000001</v>
      </c>
      <c r="AE204" s="6">
        <v>131</v>
      </c>
      <c r="AF204" s="6">
        <v>138</v>
      </c>
      <c r="AG204" s="6">
        <f t="shared" si="26"/>
        <v>1767.6</v>
      </c>
      <c r="AH204" s="6">
        <f t="shared" si="27"/>
        <v>407.3</v>
      </c>
      <c r="AI204" s="6">
        <f t="shared" si="28"/>
        <v>424.3</v>
      </c>
      <c r="AJ204" s="7">
        <f t="shared" si="29"/>
        <v>263.20000000000005</v>
      </c>
      <c r="AK204">
        <f t="shared" si="30"/>
        <v>250.5</v>
      </c>
      <c r="AL204">
        <f t="shared" si="31"/>
        <v>422.90000000000003</v>
      </c>
    </row>
    <row r="205" spans="1:38" x14ac:dyDescent="0.3">
      <c r="A205" s="5" t="s">
        <v>34</v>
      </c>
      <c r="B205" s="6">
        <v>2018</v>
      </c>
      <c r="C205" s="6" t="s">
        <v>41</v>
      </c>
      <c r="D205" s="6" t="str">
        <f t="shared" si="24"/>
        <v>2018 August</v>
      </c>
      <c r="E205" s="6">
        <v>138.30000000000001</v>
      </c>
      <c r="F205" s="6">
        <v>148</v>
      </c>
      <c r="G205" s="6">
        <v>138.1</v>
      </c>
      <c r="H205" s="6">
        <v>142.6</v>
      </c>
      <c r="I205" s="6">
        <v>122.2</v>
      </c>
      <c r="J205" s="6">
        <v>150.6</v>
      </c>
      <c r="K205" s="6">
        <v>156.6</v>
      </c>
      <c r="L205" s="6">
        <v>122.4</v>
      </c>
      <c r="M205" s="6">
        <v>114.7</v>
      </c>
      <c r="N205" s="6">
        <v>139.4</v>
      </c>
      <c r="O205" s="6">
        <v>131.1</v>
      </c>
      <c r="P205" s="6">
        <v>153</v>
      </c>
      <c r="Q205" s="6">
        <v>141.69999999999999</v>
      </c>
      <c r="R205" s="6">
        <v>157.9</v>
      </c>
      <c r="S205" s="6">
        <v>147.30000000000001</v>
      </c>
      <c r="T205" s="6">
        <v>138.80000000000001</v>
      </c>
      <c r="U205" s="6">
        <v>146.1</v>
      </c>
      <c r="V205" s="6">
        <v>144.6</v>
      </c>
      <c r="W205" s="6">
        <f t="shared" si="25"/>
        <v>144.6</v>
      </c>
      <c r="X205" s="6">
        <v>140.9</v>
      </c>
      <c r="Y205" s="6">
        <v>139.4</v>
      </c>
      <c r="Z205" s="6">
        <v>137.69999999999999</v>
      </c>
      <c r="AA205" s="6">
        <v>124.3</v>
      </c>
      <c r="AB205" s="6">
        <v>133.6</v>
      </c>
      <c r="AC205" s="6">
        <v>146</v>
      </c>
      <c r="AD205" s="6">
        <v>130.1</v>
      </c>
      <c r="AE205" s="6">
        <v>133.9</v>
      </c>
      <c r="AF205" s="6">
        <v>140.4</v>
      </c>
      <c r="AG205" s="6">
        <f t="shared" si="26"/>
        <v>1798.7000000000003</v>
      </c>
      <c r="AH205" s="6">
        <f t="shared" si="27"/>
        <v>432.20000000000005</v>
      </c>
      <c r="AI205" s="6">
        <f t="shared" si="28"/>
        <v>430</v>
      </c>
      <c r="AJ205" s="7">
        <f t="shared" si="29"/>
        <v>267.79999999999995</v>
      </c>
      <c r="AK205">
        <f t="shared" si="30"/>
        <v>265.2</v>
      </c>
      <c r="AL205">
        <f t="shared" si="31"/>
        <v>425.4</v>
      </c>
    </row>
    <row r="206" spans="1:38" x14ac:dyDescent="0.3">
      <c r="A206" s="5" t="s">
        <v>30</v>
      </c>
      <c r="B206" s="6">
        <v>2018</v>
      </c>
      <c r="C206" s="6" t="s">
        <v>42</v>
      </c>
      <c r="D206" s="6" t="str">
        <f t="shared" si="24"/>
        <v>2018 September</v>
      </c>
      <c r="E206" s="6">
        <v>139.4</v>
      </c>
      <c r="F206" s="6">
        <v>147.19999999999999</v>
      </c>
      <c r="G206" s="6">
        <v>136.6</v>
      </c>
      <c r="H206" s="6">
        <v>143.69999999999999</v>
      </c>
      <c r="I206" s="6">
        <v>124.6</v>
      </c>
      <c r="J206" s="6">
        <v>150.1</v>
      </c>
      <c r="K206" s="6">
        <v>149.4</v>
      </c>
      <c r="L206" s="6">
        <v>125.4</v>
      </c>
      <c r="M206" s="6">
        <v>114.4</v>
      </c>
      <c r="N206" s="6">
        <v>138.69999999999999</v>
      </c>
      <c r="O206" s="6">
        <v>133.1</v>
      </c>
      <c r="P206" s="6">
        <v>155.9</v>
      </c>
      <c r="Q206" s="6">
        <v>141.30000000000001</v>
      </c>
      <c r="R206" s="6">
        <v>157.69999999999999</v>
      </c>
      <c r="S206" s="6">
        <v>152.1</v>
      </c>
      <c r="T206" s="6">
        <v>146.1</v>
      </c>
      <c r="U206" s="6">
        <v>151.30000000000001</v>
      </c>
      <c r="V206" s="6" t="s">
        <v>32</v>
      </c>
      <c r="W206" s="6">
        <f t="shared" si="25"/>
        <v>145.30000000000001</v>
      </c>
      <c r="X206" s="6">
        <v>149</v>
      </c>
      <c r="Y206" s="6">
        <v>144</v>
      </c>
      <c r="Z206" s="6">
        <v>140</v>
      </c>
      <c r="AA206" s="6">
        <v>129.9</v>
      </c>
      <c r="AB206" s="6">
        <v>140</v>
      </c>
      <c r="AC206" s="6">
        <v>147.6</v>
      </c>
      <c r="AD206" s="6">
        <v>132</v>
      </c>
      <c r="AE206" s="6">
        <v>137.4</v>
      </c>
      <c r="AF206" s="6">
        <v>142.1</v>
      </c>
      <c r="AG206" s="6">
        <f t="shared" si="26"/>
        <v>1799.8000000000002</v>
      </c>
      <c r="AH206" s="6">
        <f t="shared" si="27"/>
        <v>449.5</v>
      </c>
      <c r="AI206" s="6">
        <f t="shared" si="28"/>
        <v>436.9</v>
      </c>
      <c r="AJ206" s="7">
        <f t="shared" si="29"/>
        <v>272</v>
      </c>
      <c r="AK206">
        <f t="shared" si="30"/>
        <v>278.89999999999998</v>
      </c>
      <c r="AL206">
        <f t="shared" si="31"/>
        <v>435.1</v>
      </c>
    </row>
    <row r="207" spans="1:38" x14ac:dyDescent="0.3">
      <c r="A207" s="5" t="s">
        <v>33</v>
      </c>
      <c r="B207" s="6">
        <v>2018</v>
      </c>
      <c r="C207" s="6" t="s">
        <v>42</v>
      </c>
      <c r="D207" s="6" t="str">
        <f t="shared" si="24"/>
        <v>2018 September</v>
      </c>
      <c r="E207" s="6">
        <v>137</v>
      </c>
      <c r="F207" s="6">
        <v>143.1</v>
      </c>
      <c r="G207" s="6">
        <v>132.80000000000001</v>
      </c>
      <c r="H207" s="6">
        <v>141.5</v>
      </c>
      <c r="I207" s="6">
        <v>117.8</v>
      </c>
      <c r="J207" s="6">
        <v>140</v>
      </c>
      <c r="K207" s="6">
        <v>151.30000000000001</v>
      </c>
      <c r="L207" s="6">
        <v>113.5</v>
      </c>
      <c r="M207" s="6">
        <v>112.3</v>
      </c>
      <c r="N207" s="6">
        <v>141.19999999999999</v>
      </c>
      <c r="O207" s="6">
        <v>127.7</v>
      </c>
      <c r="P207" s="6">
        <v>151.30000000000001</v>
      </c>
      <c r="Q207" s="6">
        <v>138.9</v>
      </c>
      <c r="R207" s="6">
        <v>163.30000000000001</v>
      </c>
      <c r="S207" s="6">
        <v>140.80000000000001</v>
      </c>
      <c r="T207" s="6">
        <v>129.30000000000001</v>
      </c>
      <c r="U207" s="6">
        <v>139.1</v>
      </c>
      <c r="V207" s="6">
        <v>145.30000000000001</v>
      </c>
      <c r="W207" s="6">
        <f t="shared" si="25"/>
        <v>145.30000000000001</v>
      </c>
      <c r="X207" s="6">
        <v>131.19999999999999</v>
      </c>
      <c r="Y207" s="6">
        <v>134.9</v>
      </c>
      <c r="Z207" s="6">
        <v>135.69999999999999</v>
      </c>
      <c r="AA207" s="6">
        <v>122.5</v>
      </c>
      <c r="AB207" s="6">
        <v>130.19999999999999</v>
      </c>
      <c r="AC207" s="6">
        <v>145.19999999999999</v>
      </c>
      <c r="AD207" s="6">
        <v>129.30000000000001</v>
      </c>
      <c r="AE207" s="6">
        <v>131.9</v>
      </c>
      <c r="AF207" s="6">
        <v>138.1</v>
      </c>
      <c r="AG207" s="6">
        <f t="shared" si="26"/>
        <v>1748.4</v>
      </c>
      <c r="AH207" s="6">
        <f t="shared" si="27"/>
        <v>409.20000000000005</v>
      </c>
      <c r="AI207" s="6">
        <f t="shared" si="28"/>
        <v>425.40000000000003</v>
      </c>
      <c r="AJ207" s="7">
        <f t="shared" si="29"/>
        <v>265</v>
      </c>
      <c r="AK207">
        <f t="shared" si="30"/>
        <v>253.7</v>
      </c>
      <c r="AL207">
        <f t="shared" si="31"/>
        <v>425.40000000000003</v>
      </c>
    </row>
    <row r="208" spans="1:38" x14ac:dyDescent="0.3">
      <c r="A208" s="5" t="s">
        <v>34</v>
      </c>
      <c r="B208" s="6">
        <v>2018</v>
      </c>
      <c r="C208" s="6" t="s">
        <v>42</v>
      </c>
      <c r="D208" s="6" t="str">
        <f t="shared" si="24"/>
        <v>2018 September</v>
      </c>
      <c r="E208" s="6">
        <v>138.6</v>
      </c>
      <c r="F208" s="6">
        <v>145.80000000000001</v>
      </c>
      <c r="G208" s="6">
        <v>135.1</v>
      </c>
      <c r="H208" s="6">
        <v>142.9</v>
      </c>
      <c r="I208" s="6">
        <v>122.1</v>
      </c>
      <c r="J208" s="6">
        <v>145.4</v>
      </c>
      <c r="K208" s="6">
        <v>150</v>
      </c>
      <c r="L208" s="6">
        <v>121.4</v>
      </c>
      <c r="M208" s="6">
        <v>113.7</v>
      </c>
      <c r="N208" s="6">
        <v>139.5</v>
      </c>
      <c r="O208" s="6">
        <v>130.80000000000001</v>
      </c>
      <c r="P208" s="6">
        <v>153.80000000000001</v>
      </c>
      <c r="Q208" s="6">
        <v>140.4</v>
      </c>
      <c r="R208" s="6">
        <v>159.19999999999999</v>
      </c>
      <c r="S208" s="6">
        <v>147.69999999999999</v>
      </c>
      <c r="T208" s="6">
        <v>139.1</v>
      </c>
      <c r="U208" s="6">
        <v>146.5</v>
      </c>
      <c r="V208" s="6">
        <v>145.30000000000001</v>
      </c>
      <c r="W208" s="6">
        <f t="shared" si="25"/>
        <v>145.30000000000001</v>
      </c>
      <c r="X208" s="6">
        <v>142.30000000000001</v>
      </c>
      <c r="Y208" s="6">
        <v>139.69999999999999</v>
      </c>
      <c r="Z208" s="6">
        <v>138.4</v>
      </c>
      <c r="AA208" s="6">
        <v>126</v>
      </c>
      <c r="AB208" s="6">
        <v>134.5</v>
      </c>
      <c r="AC208" s="6">
        <v>146.19999999999999</v>
      </c>
      <c r="AD208" s="6">
        <v>130.9</v>
      </c>
      <c r="AE208" s="6">
        <v>134.69999999999999</v>
      </c>
      <c r="AF208" s="6">
        <v>140.19999999999999</v>
      </c>
      <c r="AG208" s="6">
        <f t="shared" si="26"/>
        <v>1779.5</v>
      </c>
      <c r="AH208" s="6">
        <f t="shared" si="27"/>
        <v>433.29999999999995</v>
      </c>
      <c r="AI208" s="6">
        <f t="shared" si="28"/>
        <v>431.2</v>
      </c>
      <c r="AJ208" s="7">
        <f t="shared" si="29"/>
        <v>269.3</v>
      </c>
      <c r="AK208">
        <f t="shared" si="30"/>
        <v>268.3</v>
      </c>
      <c r="AL208">
        <f t="shared" si="31"/>
        <v>428.4</v>
      </c>
    </row>
    <row r="209" spans="1:38" x14ac:dyDescent="0.3">
      <c r="A209" s="5" t="s">
        <v>30</v>
      </c>
      <c r="B209" s="6">
        <v>2018</v>
      </c>
      <c r="C209" s="6" t="s">
        <v>43</v>
      </c>
      <c r="D209" s="6" t="str">
        <f t="shared" si="24"/>
        <v>2018 October</v>
      </c>
      <c r="E209" s="6">
        <v>139.30000000000001</v>
      </c>
      <c r="F209" s="6">
        <v>147.6</v>
      </c>
      <c r="G209" s="6">
        <v>134.6</v>
      </c>
      <c r="H209" s="6">
        <v>141.9</v>
      </c>
      <c r="I209" s="6">
        <v>123.5</v>
      </c>
      <c r="J209" s="6">
        <v>144.5</v>
      </c>
      <c r="K209" s="6">
        <v>147.6</v>
      </c>
      <c r="L209" s="6">
        <v>121.4</v>
      </c>
      <c r="M209" s="6">
        <v>112.3</v>
      </c>
      <c r="N209" s="6">
        <v>139.5</v>
      </c>
      <c r="O209" s="6">
        <v>134.6</v>
      </c>
      <c r="P209" s="6">
        <v>155.19999999999999</v>
      </c>
      <c r="Q209" s="6">
        <v>140.19999999999999</v>
      </c>
      <c r="R209" s="6">
        <v>159.6</v>
      </c>
      <c r="S209" s="6">
        <v>150.69999999999999</v>
      </c>
      <c r="T209" s="6">
        <v>144.5</v>
      </c>
      <c r="U209" s="6">
        <v>149.80000000000001</v>
      </c>
      <c r="V209" s="6" t="s">
        <v>32</v>
      </c>
      <c r="W209" s="6">
        <f t="shared" si="25"/>
        <v>146.30000000000001</v>
      </c>
      <c r="X209" s="6">
        <v>149.69999999999999</v>
      </c>
      <c r="Y209" s="6">
        <v>147.5</v>
      </c>
      <c r="Z209" s="6">
        <v>144.80000000000001</v>
      </c>
      <c r="AA209" s="6">
        <v>130.80000000000001</v>
      </c>
      <c r="AB209" s="6">
        <v>140.1</v>
      </c>
      <c r="AC209" s="6">
        <v>148</v>
      </c>
      <c r="AD209" s="6">
        <v>134.4</v>
      </c>
      <c r="AE209" s="6">
        <v>139.80000000000001</v>
      </c>
      <c r="AF209" s="6">
        <v>142.19999999999999</v>
      </c>
      <c r="AG209" s="6">
        <f t="shared" si="26"/>
        <v>1782.2</v>
      </c>
      <c r="AH209" s="6">
        <f t="shared" si="27"/>
        <v>445</v>
      </c>
      <c r="AI209" s="6">
        <f t="shared" si="28"/>
        <v>441.8</v>
      </c>
      <c r="AJ209" s="7">
        <f t="shared" si="29"/>
        <v>279.20000000000005</v>
      </c>
      <c r="AK209">
        <f t="shared" si="30"/>
        <v>280.5</v>
      </c>
      <c r="AL209">
        <f t="shared" si="31"/>
        <v>439.5</v>
      </c>
    </row>
    <row r="210" spans="1:38" x14ac:dyDescent="0.3">
      <c r="A210" s="5" t="s">
        <v>33</v>
      </c>
      <c r="B210" s="6">
        <v>2018</v>
      </c>
      <c r="C210" s="6" t="s">
        <v>43</v>
      </c>
      <c r="D210" s="6" t="str">
        <f t="shared" si="24"/>
        <v>2018 October</v>
      </c>
      <c r="E210" s="6">
        <v>137.6</v>
      </c>
      <c r="F210" s="6">
        <v>144.9</v>
      </c>
      <c r="G210" s="6">
        <v>133.5</v>
      </c>
      <c r="H210" s="6">
        <v>141.5</v>
      </c>
      <c r="I210" s="6">
        <v>118</v>
      </c>
      <c r="J210" s="6">
        <v>139.5</v>
      </c>
      <c r="K210" s="6">
        <v>153</v>
      </c>
      <c r="L210" s="6">
        <v>113.2</v>
      </c>
      <c r="M210" s="6">
        <v>112.8</v>
      </c>
      <c r="N210" s="6">
        <v>141.1</v>
      </c>
      <c r="O210" s="6">
        <v>127.6</v>
      </c>
      <c r="P210" s="6">
        <v>152</v>
      </c>
      <c r="Q210" s="6">
        <v>139.4</v>
      </c>
      <c r="R210" s="6">
        <v>164</v>
      </c>
      <c r="S210" s="6">
        <v>141.5</v>
      </c>
      <c r="T210" s="6">
        <v>129.80000000000001</v>
      </c>
      <c r="U210" s="6">
        <v>139.69999999999999</v>
      </c>
      <c r="V210" s="6">
        <v>146.30000000000001</v>
      </c>
      <c r="W210" s="6">
        <f t="shared" si="25"/>
        <v>146.30000000000001</v>
      </c>
      <c r="X210" s="6">
        <v>133.4</v>
      </c>
      <c r="Y210" s="6">
        <v>135.1</v>
      </c>
      <c r="Z210" s="6">
        <v>136.19999999999999</v>
      </c>
      <c r="AA210" s="6">
        <v>123.3</v>
      </c>
      <c r="AB210" s="6">
        <v>130.69999999999999</v>
      </c>
      <c r="AC210" s="6">
        <v>145.5</v>
      </c>
      <c r="AD210" s="6">
        <v>130.4</v>
      </c>
      <c r="AE210" s="6">
        <v>132.5</v>
      </c>
      <c r="AF210" s="6">
        <v>138.9</v>
      </c>
      <c r="AG210" s="6">
        <f t="shared" si="26"/>
        <v>1754.1</v>
      </c>
      <c r="AH210" s="6">
        <f t="shared" si="27"/>
        <v>411</v>
      </c>
      <c r="AI210" s="6">
        <f t="shared" si="28"/>
        <v>426.9</v>
      </c>
      <c r="AJ210" s="7">
        <f t="shared" si="29"/>
        <v>266.60000000000002</v>
      </c>
      <c r="AK210">
        <f t="shared" si="30"/>
        <v>256.7</v>
      </c>
      <c r="AL210">
        <f t="shared" si="31"/>
        <v>427.2</v>
      </c>
    </row>
    <row r="211" spans="1:38" x14ac:dyDescent="0.3">
      <c r="A211" s="5" t="s">
        <v>34</v>
      </c>
      <c r="B211" s="6">
        <v>2018</v>
      </c>
      <c r="C211" s="6" t="s">
        <v>43</v>
      </c>
      <c r="D211" s="6" t="str">
        <f t="shared" si="24"/>
        <v>2018 October</v>
      </c>
      <c r="E211" s="6">
        <v>137.4</v>
      </c>
      <c r="F211" s="6">
        <v>149.5</v>
      </c>
      <c r="G211" s="6">
        <v>137.30000000000001</v>
      </c>
      <c r="H211" s="6">
        <v>141.9</v>
      </c>
      <c r="I211" s="6">
        <v>121.1</v>
      </c>
      <c r="J211" s="6">
        <v>142.5</v>
      </c>
      <c r="K211" s="6">
        <v>146.69999999999999</v>
      </c>
      <c r="L211" s="6">
        <v>119.1</v>
      </c>
      <c r="M211" s="6">
        <v>111.9</v>
      </c>
      <c r="N211" s="6">
        <v>141</v>
      </c>
      <c r="O211" s="6">
        <v>133.6</v>
      </c>
      <c r="P211" s="6">
        <v>154.5</v>
      </c>
      <c r="Q211" s="6">
        <v>139.69999999999999</v>
      </c>
      <c r="R211" s="6">
        <v>162.6</v>
      </c>
      <c r="S211" s="6">
        <v>148</v>
      </c>
      <c r="T211" s="6">
        <v>139.19999999999999</v>
      </c>
      <c r="U211" s="6">
        <v>146.80000000000001</v>
      </c>
      <c r="V211" s="6">
        <v>146.9</v>
      </c>
      <c r="W211" s="6">
        <f t="shared" si="25"/>
        <v>146.9</v>
      </c>
      <c r="X211" s="6">
        <v>145.30000000000001</v>
      </c>
      <c r="Y211" s="6">
        <v>142.19999999999999</v>
      </c>
      <c r="Z211" s="6">
        <v>142.1</v>
      </c>
      <c r="AA211" s="6">
        <v>125.5</v>
      </c>
      <c r="AB211" s="6">
        <v>136.5</v>
      </c>
      <c r="AC211" s="6">
        <v>147.80000000000001</v>
      </c>
      <c r="AD211" s="6">
        <v>132</v>
      </c>
      <c r="AE211" s="6">
        <v>136.30000000000001</v>
      </c>
      <c r="AF211" s="6">
        <v>140.80000000000001</v>
      </c>
      <c r="AG211" s="6">
        <f t="shared" si="26"/>
        <v>1776.2</v>
      </c>
      <c r="AH211" s="6">
        <f t="shared" si="27"/>
        <v>434</v>
      </c>
      <c r="AI211" s="6">
        <f t="shared" si="28"/>
        <v>436.90000000000003</v>
      </c>
      <c r="AJ211" s="7">
        <f t="shared" si="29"/>
        <v>274.10000000000002</v>
      </c>
      <c r="AK211">
        <f t="shared" si="30"/>
        <v>270.8</v>
      </c>
      <c r="AL211">
        <f t="shared" si="31"/>
        <v>435.4</v>
      </c>
    </row>
    <row r="212" spans="1:38" x14ac:dyDescent="0.3">
      <c r="A212" s="5" t="s">
        <v>30</v>
      </c>
      <c r="B212" s="6">
        <v>2018</v>
      </c>
      <c r="C212" s="6" t="s">
        <v>45</v>
      </c>
      <c r="D212" s="6" t="str">
        <f t="shared" si="24"/>
        <v>2018 November</v>
      </c>
      <c r="E212" s="6">
        <v>137.1</v>
      </c>
      <c r="F212" s="6">
        <v>150.80000000000001</v>
      </c>
      <c r="G212" s="6">
        <v>136.69999999999999</v>
      </c>
      <c r="H212" s="6">
        <v>141.9</v>
      </c>
      <c r="I212" s="6">
        <v>122.8</v>
      </c>
      <c r="J212" s="6">
        <v>143.9</v>
      </c>
      <c r="K212" s="6">
        <v>147.5</v>
      </c>
      <c r="L212" s="6">
        <v>121</v>
      </c>
      <c r="M212" s="6">
        <v>111.6</v>
      </c>
      <c r="N212" s="6">
        <v>140.6</v>
      </c>
      <c r="O212" s="6">
        <v>137.5</v>
      </c>
      <c r="P212" s="6">
        <v>156.1</v>
      </c>
      <c r="Q212" s="6">
        <v>140</v>
      </c>
      <c r="R212" s="6">
        <v>161.9</v>
      </c>
      <c r="S212" s="6">
        <v>151.69999999999999</v>
      </c>
      <c r="T212" s="6">
        <v>145.5</v>
      </c>
      <c r="U212" s="6">
        <v>150.80000000000001</v>
      </c>
      <c r="V212" s="6" t="s">
        <v>32</v>
      </c>
      <c r="W212" s="6">
        <f t="shared" si="25"/>
        <v>146.9</v>
      </c>
      <c r="X212" s="6">
        <v>150.30000000000001</v>
      </c>
      <c r="Y212" s="6">
        <v>148</v>
      </c>
      <c r="Z212" s="6">
        <v>145.4</v>
      </c>
      <c r="AA212" s="6">
        <v>130.30000000000001</v>
      </c>
      <c r="AB212" s="6">
        <v>143.1</v>
      </c>
      <c r="AC212" s="6">
        <v>150.19999999999999</v>
      </c>
      <c r="AD212" s="6">
        <v>133.1</v>
      </c>
      <c r="AE212" s="6">
        <v>140.1</v>
      </c>
      <c r="AF212" s="6">
        <v>142.4</v>
      </c>
      <c r="AG212" s="6">
        <f t="shared" si="26"/>
        <v>1787.4999999999995</v>
      </c>
      <c r="AH212" s="6">
        <f t="shared" si="27"/>
        <v>448</v>
      </c>
      <c r="AI212" s="6">
        <f t="shared" si="28"/>
        <v>445.09999999999997</v>
      </c>
      <c r="AJ212" s="7">
        <f t="shared" si="29"/>
        <v>278.5</v>
      </c>
      <c r="AK212">
        <f t="shared" si="30"/>
        <v>280.60000000000002</v>
      </c>
      <c r="AL212">
        <f t="shared" si="31"/>
        <v>445.1</v>
      </c>
    </row>
    <row r="213" spans="1:38" x14ac:dyDescent="0.3">
      <c r="A213" s="5" t="s">
        <v>33</v>
      </c>
      <c r="B213" s="6">
        <v>2018</v>
      </c>
      <c r="C213" s="6" t="s">
        <v>45</v>
      </c>
      <c r="D213" s="6" t="str">
        <f t="shared" si="24"/>
        <v>2018 November</v>
      </c>
      <c r="E213" s="6">
        <v>138.1</v>
      </c>
      <c r="F213" s="6">
        <v>146.30000000000001</v>
      </c>
      <c r="G213" s="6">
        <v>137.80000000000001</v>
      </c>
      <c r="H213" s="6">
        <v>141.6</v>
      </c>
      <c r="I213" s="6">
        <v>118.1</v>
      </c>
      <c r="J213" s="6">
        <v>141.5</v>
      </c>
      <c r="K213" s="6">
        <v>145.19999999999999</v>
      </c>
      <c r="L213" s="6">
        <v>115.3</v>
      </c>
      <c r="M213" s="6">
        <v>112.5</v>
      </c>
      <c r="N213" s="6">
        <v>141.4</v>
      </c>
      <c r="O213" s="6">
        <v>128</v>
      </c>
      <c r="P213" s="6">
        <v>152.6</v>
      </c>
      <c r="Q213" s="6">
        <v>139.1</v>
      </c>
      <c r="R213" s="6">
        <v>164.4</v>
      </c>
      <c r="S213" s="6">
        <v>142.4</v>
      </c>
      <c r="T213" s="6">
        <v>130.19999999999999</v>
      </c>
      <c r="U213" s="6">
        <v>140.5</v>
      </c>
      <c r="V213" s="6">
        <v>146.9</v>
      </c>
      <c r="W213" s="6">
        <f t="shared" si="25"/>
        <v>146.9</v>
      </c>
      <c r="X213" s="6">
        <v>136.69999999999999</v>
      </c>
      <c r="Y213" s="6">
        <v>135.80000000000001</v>
      </c>
      <c r="Z213" s="6">
        <v>136.80000000000001</v>
      </c>
      <c r="AA213" s="6">
        <v>121.2</v>
      </c>
      <c r="AB213" s="6">
        <v>131.30000000000001</v>
      </c>
      <c r="AC213" s="6">
        <v>146.1</v>
      </c>
      <c r="AD213" s="6">
        <v>130.5</v>
      </c>
      <c r="AE213" s="6">
        <v>132.19999999999999</v>
      </c>
      <c r="AF213" s="6">
        <v>139</v>
      </c>
      <c r="AG213" s="6">
        <f t="shared" si="26"/>
        <v>1757.4999999999998</v>
      </c>
      <c r="AH213" s="6">
        <f t="shared" si="27"/>
        <v>413.1</v>
      </c>
      <c r="AI213" s="6">
        <f t="shared" si="28"/>
        <v>428.80000000000007</v>
      </c>
      <c r="AJ213" s="7">
        <f t="shared" si="29"/>
        <v>267.3</v>
      </c>
      <c r="AK213">
        <f t="shared" si="30"/>
        <v>257.89999999999998</v>
      </c>
      <c r="AL213">
        <f t="shared" si="31"/>
        <v>427.90000000000003</v>
      </c>
    </row>
    <row r="214" spans="1:38" x14ac:dyDescent="0.3">
      <c r="A214" s="5" t="s">
        <v>34</v>
      </c>
      <c r="B214" s="6">
        <v>2018</v>
      </c>
      <c r="C214" s="6" t="s">
        <v>45</v>
      </c>
      <c r="D214" s="6" t="str">
        <f t="shared" si="24"/>
        <v>2018 November</v>
      </c>
      <c r="E214" s="6">
        <v>137.4</v>
      </c>
      <c r="F214" s="6">
        <v>149.19999999999999</v>
      </c>
      <c r="G214" s="6">
        <v>137.1</v>
      </c>
      <c r="H214" s="6">
        <v>141.80000000000001</v>
      </c>
      <c r="I214" s="6">
        <v>121.1</v>
      </c>
      <c r="J214" s="6">
        <v>142.80000000000001</v>
      </c>
      <c r="K214" s="6">
        <v>146.69999999999999</v>
      </c>
      <c r="L214" s="6">
        <v>119.1</v>
      </c>
      <c r="M214" s="6">
        <v>111.9</v>
      </c>
      <c r="N214" s="6">
        <v>140.9</v>
      </c>
      <c r="O214" s="6">
        <v>133.5</v>
      </c>
      <c r="P214" s="6">
        <v>154.5</v>
      </c>
      <c r="Q214" s="6">
        <v>139.69999999999999</v>
      </c>
      <c r="R214" s="6">
        <v>162.6</v>
      </c>
      <c r="S214" s="6">
        <v>148</v>
      </c>
      <c r="T214" s="6">
        <v>139.1</v>
      </c>
      <c r="U214" s="6">
        <v>146.69999999999999</v>
      </c>
      <c r="V214" s="6">
        <v>146.9</v>
      </c>
      <c r="W214" s="6">
        <f t="shared" si="25"/>
        <v>146.9</v>
      </c>
      <c r="X214" s="6">
        <v>145.1</v>
      </c>
      <c r="Y214" s="6">
        <v>142.19999999999999</v>
      </c>
      <c r="Z214" s="6">
        <v>142.1</v>
      </c>
      <c r="AA214" s="6">
        <v>125.5</v>
      </c>
      <c r="AB214" s="6">
        <v>136.5</v>
      </c>
      <c r="AC214" s="6">
        <v>147.80000000000001</v>
      </c>
      <c r="AD214" s="6">
        <v>132</v>
      </c>
      <c r="AE214" s="6">
        <v>136.30000000000001</v>
      </c>
      <c r="AF214" s="6">
        <v>140.80000000000001</v>
      </c>
      <c r="AG214" s="6">
        <f t="shared" si="26"/>
        <v>1775.7000000000003</v>
      </c>
      <c r="AH214" s="6">
        <f t="shared" si="27"/>
        <v>433.8</v>
      </c>
      <c r="AI214" s="6">
        <f t="shared" si="28"/>
        <v>436.90000000000003</v>
      </c>
      <c r="AJ214" s="7">
        <f t="shared" si="29"/>
        <v>274.10000000000002</v>
      </c>
      <c r="AK214">
        <f t="shared" si="30"/>
        <v>270.60000000000002</v>
      </c>
      <c r="AL214">
        <f t="shared" si="31"/>
        <v>435.4</v>
      </c>
    </row>
    <row r="215" spans="1:38" x14ac:dyDescent="0.3">
      <c r="A215" s="5" t="s">
        <v>30</v>
      </c>
      <c r="B215" s="6">
        <v>2018</v>
      </c>
      <c r="C215" s="6" t="s">
        <v>46</v>
      </c>
      <c r="D215" s="6" t="str">
        <f t="shared" si="24"/>
        <v>2018 December</v>
      </c>
      <c r="E215" s="6">
        <v>137.1</v>
      </c>
      <c r="F215" s="6">
        <v>151.9</v>
      </c>
      <c r="G215" s="6">
        <v>137.4</v>
      </c>
      <c r="H215" s="6">
        <v>142.4</v>
      </c>
      <c r="I215" s="6">
        <v>124.2</v>
      </c>
      <c r="J215" s="6">
        <v>140.19999999999999</v>
      </c>
      <c r="K215" s="6">
        <v>136.6</v>
      </c>
      <c r="L215" s="6">
        <v>120.9</v>
      </c>
      <c r="M215" s="6">
        <v>109.9</v>
      </c>
      <c r="N215" s="6">
        <v>140.19999999999999</v>
      </c>
      <c r="O215" s="6">
        <v>137.80000000000001</v>
      </c>
      <c r="P215" s="6">
        <v>156</v>
      </c>
      <c r="Q215" s="6">
        <v>138.5</v>
      </c>
      <c r="R215" s="6">
        <v>162.4</v>
      </c>
      <c r="S215" s="6">
        <v>151.6</v>
      </c>
      <c r="T215" s="6">
        <v>145.9</v>
      </c>
      <c r="U215" s="6">
        <v>150.80000000000001</v>
      </c>
      <c r="V215" s="6" t="s">
        <v>32</v>
      </c>
      <c r="W215" s="6">
        <f t="shared" si="25"/>
        <v>146.5</v>
      </c>
      <c r="X215" s="6">
        <v>149</v>
      </c>
      <c r="Y215" s="6">
        <v>149.5</v>
      </c>
      <c r="Z215" s="6">
        <v>149.6</v>
      </c>
      <c r="AA215" s="6">
        <v>128.9</v>
      </c>
      <c r="AB215" s="6">
        <v>143.30000000000001</v>
      </c>
      <c r="AC215" s="6">
        <v>155.1</v>
      </c>
      <c r="AD215" s="6">
        <v>133.19999999999999</v>
      </c>
      <c r="AE215" s="6">
        <v>141.6</v>
      </c>
      <c r="AF215" s="6">
        <v>141.9</v>
      </c>
      <c r="AG215" s="6">
        <f t="shared" si="26"/>
        <v>1773.1000000000001</v>
      </c>
      <c r="AH215" s="6">
        <f t="shared" si="27"/>
        <v>448.3</v>
      </c>
      <c r="AI215" s="6">
        <f t="shared" si="28"/>
        <v>451.1</v>
      </c>
      <c r="AJ215" s="7">
        <f t="shared" si="29"/>
        <v>282.79999999999995</v>
      </c>
      <c r="AK215">
        <f t="shared" si="30"/>
        <v>277.89999999999998</v>
      </c>
      <c r="AL215">
        <f t="shared" si="31"/>
        <v>447.3</v>
      </c>
    </row>
    <row r="216" spans="1:38" x14ac:dyDescent="0.3">
      <c r="A216" s="5" t="s">
        <v>33</v>
      </c>
      <c r="B216" s="6">
        <v>2018</v>
      </c>
      <c r="C216" s="6" t="s">
        <v>46</v>
      </c>
      <c r="D216" s="6" t="str">
        <f t="shared" si="24"/>
        <v>2018 December</v>
      </c>
      <c r="E216" s="6">
        <v>138.5</v>
      </c>
      <c r="F216" s="6">
        <v>147.80000000000001</v>
      </c>
      <c r="G216" s="6">
        <v>141.1</v>
      </c>
      <c r="H216" s="6">
        <v>141.6</v>
      </c>
      <c r="I216" s="6">
        <v>118.1</v>
      </c>
      <c r="J216" s="6">
        <v>138.5</v>
      </c>
      <c r="K216" s="6">
        <v>132.4</v>
      </c>
      <c r="L216" s="6">
        <v>117.5</v>
      </c>
      <c r="M216" s="6">
        <v>111</v>
      </c>
      <c r="N216" s="6">
        <v>141.5</v>
      </c>
      <c r="O216" s="6">
        <v>128.1</v>
      </c>
      <c r="P216" s="6">
        <v>152.9</v>
      </c>
      <c r="Q216" s="6">
        <v>137.6</v>
      </c>
      <c r="R216" s="6">
        <v>164.6</v>
      </c>
      <c r="S216" s="6">
        <v>142.69999999999999</v>
      </c>
      <c r="T216" s="6">
        <v>130.30000000000001</v>
      </c>
      <c r="U216" s="6">
        <v>140.80000000000001</v>
      </c>
      <c r="V216" s="6">
        <v>146.5</v>
      </c>
      <c r="W216" s="6">
        <f t="shared" si="25"/>
        <v>146.5</v>
      </c>
      <c r="X216" s="6">
        <v>132.4</v>
      </c>
      <c r="Y216" s="6">
        <v>136.19999999999999</v>
      </c>
      <c r="Z216" s="6">
        <v>137.30000000000001</v>
      </c>
      <c r="AA216" s="6">
        <v>118.8</v>
      </c>
      <c r="AB216" s="6">
        <v>131.69999999999999</v>
      </c>
      <c r="AC216" s="6">
        <v>146.5</v>
      </c>
      <c r="AD216" s="6">
        <v>130.80000000000001</v>
      </c>
      <c r="AE216" s="6">
        <v>131.69999999999999</v>
      </c>
      <c r="AF216" s="6">
        <v>138</v>
      </c>
      <c r="AG216" s="6">
        <f t="shared" si="26"/>
        <v>1746.6</v>
      </c>
      <c r="AH216" s="6">
        <f t="shared" si="27"/>
        <v>413.8</v>
      </c>
      <c r="AI216" s="6">
        <f t="shared" si="28"/>
        <v>429.2</v>
      </c>
      <c r="AJ216" s="7">
        <f t="shared" si="29"/>
        <v>268.10000000000002</v>
      </c>
      <c r="AK216">
        <f t="shared" si="30"/>
        <v>251.2</v>
      </c>
      <c r="AL216">
        <f t="shared" si="31"/>
        <v>427.99999999999994</v>
      </c>
    </row>
    <row r="217" spans="1:38" x14ac:dyDescent="0.3">
      <c r="A217" s="5" t="s">
        <v>34</v>
      </c>
      <c r="B217" s="6">
        <v>2018</v>
      </c>
      <c r="C217" s="6" t="s">
        <v>46</v>
      </c>
      <c r="D217" s="6" t="str">
        <f t="shared" si="24"/>
        <v>2018 December</v>
      </c>
      <c r="E217" s="6">
        <v>137.5</v>
      </c>
      <c r="F217" s="6">
        <v>150.5</v>
      </c>
      <c r="G217" s="6">
        <v>138.80000000000001</v>
      </c>
      <c r="H217" s="6">
        <v>142.1</v>
      </c>
      <c r="I217" s="6">
        <v>122</v>
      </c>
      <c r="J217" s="6">
        <v>139.4</v>
      </c>
      <c r="K217" s="6">
        <v>135.19999999999999</v>
      </c>
      <c r="L217" s="6">
        <v>119.8</v>
      </c>
      <c r="M217" s="6">
        <v>110.3</v>
      </c>
      <c r="N217" s="6">
        <v>140.6</v>
      </c>
      <c r="O217" s="6">
        <v>133.80000000000001</v>
      </c>
      <c r="P217" s="6">
        <v>154.6</v>
      </c>
      <c r="Q217" s="6">
        <v>138.19999999999999</v>
      </c>
      <c r="R217" s="6">
        <v>163</v>
      </c>
      <c r="S217" s="6">
        <v>148.1</v>
      </c>
      <c r="T217" s="6">
        <v>139.4</v>
      </c>
      <c r="U217" s="6">
        <v>146.80000000000001</v>
      </c>
      <c r="V217" s="6">
        <v>146.5</v>
      </c>
      <c r="W217" s="6">
        <f t="shared" si="25"/>
        <v>146.5</v>
      </c>
      <c r="X217" s="6">
        <v>142.69999999999999</v>
      </c>
      <c r="Y217" s="6">
        <v>143.19999999999999</v>
      </c>
      <c r="Z217" s="6">
        <v>144.9</v>
      </c>
      <c r="AA217" s="6">
        <v>123.6</v>
      </c>
      <c r="AB217" s="6">
        <v>136.80000000000001</v>
      </c>
      <c r="AC217" s="6">
        <v>150.1</v>
      </c>
      <c r="AD217" s="6">
        <v>132.19999999999999</v>
      </c>
      <c r="AE217" s="6">
        <v>136.80000000000001</v>
      </c>
      <c r="AF217" s="6">
        <v>140.1</v>
      </c>
      <c r="AG217" s="6">
        <f t="shared" si="26"/>
        <v>1762.7999999999997</v>
      </c>
      <c r="AH217" s="6">
        <f t="shared" si="27"/>
        <v>434.3</v>
      </c>
      <c r="AI217" s="6">
        <f t="shared" si="28"/>
        <v>439.79999999999995</v>
      </c>
      <c r="AJ217" s="7">
        <f t="shared" si="29"/>
        <v>277.10000000000002</v>
      </c>
      <c r="AK217">
        <f t="shared" si="30"/>
        <v>266.29999999999995</v>
      </c>
      <c r="AL217">
        <f t="shared" si="31"/>
        <v>436.6</v>
      </c>
    </row>
    <row r="218" spans="1:38" x14ac:dyDescent="0.3">
      <c r="A218" s="5" t="s">
        <v>30</v>
      </c>
      <c r="B218" s="6">
        <v>2019</v>
      </c>
      <c r="C218" s="6" t="s">
        <v>31</v>
      </c>
      <c r="D218" s="6" t="str">
        <f t="shared" si="24"/>
        <v>2019 January</v>
      </c>
      <c r="E218" s="6">
        <v>136.6</v>
      </c>
      <c r="F218" s="6">
        <v>152.5</v>
      </c>
      <c r="G218" s="6">
        <v>138.19999999999999</v>
      </c>
      <c r="H218" s="6">
        <v>142.4</v>
      </c>
      <c r="I218" s="6">
        <v>123.9</v>
      </c>
      <c r="J218" s="6">
        <v>135.5</v>
      </c>
      <c r="K218" s="6">
        <v>131.69999999999999</v>
      </c>
      <c r="L218" s="6">
        <v>121.3</v>
      </c>
      <c r="M218" s="6">
        <v>108.4</v>
      </c>
      <c r="N218" s="6">
        <v>138.9</v>
      </c>
      <c r="O218" s="6">
        <v>137</v>
      </c>
      <c r="P218" s="6">
        <v>155.80000000000001</v>
      </c>
      <c r="Q218" s="6">
        <v>137.4</v>
      </c>
      <c r="R218" s="6">
        <v>162.69999999999999</v>
      </c>
      <c r="S218" s="6">
        <v>150.6</v>
      </c>
      <c r="T218" s="6">
        <v>145.1</v>
      </c>
      <c r="U218" s="6">
        <v>149.9</v>
      </c>
      <c r="V218" s="6" t="s">
        <v>32</v>
      </c>
      <c r="W218" s="6">
        <f t="shared" si="25"/>
        <v>147.69999999999999</v>
      </c>
      <c r="X218" s="6">
        <v>146.19999999999999</v>
      </c>
      <c r="Y218" s="6">
        <v>150.1</v>
      </c>
      <c r="Z218" s="6">
        <v>149.6</v>
      </c>
      <c r="AA218" s="6">
        <v>128.6</v>
      </c>
      <c r="AB218" s="6">
        <v>142.9</v>
      </c>
      <c r="AC218" s="6">
        <v>155.19999999999999</v>
      </c>
      <c r="AD218" s="6">
        <v>133.5</v>
      </c>
      <c r="AE218" s="6">
        <v>141.69999999999999</v>
      </c>
      <c r="AF218" s="6">
        <v>141</v>
      </c>
      <c r="AG218" s="6">
        <f t="shared" si="26"/>
        <v>1759.6000000000001</v>
      </c>
      <c r="AH218" s="6">
        <f t="shared" si="27"/>
        <v>445.6</v>
      </c>
      <c r="AI218" s="6">
        <f t="shared" si="28"/>
        <v>452.99999999999994</v>
      </c>
      <c r="AJ218" s="7">
        <f t="shared" si="29"/>
        <v>283.10000000000002</v>
      </c>
      <c r="AK218">
        <f t="shared" si="30"/>
        <v>274.79999999999995</v>
      </c>
      <c r="AL218">
        <f t="shared" si="31"/>
        <v>447.29999999999995</v>
      </c>
    </row>
    <row r="219" spans="1:38" x14ac:dyDescent="0.3">
      <c r="A219" s="5" t="s">
        <v>33</v>
      </c>
      <c r="B219" s="6">
        <v>2019</v>
      </c>
      <c r="C219" s="6" t="s">
        <v>31</v>
      </c>
      <c r="D219" s="6" t="str">
        <f t="shared" si="24"/>
        <v>2019 January</v>
      </c>
      <c r="E219" s="6">
        <v>138.30000000000001</v>
      </c>
      <c r="F219" s="6">
        <v>149.4</v>
      </c>
      <c r="G219" s="6">
        <v>143.5</v>
      </c>
      <c r="H219" s="6">
        <v>141.69999999999999</v>
      </c>
      <c r="I219" s="6">
        <v>118.1</v>
      </c>
      <c r="J219" s="6">
        <v>135.19999999999999</v>
      </c>
      <c r="K219" s="6">
        <v>130.5</v>
      </c>
      <c r="L219" s="6">
        <v>118.2</v>
      </c>
      <c r="M219" s="6">
        <v>110.4</v>
      </c>
      <c r="N219" s="6">
        <v>140.4</v>
      </c>
      <c r="O219" s="6">
        <v>128.1</v>
      </c>
      <c r="P219" s="6">
        <v>153.19999999999999</v>
      </c>
      <c r="Q219" s="6">
        <v>137.30000000000001</v>
      </c>
      <c r="R219" s="6">
        <v>164.7</v>
      </c>
      <c r="S219" s="6">
        <v>143</v>
      </c>
      <c r="T219" s="6">
        <v>130.4</v>
      </c>
      <c r="U219" s="6">
        <v>141.1</v>
      </c>
      <c r="V219" s="6">
        <v>147.69999999999999</v>
      </c>
      <c r="W219" s="6">
        <f t="shared" si="25"/>
        <v>147.69999999999999</v>
      </c>
      <c r="X219" s="6">
        <v>128.6</v>
      </c>
      <c r="Y219" s="6">
        <v>136.30000000000001</v>
      </c>
      <c r="Z219" s="6">
        <v>137.80000000000001</v>
      </c>
      <c r="AA219" s="6">
        <v>118.6</v>
      </c>
      <c r="AB219" s="6">
        <v>131.9</v>
      </c>
      <c r="AC219" s="6">
        <v>146.6</v>
      </c>
      <c r="AD219" s="6">
        <v>131.69999999999999</v>
      </c>
      <c r="AE219" s="6">
        <v>131.80000000000001</v>
      </c>
      <c r="AF219" s="6">
        <v>138</v>
      </c>
      <c r="AG219" s="6">
        <f t="shared" si="26"/>
        <v>1744.3000000000002</v>
      </c>
      <c r="AH219" s="6">
        <f t="shared" si="27"/>
        <v>414.5</v>
      </c>
      <c r="AI219" s="6">
        <f t="shared" si="28"/>
        <v>430.6</v>
      </c>
      <c r="AJ219" s="7">
        <f t="shared" si="29"/>
        <v>269.5</v>
      </c>
      <c r="AK219">
        <f t="shared" si="30"/>
        <v>247.2</v>
      </c>
      <c r="AL219">
        <f t="shared" si="31"/>
        <v>428.4</v>
      </c>
    </row>
    <row r="220" spans="1:38" x14ac:dyDescent="0.3">
      <c r="A220" s="5" t="s">
        <v>34</v>
      </c>
      <c r="B220" s="6">
        <v>2019</v>
      </c>
      <c r="C220" s="6" t="s">
        <v>31</v>
      </c>
      <c r="D220" s="6" t="str">
        <f t="shared" si="24"/>
        <v>2019 January</v>
      </c>
      <c r="E220" s="6">
        <v>137.1</v>
      </c>
      <c r="F220" s="6">
        <v>151.4</v>
      </c>
      <c r="G220" s="6">
        <v>140.19999999999999</v>
      </c>
      <c r="H220" s="6">
        <v>142.1</v>
      </c>
      <c r="I220" s="6">
        <v>121.8</v>
      </c>
      <c r="J220" s="6">
        <v>135.4</v>
      </c>
      <c r="K220" s="6">
        <v>131.30000000000001</v>
      </c>
      <c r="L220" s="6">
        <v>120.3</v>
      </c>
      <c r="M220" s="6">
        <v>109.1</v>
      </c>
      <c r="N220" s="6">
        <v>139.4</v>
      </c>
      <c r="O220" s="6">
        <v>133.30000000000001</v>
      </c>
      <c r="P220" s="6">
        <v>154.6</v>
      </c>
      <c r="Q220" s="6">
        <v>137.4</v>
      </c>
      <c r="R220" s="6">
        <v>163.19999999999999</v>
      </c>
      <c r="S220" s="6">
        <v>147.6</v>
      </c>
      <c r="T220" s="6">
        <v>139</v>
      </c>
      <c r="U220" s="6">
        <v>146.4</v>
      </c>
      <c r="V220" s="6">
        <v>147.69999999999999</v>
      </c>
      <c r="W220" s="6">
        <f t="shared" si="25"/>
        <v>147.69999999999999</v>
      </c>
      <c r="X220" s="6">
        <v>139.5</v>
      </c>
      <c r="Y220" s="6">
        <v>143.6</v>
      </c>
      <c r="Z220" s="6">
        <v>145.1</v>
      </c>
      <c r="AA220" s="6">
        <v>123.3</v>
      </c>
      <c r="AB220" s="6">
        <v>136.69999999999999</v>
      </c>
      <c r="AC220" s="6">
        <v>150.19999999999999</v>
      </c>
      <c r="AD220" s="6">
        <v>132.80000000000001</v>
      </c>
      <c r="AE220" s="6">
        <v>136.9</v>
      </c>
      <c r="AF220" s="6">
        <v>139.6</v>
      </c>
      <c r="AG220" s="6">
        <f t="shared" si="26"/>
        <v>1753.3999999999999</v>
      </c>
      <c r="AH220" s="6">
        <f t="shared" si="27"/>
        <v>433</v>
      </c>
      <c r="AI220" s="6">
        <f t="shared" si="28"/>
        <v>441.49999999999994</v>
      </c>
      <c r="AJ220" s="7">
        <f t="shared" si="29"/>
        <v>277.89999999999998</v>
      </c>
      <c r="AK220">
        <f t="shared" si="30"/>
        <v>262.8</v>
      </c>
      <c r="AL220">
        <f t="shared" si="31"/>
        <v>436.8</v>
      </c>
    </row>
    <row r="221" spans="1:38" x14ac:dyDescent="0.3">
      <c r="A221" s="5" t="s">
        <v>30</v>
      </c>
      <c r="B221" s="6">
        <v>2019</v>
      </c>
      <c r="C221" s="6" t="s">
        <v>35</v>
      </c>
      <c r="D221" s="6" t="str">
        <f t="shared" si="24"/>
        <v>2019 February</v>
      </c>
      <c r="E221" s="6">
        <v>136.80000000000001</v>
      </c>
      <c r="F221" s="6">
        <v>153</v>
      </c>
      <c r="G221" s="6">
        <v>139.1</v>
      </c>
      <c r="H221" s="6">
        <v>142.5</v>
      </c>
      <c r="I221" s="6">
        <v>124.1</v>
      </c>
      <c r="J221" s="6">
        <v>135.80000000000001</v>
      </c>
      <c r="K221" s="6">
        <v>128.69999999999999</v>
      </c>
      <c r="L221" s="6">
        <v>121.5</v>
      </c>
      <c r="M221" s="6">
        <v>108.3</v>
      </c>
      <c r="N221" s="6">
        <v>139.19999999999999</v>
      </c>
      <c r="O221" s="6">
        <v>137.4</v>
      </c>
      <c r="P221" s="6">
        <v>156.19999999999999</v>
      </c>
      <c r="Q221" s="6">
        <v>137.19999999999999</v>
      </c>
      <c r="R221" s="6">
        <v>162.80000000000001</v>
      </c>
      <c r="S221" s="6">
        <v>150.5</v>
      </c>
      <c r="T221" s="6">
        <v>146.1</v>
      </c>
      <c r="U221" s="6">
        <v>149.9</v>
      </c>
      <c r="V221" s="6" t="s">
        <v>32</v>
      </c>
      <c r="W221" s="6">
        <f t="shared" si="25"/>
        <v>148.5</v>
      </c>
      <c r="X221" s="6">
        <v>145.30000000000001</v>
      </c>
      <c r="Y221" s="6">
        <v>150.1</v>
      </c>
      <c r="Z221" s="6">
        <v>149.9</v>
      </c>
      <c r="AA221" s="6">
        <v>129.19999999999999</v>
      </c>
      <c r="AB221" s="6">
        <v>143.4</v>
      </c>
      <c r="AC221" s="6">
        <v>155.5</v>
      </c>
      <c r="AD221" s="6">
        <v>134.9</v>
      </c>
      <c r="AE221" s="6">
        <v>142.19999999999999</v>
      </c>
      <c r="AF221" s="6">
        <v>141</v>
      </c>
      <c r="AG221" s="6">
        <f t="shared" si="26"/>
        <v>1759.8000000000002</v>
      </c>
      <c r="AH221" s="6">
        <f t="shared" si="27"/>
        <v>446.5</v>
      </c>
      <c r="AI221" s="6">
        <f t="shared" si="28"/>
        <v>454.1</v>
      </c>
      <c r="AJ221" s="7">
        <f t="shared" si="29"/>
        <v>284.8</v>
      </c>
      <c r="AK221">
        <f t="shared" si="30"/>
        <v>274.5</v>
      </c>
      <c r="AL221">
        <f t="shared" si="31"/>
        <v>448.4</v>
      </c>
    </row>
    <row r="222" spans="1:38" x14ac:dyDescent="0.3">
      <c r="A222" s="5" t="s">
        <v>33</v>
      </c>
      <c r="B222" s="6">
        <v>2019</v>
      </c>
      <c r="C222" s="6" t="s">
        <v>35</v>
      </c>
      <c r="D222" s="6" t="str">
        <f t="shared" si="24"/>
        <v>2019 February</v>
      </c>
      <c r="E222" s="6">
        <v>139.4</v>
      </c>
      <c r="F222" s="6">
        <v>150.1</v>
      </c>
      <c r="G222" s="6">
        <v>145.30000000000001</v>
      </c>
      <c r="H222" s="6">
        <v>141.69999999999999</v>
      </c>
      <c r="I222" s="6">
        <v>118.4</v>
      </c>
      <c r="J222" s="6">
        <v>137</v>
      </c>
      <c r="K222" s="6">
        <v>131.6</v>
      </c>
      <c r="L222" s="6">
        <v>119.9</v>
      </c>
      <c r="M222" s="6">
        <v>110.4</v>
      </c>
      <c r="N222" s="6">
        <v>140.80000000000001</v>
      </c>
      <c r="O222" s="6">
        <v>128.30000000000001</v>
      </c>
      <c r="P222" s="6">
        <v>153.5</v>
      </c>
      <c r="Q222" s="6">
        <v>138</v>
      </c>
      <c r="R222" s="6">
        <v>164.9</v>
      </c>
      <c r="S222" s="6">
        <v>143.30000000000001</v>
      </c>
      <c r="T222" s="6">
        <v>130.80000000000001</v>
      </c>
      <c r="U222" s="6">
        <v>141.4</v>
      </c>
      <c r="V222" s="6">
        <v>148.5</v>
      </c>
      <c r="W222" s="6">
        <f t="shared" si="25"/>
        <v>148.5</v>
      </c>
      <c r="X222" s="6">
        <v>127.1</v>
      </c>
      <c r="Y222" s="6">
        <v>136.6</v>
      </c>
      <c r="Z222" s="6">
        <v>138.5</v>
      </c>
      <c r="AA222" s="6">
        <v>119.2</v>
      </c>
      <c r="AB222" s="6">
        <v>132.19999999999999</v>
      </c>
      <c r="AC222" s="6">
        <v>146.6</v>
      </c>
      <c r="AD222" s="6">
        <v>133</v>
      </c>
      <c r="AE222" s="6">
        <v>132.4</v>
      </c>
      <c r="AF222" s="6">
        <v>138.6</v>
      </c>
      <c r="AG222" s="6">
        <f t="shared" si="26"/>
        <v>1754.4</v>
      </c>
      <c r="AH222" s="6">
        <f t="shared" si="27"/>
        <v>415.5</v>
      </c>
      <c r="AI222" s="6">
        <f t="shared" si="28"/>
        <v>431.70000000000005</v>
      </c>
      <c r="AJ222" s="7">
        <f t="shared" si="29"/>
        <v>271.5</v>
      </c>
      <c r="AK222">
        <f t="shared" si="30"/>
        <v>246.3</v>
      </c>
      <c r="AL222">
        <f t="shared" si="31"/>
        <v>429.5</v>
      </c>
    </row>
    <row r="223" spans="1:38" x14ac:dyDescent="0.3">
      <c r="A223" s="5" t="s">
        <v>34</v>
      </c>
      <c r="B223" s="6">
        <v>2019</v>
      </c>
      <c r="C223" s="6" t="s">
        <v>35</v>
      </c>
      <c r="D223" s="6" t="str">
        <f t="shared" si="24"/>
        <v>2019 February</v>
      </c>
      <c r="E223" s="6">
        <v>137.6</v>
      </c>
      <c r="F223" s="6">
        <v>152</v>
      </c>
      <c r="G223" s="6">
        <v>141.5</v>
      </c>
      <c r="H223" s="6">
        <v>142.19999999999999</v>
      </c>
      <c r="I223" s="6">
        <v>122</v>
      </c>
      <c r="J223" s="6">
        <v>136.4</v>
      </c>
      <c r="K223" s="6">
        <v>129.69999999999999</v>
      </c>
      <c r="L223" s="6">
        <v>121</v>
      </c>
      <c r="M223" s="6">
        <v>109</v>
      </c>
      <c r="N223" s="6">
        <v>139.69999999999999</v>
      </c>
      <c r="O223" s="6">
        <v>133.6</v>
      </c>
      <c r="P223" s="6">
        <v>154.9</v>
      </c>
      <c r="Q223" s="6">
        <v>137.5</v>
      </c>
      <c r="R223" s="6">
        <v>163.4</v>
      </c>
      <c r="S223" s="6">
        <v>147.69999999999999</v>
      </c>
      <c r="T223" s="6">
        <v>139.69999999999999</v>
      </c>
      <c r="U223" s="6">
        <v>146.5</v>
      </c>
      <c r="V223" s="6">
        <v>148.5</v>
      </c>
      <c r="W223" s="6">
        <f t="shared" si="25"/>
        <v>148.5</v>
      </c>
      <c r="X223" s="6">
        <v>138.4</v>
      </c>
      <c r="Y223" s="6">
        <v>143.69999999999999</v>
      </c>
      <c r="Z223" s="6">
        <v>145.6</v>
      </c>
      <c r="AA223" s="6">
        <v>123.9</v>
      </c>
      <c r="AB223" s="6">
        <v>137.1</v>
      </c>
      <c r="AC223" s="6">
        <v>150.30000000000001</v>
      </c>
      <c r="AD223" s="6">
        <v>134.1</v>
      </c>
      <c r="AE223" s="6">
        <v>137.4</v>
      </c>
      <c r="AF223" s="6">
        <v>139.9</v>
      </c>
      <c r="AG223" s="6">
        <f t="shared" si="26"/>
        <v>1757.1</v>
      </c>
      <c r="AH223" s="6">
        <f t="shared" si="27"/>
        <v>433.9</v>
      </c>
      <c r="AI223" s="6">
        <f t="shared" si="28"/>
        <v>442.5</v>
      </c>
      <c r="AJ223" s="7">
        <f t="shared" si="29"/>
        <v>279.7</v>
      </c>
      <c r="AK223">
        <f t="shared" si="30"/>
        <v>262.3</v>
      </c>
      <c r="AL223">
        <f t="shared" si="31"/>
        <v>437.9</v>
      </c>
    </row>
    <row r="224" spans="1:38" x14ac:dyDescent="0.3">
      <c r="A224" s="5" t="s">
        <v>30</v>
      </c>
      <c r="B224" s="6">
        <v>2019</v>
      </c>
      <c r="C224" s="6" t="s">
        <v>36</v>
      </c>
      <c r="D224" s="6" t="str">
        <f t="shared" si="24"/>
        <v>2019 March</v>
      </c>
      <c r="E224" s="6">
        <v>136.9</v>
      </c>
      <c r="F224" s="6">
        <v>154.1</v>
      </c>
      <c r="G224" s="6">
        <v>138.69999999999999</v>
      </c>
      <c r="H224" s="6">
        <v>142.5</v>
      </c>
      <c r="I224" s="6">
        <v>124.1</v>
      </c>
      <c r="J224" s="6">
        <v>136.1</v>
      </c>
      <c r="K224" s="6">
        <v>128.19999999999999</v>
      </c>
      <c r="L224" s="6">
        <v>122.3</v>
      </c>
      <c r="M224" s="6">
        <v>108.3</v>
      </c>
      <c r="N224" s="6">
        <v>138.9</v>
      </c>
      <c r="O224" s="6">
        <v>137.4</v>
      </c>
      <c r="P224" s="6">
        <v>156.4</v>
      </c>
      <c r="Q224" s="6">
        <v>137.30000000000001</v>
      </c>
      <c r="R224" s="6">
        <v>162.9</v>
      </c>
      <c r="S224" s="6">
        <v>150.80000000000001</v>
      </c>
      <c r="T224" s="6">
        <v>146.1</v>
      </c>
      <c r="U224" s="6">
        <v>150.1</v>
      </c>
      <c r="V224" s="6" t="s">
        <v>32</v>
      </c>
      <c r="W224" s="6">
        <f t="shared" si="25"/>
        <v>149</v>
      </c>
      <c r="X224" s="6">
        <v>146.4</v>
      </c>
      <c r="Y224" s="6">
        <v>150</v>
      </c>
      <c r="Z224" s="6">
        <v>150.4</v>
      </c>
      <c r="AA224" s="6">
        <v>129.9</v>
      </c>
      <c r="AB224" s="6">
        <v>143.80000000000001</v>
      </c>
      <c r="AC224" s="6">
        <v>155.5</v>
      </c>
      <c r="AD224" s="6">
        <v>134</v>
      </c>
      <c r="AE224" s="6">
        <v>142.4</v>
      </c>
      <c r="AF224" s="6">
        <v>141.19999999999999</v>
      </c>
      <c r="AG224" s="6">
        <f t="shared" si="26"/>
        <v>1761.2000000000003</v>
      </c>
      <c r="AH224" s="6">
        <f t="shared" si="27"/>
        <v>447</v>
      </c>
      <c r="AI224" s="6">
        <f t="shared" si="28"/>
        <v>454.5</v>
      </c>
      <c r="AJ224" s="7">
        <f t="shared" si="29"/>
        <v>284.39999999999998</v>
      </c>
      <c r="AK224">
        <f t="shared" si="30"/>
        <v>276.3</v>
      </c>
      <c r="AL224">
        <f t="shared" si="31"/>
        <v>449.1</v>
      </c>
    </row>
    <row r="225" spans="1:38" x14ac:dyDescent="0.3">
      <c r="A225" s="5" t="s">
        <v>33</v>
      </c>
      <c r="B225" s="6">
        <v>2019</v>
      </c>
      <c r="C225" s="6" t="s">
        <v>36</v>
      </c>
      <c r="D225" s="6" t="str">
        <f t="shared" si="24"/>
        <v>2019 March</v>
      </c>
      <c r="E225" s="6">
        <v>139.69999999999999</v>
      </c>
      <c r="F225" s="6">
        <v>151.1</v>
      </c>
      <c r="G225" s="6">
        <v>142.9</v>
      </c>
      <c r="H225" s="6">
        <v>141.9</v>
      </c>
      <c r="I225" s="6">
        <v>118.4</v>
      </c>
      <c r="J225" s="6">
        <v>139.4</v>
      </c>
      <c r="K225" s="6">
        <v>141.19999999999999</v>
      </c>
      <c r="L225" s="6">
        <v>120.7</v>
      </c>
      <c r="M225" s="6">
        <v>110.4</v>
      </c>
      <c r="N225" s="6">
        <v>140.69999999999999</v>
      </c>
      <c r="O225" s="6">
        <v>128.5</v>
      </c>
      <c r="P225" s="6">
        <v>153.9</v>
      </c>
      <c r="Q225" s="6">
        <v>139.6</v>
      </c>
      <c r="R225" s="6">
        <v>165.3</v>
      </c>
      <c r="S225" s="6">
        <v>143.5</v>
      </c>
      <c r="T225" s="6">
        <v>131.19999999999999</v>
      </c>
      <c r="U225" s="6">
        <v>141.6</v>
      </c>
      <c r="V225" s="6">
        <v>149</v>
      </c>
      <c r="W225" s="6">
        <f t="shared" si="25"/>
        <v>149</v>
      </c>
      <c r="X225" s="6">
        <v>128.80000000000001</v>
      </c>
      <c r="Y225" s="6">
        <v>136.80000000000001</v>
      </c>
      <c r="Z225" s="6">
        <v>139.19999999999999</v>
      </c>
      <c r="AA225" s="6">
        <v>119.9</v>
      </c>
      <c r="AB225" s="6">
        <v>133</v>
      </c>
      <c r="AC225" s="6">
        <v>146.69999999999999</v>
      </c>
      <c r="AD225" s="6">
        <v>132.5</v>
      </c>
      <c r="AE225" s="6">
        <v>132.80000000000001</v>
      </c>
      <c r="AF225" s="6">
        <v>139.5</v>
      </c>
      <c r="AG225" s="6">
        <f t="shared" si="26"/>
        <v>1768.4</v>
      </c>
      <c r="AH225" s="6">
        <f t="shared" si="27"/>
        <v>416.29999999999995</v>
      </c>
      <c r="AI225" s="6">
        <f t="shared" si="28"/>
        <v>432.5</v>
      </c>
      <c r="AJ225" s="7">
        <f t="shared" si="29"/>
        <v>271.7</v>
      </c>
      <c r="AK225">
        <f t="shared" si="30"/>
        <v>248.70000000000002</v>
      </c>
      <c r="AL225">
        <f t="shared" si="31"/>
        <v>431.1</v>
      </c>
    </row>
    <row r="226" spans="1:38" x14ac:dyDescent="0.3">
      <c r="A226" s="5" t="s">
        <v>34</v>
      </c>
      <c r="B226" s="6">
        <v>2019</v>
      </c>
      <c r="C226" s="6" t="s">
        <v>36</v>
      </c>
      <c r="D226" s="6" t="str">
        <f t="shared" si="24"/>
        <v>2019 March</v>
      </c>
      <c r="E226" s="6">
        <v>137.80000000000001</v>
      </c>
      <c r="F226" s="6">
        <v>153</v>
      </c>
      <c r="G226" s="6">
        <v>140.30000000000001</v>
      </c>
      <c r="H226" s="6">
        <v>142.30000000000001</v>
      </c>
      <c r="I226" s="6">
        <v>122</v>
      </c>
      <c r="J226" s="6">
        <v>137.6</v>
      </c>
      <c r="K226" s="6">
        <v>132.6</v>
      </c>
      <c r="L226" s="6">
        <v>121.8</v>
      </c>
      <c r="M226" s="6">
        <v>109</v>
      </c>
      <c r="N226" s="6">
        <v>139.5</v>
      </c>
      <c r="O226" s="6">
        <v>133.69999999999999</v>
      </c>
      <c r="P226" s="6">
        <v>155.19999999999999</v>
      </c>
      <c r="Q226" s="6">
        <v>138.1</v>
      </c>
      <c r="R226" s="6">
        <v>163.5</v>
      </c>
      <c r="S226" s="6">
        <v>147.9</v>
      </c>
      <c r="T226" s="6">
        <v>139.9</v>
      </c>
      <c r="U226" s="6">
        <v>146.69999999999999</v>
      </c>
      <c r="V226" s="6">
        <v>149</v>
      </c>
      <c r="W226" s="6">
        <f>IF(OR(V226="NA",V226="-"),V230,V226)</f>
        <v>149</v>
      </c>
      <c r="X226" s="6">
        <v>139.69999999999999</v>
      </c>
      <c r="Y226" s="6">
        <v>143.80000000000001</v>
      </c>
      <c r="Z226" s="6">
        <v>146.19999999999999</v>
      </c>
      <c r="AA226" s="6">
        <v>124.6</v>
      </c>
      <c r="AB226" s="6">
        <v>137.69999999999999</v>
      </c>
      <c r="AC226" s="6">
        <v>150.30000000000001</v>
      </c>
      <c r="AD226" s="6">
        <v>133.4</v>
      </c>
      <c r="AE226" s="6">
        <v>137.69999999999999</v>
      </c>
      <c r="AF226" s="6">
        <v>140.4</v>
      </c>
      <c r="AG226" s="6">
        <f t="shared" si="26"/>
        <v>1762.9</v>
      </c>
      <c r="AH226" s="6">
        <f t="shared" si="27"/>
        <v>434.5</v>
      </c>
      <c r="AI226" s="6">
        <f t="shared" si="28"/>
        <v>443.1</v>
      </c>
      <c r="AJ226" s="7">
        <f t="shared" si="29"/>
        <v>279.60000000000002</v>
      </c>
      <c r="AK226">
        <f t="shared" si="30"/>
        <v>264.29999999999995</v>
      </c>
      <c r="AL226">
        <f t="shared" si="31"/>
        <v>438.9</v>
      </c>
    </row>
    <row r="227" spans="1:38" x14ac:dyDescent="0.3">
      <c r="A227" s="5" t="s">
        <v>30</v>
      </c>
      <c r="B227" s="6">
        <v>2019</v>
      </c>
      <c r="C227" s="6" t="s">
        <v>37</v>
      </c>
      <c r="D227" s="6" t="str">
        <f t="shared" si="24"/>
        <v>2019 April</v>
      </c>
      <c r="E227" s="6">
        <f>AVERAGE(E224,E221,E218)</f>
        <v>136.76666666666668</v>
      </c>
      <c r="F227" s="6">
        <f t="shared" ref="F227:AF229" si="32">AVERAGE(F224,F221,F218)</f>
        <v>153.20000000000002</v>
      </c>
      <c r="G227" s="6">
        <f t="shared" si="32"/>
        <v>138.66666666666666</v>
      </c>
      <c r="H227" s="6">
        <f t="shared" si="32"/>
        <v>142.46666666666667</v>
      </c>
      <c r="I227" s="6">
        <f t="shared" si="32"/>
        <v>124.03333333333335</v>
      </c>
      <c r="J227" s="6">
        <f t="shared" si="32"/>
        <v>135.79999999999998</v>
      </c>
      <c r="K227" s="6">
        <f t="shared" si="32"/>
        <v>129.53333333333333</v>
      </c>
      <c r="L227" s="6">
        <f t="shared" si="32"/>
        <v>121.7</v>
      </c>
      <c r="M227" s="6">
        <f t="shared" si="32"/>
        <v>108.33333333333333</v>
      </c>
      <c r="N227" s="6">
        <f t="shared" si="32"/>
        <v>139</v>
      </c>
      <c r="O227" s="6">
        <f t="shared" si="32"/>
        <v>137.26666666666668</v>
      </c>
      <c r="P227" s="6">
        <f t="shared" si="32"/>
        <v>156.13333333333335</v>
      </c>
      <c r="Q227" s="6">
        <f t="shared" si="32"/>
        <v>137.29999999999998</v>
      </c>
      <c r="R227" s="6">
        <f t="shared" si="32"/>
        <v>162.80000000000001</v>
      </c>
      <c r="S227" s="6">
        <f t="shared" si="32"/>
        <v>150.63333333333333</v>
      </c>
      <c r="T227" s="6">
        <f t="shared" si="32"/>
        <v>145.76666666666665</v>
      </c>
      <c r="U227" s="6">
        <f t="shared" si="32"/>
        <v>149.96666666666667</v>
      </c>
      <c r="V227" s="6" t="e">
        <f t="shared" si="32"/>
        <v>#DIV/0!</v>
      </c>
      <c r="W227" s="6">
        <f t="shared" si="32"/>
        <v>148.4</v>
      </c>
      <c r="X227" s="6">
        <f t="shared" si="32"/>
        <v>145.96666666666667</v>
      </c>
      <c r="Y227" s="6">
        <f t="shared" si="32"/>
        <v>150.06666666666669</v>
      </c>
      <c r="Z227" s="6">
        <f t="shared" si="32"/>
        <v>149.96666666666667</v>
      </c>
      <c r="AA227" s="6">
        <f t="shared" si="32"/>
        <v>129.23333333333335</v>
      </c>
      <c r="AB227" s="6">
        <f t="shared" si="32"/>
        <v>143.36666666666667</v>
      </c>
      <c r="AC227" s="6">
        <f t="shared" si="32"/>
        <v>155.4</v>
      </c>
      <c r="AD227" s="6">
        <f t="shared" si="32"/>
        <v>134.13333333333333</v>
      </c>
      <c r="AE227" s="6">
        <f t="shared" si="32"/>
        <v>142.1</v>
      </c>
      <c r="AF227" s="6">
        <f t="shared" si="32"/>
        <v>141.06666666666666</v>
      </c>
      <c r="AG227" s="6">
        <f t="shared" si="26"/>
        <v>1760.1999999999998</v>
      </c>
      <c r="AH227" s="6">
        <f t="shared" si="27"/>
        <v>446.36666666666667</v>
      </c>
      <c r="AI227" s="6">
        <f t="shared" si="28"/>
        <v>453.86666666666667</v>
      </c>
      <c r="AJ227" s="7">
        <f t="shared" si="29"/>
        <v>284.10000000000002</v>
      </c>
      <c r="AK227">
        <f t="shared" si="30"/>
        <v>275.20000000000005</v>
      </c>
      <c r="AL227">
        <f t="shared" si="31"/>
        <v>448.26666666666665</v>
      </c>
    </row>
    <row r="228" spans="1:38" x14ac:dyDescent="0.3">
      <c r="A228" s="5" t="s">
        <v>33</v>
      </c>
      <c r="B228" s="6">
        <v>2019</v>
      </c>
      <c r="C228" s="6" t="s">
        <v>37</v>
      </c>
      <c r="D228" s="6" t="str">
        <f t="shared" si="24"/>
        <v>2019 April</v>
      </c>
      <c r="E228" s="6">
        <f t="shared" ref="E228:T229" si="33">AVERAGE(E225,E222,E219)</f>
        <v>139.13333333333335</v>
      </c>
      <c r="F228" s="6">
        <f t="shared" si="33"/>
        <v>150.20000000000002</v>
      </c>
      <c r="G228" s="6">
        <f t="shared" si="33"/>
        <v>143.9</v>
      </c>
      <c r="H228" s="6">
        <f t="shared" si="33"/>
        <v>141.76666666666668</v>
      </c>
      <c r="I228" s="6">
        <f t="shared" si="33"/>
        <v>118.3</v>
      </c>
      <c r="J228" s="6">
        <f t="shared" si="33"/>
        <v>137.19999999999999</v>
      </c>
      <c r="K228" s="6">
        <f t="shared" si="33"/>
        <v>134.43333333333331</v>
      </c>
      <c r="L228" s="6">
        <f t="shared" si="33"/>
        <v>119.60000000000001</v>
      </c>
      <c r="M228" s="6">
        <f t="shared" si="33"/>
        <v>110.40000000000002</v>
      </c>
      <c r="N228" s="6">
        <f t="shared" si="33"/>
        <v>140.63333333333333</v>
      </c>
      <c r="O228" s="6">
        <f t="shared" si="33"/>
        <v>128.29999999999998</v>
      </c>
      <c r="P228" s="6">
        <f t="shared" si="33"/>
        <v>153.53333333333333</v>
      </c>
      <c r="Q228" s="6">
        <f t="shared" si="33"/>
        <v>138.30000000000001</v>
      </c>
      <c r="R228" s="6">
        <f t="shared" si="33"/>
        <v>164.96666666666667</v>
      </c>
      <c r="S228" s="6">
        <f t="shared" si="33"/>
        <v>143.26666666666668</v>
      </c>
      <c r="T228" s="6">
        <f t="shared" si="33"/>
        <v>130.79999999999998</v>
      </c>
      <c r="U228" s="6">
        <f t="shared" si="32"/>
        <v>141.36666666666667</v>
      </c>
      <c r="V228" s="6">
        <f t="shared" si="32"/>
        <v>148.4</v>
      </c>
      <c r="W228" s="6">
        <f t="shared" si="32"/>
        <v>148.4</v>
      </c>
      <c r="X228" s="6">
        <f t="shared" si="32"/>
        <v>128.16666666666666</v>
      </c>
      <c r="Y228" s="6">
        <f t="shared" si="32"/>
        <v>136.56666666666666</v>
      </c>
      <c r="Z228" s="6">
        <f t="shared" si="32"/>
        <v>138.5</v>
      </c>
      <c r="AA228" s="6">
        <f t="shared" si="32"/>
        <v>119.23333333333335</v>
      </c>
      <c r="AB228" s="6">
        <f t="shared" si="32"/>
        <v>132.36666666666667</v>
      </c>
      <c r="AC228" s="6">
        <f t="shared" si="32"/>
        <v>146.63333333333333</v>
      </c>
      <c r="AD228" s="6">
        <f t="shared" si="32"/>
        <v>132.4</v>
      </c>
      <c r="AE228" s="6">
        <f t="shared" si="32"/>
        <v>132.33333333333334</v>
      </c>
      <c r="AF228" s="6">
        <f t="shared" si="32"/>
        <v>138.70000000000002</v>
      </c>
      <c r="AG228" s="6">
        <f t="shared" si="26"/>
        <v>1755.6999999999998</v>
      </c>
      <c r="AH228" s="6">
        <f t="shared" si="27"/>
        <v>415.43333333333334</v>
      </c>
      <c r="AI228" s="6">
        <f t="shared" si="28"/>
        <v>431.6</v>
      </c>
      <c r="AJ228" s="7">
        <f t="shared" si="29"/>
        <v>270.89999999999998</v>
      </c>
      <c r="AK228">
        <f t="shared" si="30"/>
        <v>247.4</v>
      </c>
      <c r="AL228">
        <f t="shared" si="31"/>
        <v>429.66666666666669</v>
      </c>
    </row>
    <row r="229" spans="1:38" x14ac:dyDescent="0.3">
      <c r="A229" s="5" t="s">
        <v>34</v>
      </c>
      <c r="B229" s="6">
        <v>2019</v>
      </c>
      <c r="C229" s="6" t="s">
        <v>37</v>
      </c>
      <c r="D229" s="6" t="str">
        <f t="shared" si="24"/>
        <v>2019 April</v>
      </c>
      <c r="E229" s="6">
        <f t="shared" si="33"/>
        <v>137.5</v>
      </c>
      <c r="F229" s="6">
        <f t="shared" si="32"/>
        <v>152.13333333333333</v>
      </c>
      <c r="G229" s="6">
        <f t="shared" si="32"/>
        <v>140.66666666666666</v>
      </c>
      <c r="H229" s="6">
        <f t="shared" si="32"/>
        <v>142.20000000000002</v>
      </c>
      <c r="I229" s="6">
        <f t="shared" si="32"/>
        <v>121.93333333333334</v>
      </c>
      <c r="J229" s="6">
        <f t="shared" si="32"/>
        <v>136.46666666666667</v>
      </c>
      <c r="K229" s="6">
        <f t="shared" si="32"/>
        <v>131.19999999999999</v>
      </c>
      <c r="L229" s="6">
        <f t="shared" si="32"/>
        <v>121.03333333333335</v>
      </c>
      <c r="M229" s="6">
        <f t="shared" si="32"/>
        <v>109.03333333333335</v>
      </c>
      <c r="N229" s="6">
        <f t="shared" si="32"/>
        <v>139.53333333333333</v>
      </c>
      <c r="O229" s="6">
        <f t="shared" si="32"/>
        <v>133.53333333333333</v>
      </c>
      <c r="P229" s="6">
        <f t="shared" si="32"/>
        <v>154.9</v>
      </c>
      <c r="Q229" s="6">
        <f t="shared" si="32"/>
        <v>137.66666666666666</v>
      </c>
      <c r="R229" s="6">
        <f t="shared" si="32"/>
        <v>163.36666666666665</v>
      </c>
      <c r="S229" s="6">
        <f t="shared" si="32"/>
        <v>147.73333333333335</v>
      </c>
      <c r="T229" s="6">
        <f t="shared" si="32"/>
        <v>139.53333333333333</v>
      </c>
      <c r="U229" s="6">
        <f t="shared" si="32"/>
        <v>146.53333333333333</v>
      </c>
      <c r="V229" s="6">
        <f t="shared" si="32"/>
        <v>148.4</v>
      </c>
      <c r="W229" s="6">
        <f t="shared" si="32"/>
        <v>148.4</v>
      </c>
      <c r="X229" s="6">
        <f t="shared" si="32"/>
        <v>139.20000000000002</v>
      </c>
      <c r="Y229" s="6">
        <f t="shared" si="32"/>
        <v>143.70000000000002</v>
      </c>
      <c r="Z229" s="6">
        <f t="shared" si="32"/>
        <v>145.63333333333333</v>
      </c>
      <c r="AA229" s="6">
        <f t="shared" si="32"/>
        <v>123.93333333333334</v>
      </c>
      <c r="AB229" s="6">
        <f t="shared" si="32"/>
        <v>137.16666666666666</v>
      </c>
      <c r="AC229" s="6">
        <f t="shared" si="32"/>
        <v>150.26666666666668</v>
      </c>
      <c r="AD229" s="6">
        <f t="shared" si="32"/>
        <v>133.43333333333334</v>
      </c>
      <c r="AE229" s="6">
        <f t="shared" si="32"/>
        <v>137.33333333333334</v>
      </c>
      <c r="AF229" s="6">
        <f t="shared" si="32"/>
        <v>139.96666666666667</v>
      </c>
      <c r="AG229" s="6">
        <f t="shared" si="26"/>
        <v>1757.8000000000002</v>
      </c>
      <c r="AH229" s="6">
        <f t="shared" si="27"/>
        <v>433.79999999999995</v>
      </c>
      <c r="AI229" s="6">
        <f t="shared" si="28"/>
        <v>442.36666666666667</v>
      </c>
      <c r="AJ229" s="7">
        <f t="shared" si="29"/>
        <v>279.06666666666666</v>
      </c>
      <c r="AK229">
        <f t="shared" si="30"/>
        <v>263.13333333333333</v>
      </c>
      <c r="AL229">
        <f t="shared" si="31"/>
        <v>437.86666666666667</v>
      </c>
    </row>
    <row r="230" spans="1:38" x14ac:dyDescent="0.3">
      <c r="A230" s="5" t="s">
        <v>30</v>
      </c>
      <c r="B230" s="6">
        <v>2019</v>
      </c>
      <c r="C230" s="6" t="s">
        <v>38</v>
      </c>
      <c r="D230" s="6" t="str">
        <f t="shared" si="24"/>
        <v>2019 May</v>
      </c>
      <c r="E230" s="6">
        <v>137.4</v>
      </c>
      <c r="F230" s="6">
        <v>159.5</v>
      </c>
      <c r="G230" s="6">
        <v>134.5</v>
      </c>
      <c r="H230" s="6">
        <v>142.6</v>
      </c>
      <c r="I230" s="6">
        <v>124</v>
      </c>
      <c r="J230" s="6">
        <v>143.69999999999999</v>
      </c>
      <c r="K230" s="6">
        <v>133.4</v>
      </c>
      <c r="L230" s="6">
        <v>125.1</v>
      </c>
      <c r="M230" s="6">
        <v>109.3</v>
      </c>
      <c r="N230" s="6">
        <v>139.30000000000001</v>
      </c>
      <c r="O230" s="6">
        <v>137.69999999999999</v>
      </c>
      <c r="P230" s="6">
        <v>156.4</v>
      </c>
      <c r="Q230" s="6">
        <v>139.19999999999999</v>
      </c>
      <c r="R230" s="6">
        <v>163.30000000000001</v>
      </c>
      <c r="S230" s="6">
        <v>151.30000000000001</v>
      </c>
      <c r="T230" s="6">
        <v>146.6</v>
      </c>
      <c r="U230" s="6">
        <v>150.69999999999999</v>
      </c>
      <c r="V230" s="6" t="s">
        <v>32</v>
      </c>
      <c r="W230" s="6">
        <f t="shared" si="25"/>
        <v>150.1</v>
      </c>
      <c r="X230" s="6">
        <v>146.9</v>
      </c>
      <c r="Y230" s="6">
        <v>149.5</v>
      </c>
      <c r="Z230" s="6">
        <v>151.30000000000001</v>
      </c>
      <c r="AA230" s="6">
        <v>130.19999999999999</v>
      </c>
      <c r="AB230" s="6">
        <v>145.9</v>
      </c>
      <c r="AC230" s="6">
        <v>156.69999999999999</v>
      </c>
      <c r="AD230" s="6">
        <v>133.9</v>
      </c>
      <c r="AE230" s="6">
        <v>142.9</v>
      </c>
      <c r="AF230" s="6">
        <v>142.4</v>
      </c>
      <c r="AG230" s="6">
        <f t="shared" si="26"/>
        <v>1782.1000000000001</v>
      </c>
      <c r="AH230" s="6">
        <f t="shared" si="27"/>
        <v>448.59999999999997</v>
      </c>
      <c r="AI230" s="6">
        <f t="shared" si="28"/>
        <v>456.3</v>
      </c>
      <c r="AJ230" s="7">
        <f t="shared" si="29"/>
        <v>285.20000000000005</v>
      </c>
      <c r="AK230">
        <f t="shared" si="30"/>
        <v>277.10000000000002</v>
      </c>
      <c r="AL230">
        <f t="shared" si="31"/>
        <v>452.1</v>
      </c>
    </row>
    <row r="231" spans="1:38" x14ac:dyDescent="0.3">
      <c r="A231" s="5" t="s">
        <v>33</v>
      </c>
      <c r="B231" s="6">
        <v>2019</v>
      </c>
      <c r="C231" s="6" t="s">
        <v>38</v>
      </c>
      <c r="D231" s="6" t="str">
        <f t="shared" si="24"/>
        <v>2019 May</v>
      </c>
      <c r="E231" s="6">
        <v>140.4</v>
      </c>
      <c r="F231" s="6">
        <v>156.69999999999999</v>
      </c>
      <c r="G231" s="6">
        <v>138.30000000000001</v>
      </c>
      <c r="H231" s="6">
        <v>142.4</v>
      </c>
      <c r="I231" s="6">
        <v>118.6</v>
      </c>
      <c r="J231" s="6">
        <v>149.69999999999999</v>
      </c>
      <c r="K231" s="6">
        <v>161.6</v>
      </c>
      <c r="L231" s="6">
        <v>124.4</v>
      </c>
      <c r="M231" s="6">
        <v>111.2</v>
      </c>
      <c r="N231" s="6">
        <v>141</v>
      </c>
      <c r="O231" s="6">
        <v>128.9</v>
      </c>
      <c r="P231" s="6">
        <v>154.5</v>
      </c>
      <c r="Q231" s="6">
        <v>143.80000000000001</v>
      </c>
      <c r="R231" s="6">
        <v>166.2</v>
      </c>
      <c r="S231" s="6">
        <v>144</v>
      </c>
      <c r="T231" s="6">
        <v>131.69999999999999</v>
      </c>
      <c r="U231" s="6">
        <v>142.19999999999999</v>
      </c>
      <c r="V231" s="6">
        <v>150.1</v>
      </c>
      <c r="W231" s="6">
        <f t="shared" si="25"/>
        <v>150.1</v>
      </c>
      <c r="X231" s="6">
        <v>129.4</v>
      </c>
      <c r="Y231" s="6">
        <v>137.19999999999999</v>
      </c>
      <c r="Z231" s="6">
        <v>139.80000000000001</v>
      </c>
      <c r="AA231" s="6">
        <v>120.1</v>
      </c>
      <c r="AB231" s="6">
        <v>134</v>
      </c>
      <c r="AC231" s="6">
        <v>148</v>
      </c>
      <c r="AD231" s="6">
        <v>132.6</v>
      </c>
      <c r="AE231" s="6">
        <v>133.30000000000001</v>
      </c>
      <c r="AF231" s="6">
        <v>141.5</v>
      </c>
      <c r="AG231" s="6">
        <f t="shared" si="26"/>
        <v>1811.5000000000002</v>
      </c>
      <c r="AH231" s="6">
        <f t="shared" si="27"/>
        <v>417.9</v>
      </c>
      <c r="AI231" s="6">
        <f t="shared" si="28"/>
        <v>435.29999999999995</v>
      </c>
      <c r="AJ231" s="7">
        <f t="shared" si="29"/>
        <v>272.39999999999998</v>
      </c>
      <c r="AK231">
        <f t="shared" si="30"/>
        <v>249.5</v>
      </c>
      <c r="AL231">
        <f t="shared" si="31"/>
        <v>433.5</v>
      </c>
    </row>
    <row r="232" spans="1:38" x14ac:dyDescent="0.3">
      <c r="A232" s="5" t="s">
        <v>34</v>
      </c>
      <c r="B232" s="6">
        <v>2019</v>
      </c>
      <c r="C232" s="6" t="s">
        <v>38</v>
      </c>
      <c r="D232" s="6" t="str">
        <f t="shared" si="24"/>
        <v>2019 May</v>
      </c>
      <c r="E232" s="6">
        <v>138.30000000000001</v>
      </c>
      <c r="F232" s="6">
        <v>158.5</v>
      </c>
      <c r="G232" s="6">
        <v>136</v>
      </c>
      <c r="H232" s="6">
        <v>142.5</v>
      </c>
      <c r="I232" s="6">
        <v>122</v>
      </c>
      <c r="J232" s="6">
        <v>146.5</v>
      </c>
      <c r="K232" s="6">
        <v>143</v>
      </c>
      <c r="L232" s="6">
        <v>124.9</v>
      </c>
      <c r="M232" s="6">
        <v>109.9</v>
      </c>
      <c r="N232" s="6">
        <v>139.9</v>
      </c>
      <c r="O232" s="6">
        <v>134</v>
      </c>
      <c r="P232" s="6">
        <v>155.5</v>
      </c>
      <c r="Q232" s="6">
        <v>140.9</v>
      </c>
      <c r="R232" s="6">
        <v>164.1</v>
      </c>
      <c r="S232" s="6">
        <v>148.4</v>
      </c>
      <c r="T232" s="6">
        <v>140.4</v>
      </c>
      <c r="U232" s="6">
        <v>147.30000000000001</v>
      </c>
      <c r="V232" s="6">
        <v>150.1</v>
      </c>
      <c r="W232" s="6">
        <f t="shared" si="25"/>
        <v>150.1</v>
      </c>
      <c r="X232" s="6">
        <v>140.30000000000001</v>
      </c>
      <c r="Y232" s="6">
        <v>143.69999999999999</v>
      </c>
      <c r="Z232" s="6">
        <v>146.9</v>
      </c>
      <c r="AA232" s="6">
        <v>124.9</v>
      </c>
      <c r="AB232" s="6">
        <v>139.19999999999999</v>
      </c>
      <c r="AC232" s="6">
        <v>151.6</v>
      </c>
      <c r="AD232" s="6">
        <v>133.4</v>
      </c>
      <c r="AE232" s="6">
        <v>138.19999999999999</v>
      </c>
      <c r="AF232" s="6">
        <v>142</v>
      </c>
      <c r="AG232" s="6">
        <f t="shared" si="26"/>
        <v>1791.9000000000003</v>
      </c>
      <c r="AH232" s="6">
        <f t="shared" si="27"/>
        <v>436.1</v>
      </c>
      <c r="AI232" s="6">
        <f t="shared" si="28"/>
        <v>445.4</v>
      </c>
      <c r="AJ232" s="7">
        <f t="shared" si="29"/>
        <v>280.3</v>
      </c>
      <c r="AK232">
        <f t="shared" si="30"/>
        <v>265.20000000000005</v>
      </c>
      <c r="AL232">
        <f t="shared" si="31"/>
        <v>441.49999999999994</v>
      </c>
    </row>
    <row r="233" spans="1:38" x14ac:dyDescent="0.3">
      <c r="A233" s="5" t="s">
        <v>30</v>
      </c>
      <c r="B233" s="6">
        <v>2019</v>
      </c>
      <c r="C233" s="6" t="s">
        <v>39</v>
      </c>
      <c r="D233" s="6" t="str">
        <f t="shared" si="24"/>
        <v>2019 June</v>
      </c>
      <c r="E233" s="6">
        <v>137.80000000000001</v>
      </c>
      <c r="F233" s="6">
        <v>163.5</v>
      </c>
      <c r="G233" s="6">
        <v>136.19999999999999</v>
      </c>
      <c r="H233" s="6">
        <v>143.19999999999999</v>
      </c>
      <c r="I233" s="6">
        <v>124.3</v>
      </c>
      <c r="J233" s="6">
        <v>143.30000000000001</v>
      </c>
      <c r="K233" s="6">
        <v>140.6</v>
      </c>
      <c r="L233" s="6">
        <v>128.69999999999999</v>
      </c>
      <c r="M233" s="6">
        <v>110.6</v>
      </c>
      <c r="N233" s="6">
        <v>140.4</v>
      </c>
      <c r="O233" s="6">
        <v>138</v>
      </c>
      <c r="P233" s="6">
        <v>156.6</v>
      </c>
      <c r="Q233" s="6">
        <v>141</v>
      </c>
      <c r="R233" s="6">
        <v>164.2</v>
      </c>
      <c r="S233" s="6">
        <v>151.4</v>
      </c>
      <c r="T233" s="6">
        <v>146.5</v>
      </c>
      <c r="U233" s="6">
        <v>150.69999999999999</v>
      </c>
      <c r="V233" s="6" t="s">
        <v>32</v>
      </c>
      <c r="W233" s="6">
        <f t="shared" si="25"/>
        <v>149.4</v>
      </c>
      <c r="X233" s="6">
        <v>147.80000000000001</v>
      </c>
      <c r="Y233" s="6">
        <v>149.6</v>
      </c>
      <c r="Z233" s="6">
        <v>151.69999999999999</v>
      </c>
      <c r="AA233" s="6">
        <v>130.19999999999999</v>
      </c>
      <c r="AB233" s="6">
        <v>146.4</v>
      </c>
      <c r="AC233" s="6">
        <v>157.69999999999999</v>
      </c>
      <c r="AD233" s="6">
        <v>134.80000000000001</v>
      </c>
      <c r="AE233" s="6">
        <v>143.30000000000001</v>
      </c>
      <c r="AF233" s="6">
        <v>143.6</v>
      </c>
      <c r="AG233" s="6">
        <f t="shared" si="26"/>
        <v>1804.1999999999998</v>
      </c>
      <c r="AH233" s="6">
        <f t="shared" si="27"/>
        <v>448.59999999999997</v>
      </c>
      <c r="AI233" s="6">
        <f t="shared" si="28"/>
        <v>456.7</v>
      </c>
      <c r="AJ233" s="7">
        <f t="shared" si="29"/>
        <v>286.5</v>
      </c>
      <c r="AK233">
        <f t="shared" si="30"/>
        <v>278</v>
      </c>
      <c r="AL233">
        <f t="shared" si="31"/>
        <v>453.9</v>
      </c>
    </row>
    <row r="234" spans="1:38" x14ac:dyDescent="0.3">
      <c r="A234" s="5" t="s">
        <v>33</v>
      </c>
      <c r="B234" s="6">
        <v>2019</v>
      </c>
      <c r="C234" s="6" t="s">
        <v>39</v>
      </c>
      <c r="D234" s="6" t="str">
        <f t="shared" si="24"/>
        <v>2019 June</v>
      </c>
      <c r="E234" s="6">
        <v>140.69999999999999</v>
      </c>
      <c r="F234" s="6">
        <v>159.6</v>
      </c>
      <c r="G234" s="6">
        <v>140.4</v>
      </c>
      <c r="H234" s="6">
        <v>143.4</v>
      </c>
      <c r="I234" s="6">
        <v>118.6</v>
      </c>
      <c r="J234" s="6">
        <v>150.9</v>
      </c>
      <c r="K234" s="6">
        <v>169.8</v>
      </c>
      <c r="L234" s="6">
        <v>127.4</v>
      </c>
      <c r="M234" s="6">
        <v>111.8</v>
      </c>
      <c r="N234" s="6">
        <v>141</v>
      </c>
      <c r="O234" s="6">
        <v>129</v>
      </c>
      <c r="P234" s="6">
        <v>155.1</v>
      </c>
      <c r="Q234" s="6">
        <v>145.6</v>
      </c>
      <c r="R234" s="6">
        <v>166.7</v>
      </c>
      <c r="S234" s="6">
        <v>144.30000000000001</v>
      </c>
      <c r="T234" s="6">
        <v>131.69999999999999</v>
      </c>
      <c r="U234" s="6">
        <v>142.4</v>
      </c>
      <c r="V234" s="6">
        <v>149.4</v>
      </c>
      <c r="W234" s="6">
        <f t="shared" si="25"/>
        <v>149.4</v>
      </c>
      <c r="X234" s="6">
        <v>130.5</v>
      </c>
      <c r="Y234" s="6">
        <v>137.4</v>
      </c>
      <c r="Z234" s="6">
        <v>140.30000000000001</v>
      </c>
      <c r="AA234" s="6">
        <v>119.6</v>
      </c>
      <c r="AB234" s="6">
        <v>134.30000000000001</v>
      </c>
      <c r="AC234" s="6">
        <v>148.9</v>
      </c>
      <c r="AD234" s="6">
        <v>133.69999999999999</v>
      </c>
      <c r="AE234" s="6">
        <v>133.6</v>
      </c>
      <c r="AF234" s="6">
        <v>142.1</v>
      </c>
      <c r="AG234" s="6">
        <f t="shared" si="26"/>
        <v>1833.2999999999997</v>
      </c>
      <c r="AH234" s="6">
        <f t="shared" si="27"/>
        <v>418.4</v>
      </c>
      <c r="AI234" s="6">
        <f t="shared" si="28"/>
        <v>435.70000000000005</v>
      </c>
      <c r="AJ234" s="7">
        <f t="shared" si="29"/>
        <v>274</v>
      </c>
      <c r="AK234">
        <f t="shared" si="30"/>
        <v>250.1</v>
      </c>
      <c r="AL234">
        <f t="shared" si="31"/>
        <v>434.59999999999997</v>
      </c>
    </row>
    <row r="235" spans="1:38" x14ac:dyDescent="0.3">
      <c r="A235" s="5" t="s">
        <v>34</v>
      </c>
      <c r="B235" s="6">
        <v>2019</v>
      </c>
      <c r="C235" s="6" t="s">
        <v>39</v>
      </c>
      <c r="D235" s="6" t="str">
        <f t="shared" si="24"/>
        <v>2019 June</v>
      </c>
      <c r="E235" s="6">
        <v>138.69999999999999</v>
      </c>
      <c r="F235" s="6">
        <v>162.1</v>
      </c>
      <c r="G235" s="6">
        <v>137.80000000000001</v>
      </c>
      <c r="H235" s="6">
        <v>143.30000000000001</v>
      </c>
      <c r="I235" s="6">
        <v>122.2</v>
      </c>
      <c r="J235" s="6">
        <v>146.80000000000001</v>
      </c>
      <c r="K235" s="6">
        <v>150.5</v>
      </c>
      <c r="L235" s="6">
        <v>128.30000000000001</v>
      </c>
      <c r="M235" s="6">
        <v>111</v>
      </c>
      <c r="N235" s="6">
        <v>140.6</v>
      </c>
      <c r="O235" s="6">
        <v>134.19999999999999</v>
      </c>
      <c r="P235" s="6">
        <v>155.9</v>
      </c>
      <c r="Q235" s="6">
        <v>142.69999999999999</v>
      </c>
      <c r="R235" s="6">
        <v>164.9</v>
      </c>
      <c r="S235" s="6">
        <v>148.6</v>
      </c>
      <c r="T235" s="6">
        <v>140.4</v>
      </c>
      <c r="U235" s="6">
        <v>147.4</v>
      </c>
      <c r="V235" s="6">
        <v>149.4</v>
      </c>
      <c r="W235" s="6">
        <f t="shared" si="25"/>
        <v>149.4</v>
      </c>
      <c r="X235" s="6">
        <v>141.19999999999999</v>
      </c>
      <c r="Y235" s="6">
        <v>143.80000000000001</v>
      </c>
      <c r="Z235" s="6">
        <v>147.4</v>
      </c>
      <c r="AA235" s="6">
        <v>124.6</v>
      </c>
      <c r="AB235" s="6">
        <v>139.6</v>
      </c>
      <c r="AC235" s="6">
        <v>152.5</v>
      </c>
      <c r="AD235" s="6">
        <v>134.30000000000001</v>
      </c>
      <c r="AE235" s="6">
        <v>138.6</v>
      </c>
      <c r="AF235" s="6">
        <v>142.9</v>
      </c>
      <c r="AG235" s="6">
        <f t="shared" si="26"/>
        <v>1814.1000000000001</v>
      </c>
      <c r="AH235" s="6">
        <f t="shared" si="27"/>
        <v>436.4</v>
      </c>
      <c r="AI235" s="6">
        <f t="shared" si="28"/>
        <v>445.70000000000005</v>
      </c>
      <c r="AJ235" s="7">
        <f t="shared" si="29"/>
        <v>281.70000000000005</v>
      </c>
      <c r="AK235">
        <f t="shared" si="30"/>
        <v>265.79999999999995</v>
      </c>
      <c r="AL235">
        <f t="shared" si="31"/>
        <v>443.1</v>
      </c>
    </row>
    <row r="236" spans="1:38" x14ac:dyDescent="0.3">
      <c r="A236" s="5" t="s">
        <v>30</v>
      </c>
      <c r="B236" s="6">
        <v>2019</v>
      </c>
      <c r="C236" s="6" t="s">
        <v>40</v>
      </c>
      <c r="D236" s="6" t="str">
        <f t="shared" si="24"/>
        <v>2019 July</v>
      </c>
      <c r="E236" s="6">
        <v>138.4</v>
      </c>
      <c r="F236" s="6">
        <v>164</v>
      </c>
      <c r="G236" s="6">
        <v>138.4</v>
      </c>
      <c r="H236" s="6">
        <v>143.9</v>
      </c>
      <c r="I236" s="6">
        <v>124.4</v>
      </c>
      <c r="J236" s="6">
        <v>146.4</v>
      </c>
      <c r="K236" s="6">
        <v>150.1</v>
      </c>
      <c r="L236" s="6">
        <v>130.6</v>
      </c>
      <c r="M236" s="6">
        <v>110.8</v>
      </c>
      <c r="N236" s="6">
        <v>141.69999999999999</v>
      </c>
      <c r="O236" s="6">
        <v>138.5</v>
      </c>
      <c r="P236" s="6">
        <v>156.69999999999999</v>
      </c>
      <c r="Q236" s="6">
        <v>143</v>
      </c>
      <c r="R236" s="6">
        <v>164.5</v>
      </c>
      <c r="S236" s="6">
        <v>151.6</v>
      </c>
      <c r="T236" s="6">
        <v>146.6</v>
      </c>
      <c r="U236" s="6">
        <v>150.9</v>
      </c>
      <c r="V236" s="6" t="s">
        <v>32</v>
      </c>
      <c r="W236" s="6">
        <f t="shared" si="25"/>
        <v>150.6</v>
      </c>
      <c r="X236" s="6">
        <v>146.80000000000001</v>
      </c>
      <c r="Y236" s="6">
        <v>150</v>
      </c>
      <c r="Z236" s="6">
        <v>152.19999999999999</v>
      </c>
      <c r="AA236" s="6">
        <v>131.19999999999999</v>
      </c>
      <c r="AB236" s="6">
        <v>147.5</v>
      </c>
      <c r="AC236" s="6">
        <v>159.1</v>
      </c>
      <c r="AD236" s="6">
        <v>136.1</v>
      </c>
      <c r="AE236" s="6">
        <v>144.19999999999999</v>
      </c>
      <c r="AF236" s="6">
        <v>144.9</v>
      </c>
      <c r="AG236" s="6">
        <f t="shared" si="26"/>
        <v>1826.8999999999999</v>
      </c>
      <c r="AH236" s="6">
        <f t="shared" si="27"/>
        <v>449.1</v>
      </c>
      <c r="AI236" s="6">
        <f t="shared" si="28"/>
        <v>459.70000000000005</v>
      </c>
      <c r="AJ236" s="7">
        <f t="shared" si="29"/>
        <v>288.29999999999995</v>
      </c>
      <c r="AK236">
        <f t="shared" si="30"/>
        <v>278</v>
      </c>
      <c r="AL236">
        <f t="shared" si="31"/>
        <v>456.2</v>
      </c>
    </row>
    <row r="237" spans="1:38" x14ac:dyDescent="0.3">
      <c r="A237" s="5" t="s">
        <v>33</v>
      </c>
      <c r="B237" s="6">
        <v>2019</v>
      </c>
      <c r="C237" s="6" t="s">
        <v>40</v>
      </c>
      <c r="D237" s="6" t="str">
        <f t="shared" si="24"/>
        <v>2019 July</v>
      </c>
      <c r="E237" s="6">
        <v>141.4</v>
      </c>
      <c r="F237" s="6">
        <v>160.19999999999999</v>
      </c>
      <c r="G237" s="6">
        <v>142.5</v>
      </c>
      <c r="H237" s="6">
        <v>144.1</v>
      </c>
      <c r="I237" s="6">
        <v>119.3</v>
      </c>
      <c r="J237" s="6">
        <v>154.69999999999999</v>
      </c>
      <c r="K237" s="6">
        <v>180.1</v>
      </c>
      <c r="L237" s="6">
        <v>128.9</v>
      </c>
      <c r="M237" s="6">
        <v>111.8</v>
      </c>
      <c r="N237" s="6">
        <v>141.6</v>
      </c>
      <c r="O237" s="6">
        <v>129.5</v>
      </c>
      <c r="P237" s="6">
        <v>155.6</v>
      </c>
      <c r="Q237" s="6">
        <v>147.69999999999999</v>
      </c>
      <c r="R237" s="6">
        <v>167.2</v>
      </c>
      <c r="S237" s="6">
        <v>144.69999999999999</v>
      </c>
      <c r="T237" s="6">
        <v>131.9</v>
      </c>
      <c r="U237" s="6">
        <v>142.69999999999999</v>
      </c>
      <c r="V237" s="6">
        <v>150.6</v>
      </c>
      <c r="W237" s="6">
        <f t="shared" si="25"/>
        <v>150.6</v>
      </c>
      <c r="X237" s="6">
        <v>127</v>
      </c>
      <c r="Y237" s="6">
        <v>137.69999999999999</v>
      </c>
      <c r="Z237" s="6">
        <v>140.80000000000001</v>
      </c>
      <c r="AA237" s="6">
        <v>120.6</v>
      </c>
      <c r="AB237" s="6">
        <v>135</v>
      </c>
      <c r="AC237" s="6">
        <v>150.4</v>
      </c>
      <c r="AD237" s="6">
        <v>135.1</v>
      </c>
      <c r="AE237" s="6">
        <v>134.5</v>
      </c>
      <c r="AF237" s="6">
        <v>143.30000000000001</v>
      </c>
      <c r="AG237" s="6">
        <f t="shared" si="26"/>
        <v>1857.3999999999999</v>
      </c>
      <c r="AH237" s="6">
        <f t="shared" si="27"/>
        <v>419.3</v>
      </c>
      <c r="AI237" s="6">
        <f t="shared" si="28"/>
        <v>438.69999999999993</v>
      </c>
      <c r="AJ237" s="7">
        <f t="shared" si="29"/>
        <v>275.89999999999998</v>
      </c>
      <c r="AK237">
        <f t="shared" si="30"/>
        <v>247.6</v>
      </c>
      <c r="AL237">
        <f t="shared" si="31"/>
        <v>436.7</v>
      </c>
    </row>
    <row r="238" spans="1:38" x14ac:dyDescent="0.3">
      <c r="A238" s="5" t="s">
        <v>34</v>
      </c>
      <c r="B238" s="6">
        <v>2019</v>
      </c>
      <c r="C238" s="6" t="s">
        <v>40</v>
      </c>
      <c r="D238" s="6" t="str">
        <f t="shared" si="24"/>
        <v>2019 July</v>
      </c>
      <c r="E238" s="6">
        <v>139.30000000000001</v>
      </c>
      <c r="F238" s="6">
        <v>162.69999999999999</v>
      </c>
      <c r="G238" s="6">
        <v>140</v>
      </c>
      <c r="H238" s="6">
        <v>144</v>
      </c>
      <c r="I238" s="6">
        <v>122.5</v>
      </c>
      <c r="J238" s="6">
        <v>150.30000000000001</v>
      </c>
      <c r="K238" s="6">
        <v>160.30000000000001</v>
      </c>
      <c r="L238" s="6">
        <v>130</v>
      </c>
      <c r="M238" s="6">
        <v>111.1</v>
      </c>
      <c r="N238" s="6">
        <v>141.69999999999999</v>
      </c>
      <c r="O238" s="6">
        <v>134.69999999999999</v>
      </c>
      <c r="P238" s="6">
        <v>156.19999999999999</v>
      </c>
      <c r="Q238" s="6">
        <v>144.69999999999999</v>
      </c>
      <c r="R238" s="6">
        <v>165.2</v>
      </c>
      <c r="S238" s="6">
        <v>148.9</v>
      </c>
      <c r="T238" s="6">
        <v>140.5</v>
      </c>
      <c r="U238" s="6">
        <v>147.6</v>
      </c>
      <c r="V238" s="6">
        <v>150.6</v>
      </c>
      <c r="W238" s="6">
        <f t="shared" si="25"/>
        <v>150.6</v>
      </c>
      <c r="X238" s="6">
        <v>139.30000000000001</v>
      </c>
      <c r="Y238" s="6">
        <v>144.19999999999999</v>
      </c>
      <c r="Z238" s="6">
        <v>147.9</v>
      </c>
      <c r="AA238" s="6">
        <v>125.6</v>
      </c>
      <c r="AB238" s="6">
        <v>140.5</v>
      </c>
      <c r="AC238" s="6">
        <v>154</v>
      </c>
      <c r="AD238" s="6">
        <v>135.69999999999999</v>
      </c>
      <c r="AE238" s="6">
        <v>139.5</v>
      </c>
      <c r="AF238" s="6">
        <v>144.19999999999999</v>
      </c>
      <c r="AG238" s="6">
        <f t="shared" si="26"/>
        <v>1837.5</v>
      </c>
      <c r="AH238" s="6">
        <f t="shared" si="27"/>
        <v>437</v>
      </c>
      <c r="AI238" s="6">
        <f t="shared" si="28"/>
        <v>448.79999999999995</v>
      </c>
      <c r="AJ238" s="7">
        <f t="shared" si="29"/>
        <v>283.60000000000002</v>
      </c>
      <c r="AK238">
        <f t="shared" si="30"/>
        <v>264.89999999999998</v>
      </c>
      <c r="AL238">
        <f t="shared" si="31"/>
        <v>445.2</v>
      </c>
    </row>
    <row r="239" spans="1:38" x14ac:dyDescent="0.3">
      <c r="A239" s="5" t="s">
        <v>30</v>
      </c>
      <c r="B239" s="6">
        <v>2019</v>
      </c>
      <c r="C239" s="6" t="s">
        <v>41</v>
      </c>
      <c r="D239" s="6" t="str">
        <f t="shared" si="24"/>
        <v>2019 August</v>
      </c>
      <c r="E239" s="6">
        <v>139.19999999999999</v>
      </c>
      <c r="F239" s="6">
        <v>161.9</v>
      </c>
      <c r="G239" s="6">
        <v>137.1</v>
      </c>
      <c r="H239" s="6">
        <v>144.6</v>
      </c>
      <c r="I239" s="6">
        <v>124.7</v>
      </c>
      <c r="J239" s="6">
        <v>145.5</v>
      </c>
      <c r="K239" s="6">
        <v>156.19999999999999</v>
      </c>
      <c r="L239" s="6">
        <v>131.5</v>
      </c>
      <c r="M239" s="6">
        <v>111.7</v>
      </c>
      <c r="N239" s="6">
        <v>142.69999999999999</v>
      </c>
      <c r="O239" s="6">
        <v>138.5</v>
      </c>
      <c r="P239" s="6">
        <v>156.9</v>
      </c>
      <c r="Q239" s="6">
        <v>144</v>
      </c>
      <c r="R239" s="6">
        <v>165.1</v>
      </c>
      <c r="S239" s="6">
        <v>151.80000000000001</v>
      </c>
      <c r="T239" s="6">
        <v>146.6</v>
      </c>
      <c r="U239" s="6">
        <v>151.1</v>
      </c>
      <c r="V239" s="6" t="s">
        <v>32</v>
      </c>
      <c r="W239" s="6">
        <f t="shared" si="25"/>
        <v>151.6</v>
      </c>
      <c r="X239" s="6">
        <v>146.4</v>
      </c>
      <c r="Y239" s="6">
        <v>150.19999999999999</v>
      </c>
      <c r="Z239" s="6">
        <v>152.69999999999999</v>
      </c>
      <c r="AA239" s="6">
        <v>131.4</v>
      </c>
      <c r="AB239" s="6">
        <v>148</v>
      </c>
      <c r="AC239" s="6">
        <v>159.69999999999999</v>
      </c>
      <c r="AD239" s="6">
        <v>138.80000000000001</v>
      </c>
      <c r="AE239" s="6">
        <v>144.9</v>
      </c>
      <c r="AF239" s="6">
        <v>145.69999999999999</v>
      </c>
      <c r="AG239" s="6">
        <f t="shared" si="26"/>
        <v>1834.5000000000002</v>
      </c>
      <c r="AH239" s="6">
        <f t="shared" si="27"/>
        <v>449.5</v>
      </c>
      <c r="AI239" s="6">
        <f t="shared" si="28"/>
        <v>461.49999999999994</v>
      </c>
      <c r="AJ239" s="7">
        <f t="shared" si="29"/>
        <v>291.5</v>
      </c>
      <c r="AK239">
        <f t="shared" si="30"/>
        <v>277.8</v>
      </c>
      <c r="AL239">
        <f t="shared" si="31"/>
        <v>458</v>
      </c>
    </row>
    <row r="240" spans="1:38" x14ac:dyDescent="0.3">
      <c r="A240" s="5" t="s">
        <v>33</v>
      </c>
      <c r="B240" s="6">
        <v>2019</v>
      </c>
      <c r="C240" s="6" t="s">
        <v>41</v>
      </c>
      <c r="D240" s="6" t="str">
        <f t="shared" si="24"/>
        <v>2019 August</v>
      </c>
      <c r="E240" s="6">
        <v>142.1</v>
      </c>
      <c r="F240" s="6">
        <v>158.30000000000001</v>
      </c>
      <c r="G240" s="6">
        <v>140.80000000000001</v>
      </c>
      <c r="H240" s="6">
        <v>144.9</v>
      </c>
      <c r="I240" s="6">
        <v>119.9</v>
      </c>
      <c r="J240" s="6">
        <v>153.9</v>
      </c>
      <c r="K240" s="6">
        <v>189.1</v>
      </c>
      <c r="L240" s="6">
        <v>129.80000000000001</v>
      </c>
      <c r="M240" s="6">
        <v>112.7</v>
      </c>
      <c r="N240" s="6">
        <v>142.5</v>
      </c>
      <c r="O240" s="6">
        <v>129.80000000000001</v>
      </c>
      <c r="P240" s="6">
        <v>156.19999999999999</v>
      </c>
      <c r="Q240" s="6">
        <v>149.1</v>
      </c>
      <c r="R240" s="6">
        <v>167.9</v>
      </c>
      <c r="S240" s="6">
        <v>145</v>
      </c>
      <c r="T240" s="6">
        <v>132.19999999999999</v>
      </c>
      <c r="U240" s="6">
        <v>143</v>
      </c>
      <c r="V240" s="6">
        <v>151.6</v>
      </c>
      <c r="W240" s="6">
        <f t="shared" si="25"/>
        <v>151.6</v>
      </c>
      <c r="X240" s="6">
        <v>125.5</v>
      </c>
      <c r="Y240" s="6">
        <v>138.1</v>
      </c>
      <c r="Z240" s="6">
        <v>141.5</v>
      </c>
      <c r="AA240" s="6">
        <v>120.8</v>
      </c>
      <c r="AB240" s="6">
        <v>135.4</v>
      </c>
      <c r="AC240" s="6">
        <v>151.5</v>
      </c>
      <c r="AD240" s="6">
        <v>137.80000000000001</v>
      </c>
      <c r="AE240" s="6">
        <v>135.30000000000001</v>
      </c>
      <c r="AF240" s="6">
        <v>144.19999999999999</v>
      </c>
      <c r="AG240" s="6">
        <f t="shared" si="26"/>
        <v>1869.1</v>
      </c>
      <c r="AH240" s="6">
        <f t="shared" si="27"/>
        <v>420.2</v>
      </c>
      <c r="AI240" s="6">
        <f t="shared" si="28"/>
        <v>441.2</v>
      </c>
      <c r="AJ240" s="7">
        <f t="shared" si="29"/>
        <v>279.3</v>
      </c>
      <c r="AK240">
        <f t="shared" si="30"/>
        <v>246.3</v>
      </c>
      <c r="AL240">
        <f t="shared" si="31"/>
        <v>438.6</v>
      </c>
    </row>
    <row r="241" spans="1:38" x14ac:dyDescent="0.3">
      <c r="A241" s="5" t="s">
        <v>34</v>
      </c>
      <c r="B241" s="6">
        <v>2019</v>
      </c>
      <c r="C241" s="6" t="s">
        <v>41</v>
      </c>
      <c r="D241" s="6" t="str">
        <f t="shared" si="24"/>
        <v>2019 August</v>
      </c>
      <c r="E241" s="6">
        <v>140.1</v>
      </c>
      <c r="F241" s="6">
        <v>160.6</v>
      </c>
      <c r="G241" s="6">
        <v>138.5</v>
      </c>
      <c r="H241" s="6">
        <v>144.69999999999999</v>
      </c>
      <c r="I241" s="6">
        <v>122.9</v>
      </c>
      <c r="J241" s="6">
        <v>149.4</v>
      </c>
      <c r="K241" s="6">
        <v>167.4</v>
      </c>
      <c r="L241" s="6">
        <v>130.9</v>
      </c>
      <c r="M241" s="6">
        <v>112</v>
      </c>
      <c r="N241" s="6">
        <v>142.6</v>
      </c>
      <c r="O241" s="6">
        <v>134.9</v>
      </c>
      <c r="P241" s="6">
        <v>156.6</v>
      </c>
      <c r="Q241" s="6">
        <v>145.9</v>
      </c>
      <c r="R241" s="6">
        <v>165.8</v>
      </c>
      <c r="S241" s="6">
        <v>149.1</v>
      </c>
      <c r="T241" s="6">
        <v>140.6</v>
      </c>
      <c r="U241" s="6">
        <v>147.9</v>
      </c>
      <c r="V241" s="6">
        <v>151.6</v>
      </c>
      <c r="W241" s="6">
        <f t="shared" si="25"/>
        <v>151.6</v>
      </c>
      <c r="X241" s="6">
        <v>138.5</v>
      </c>
      <c r="Y241" s="6">
        <v>144.5</v>
      </c>
      <c r="Z241" s="6">
        <v>148.5</v>
      </c>
      <c r="AA241" s="6">
        <v>125.8</v>
      </c>
      <c r="AB241" s="6">
        <v>140.9</v>
      </c>
      <c r="AC241" s="6">
        <v>154.9</v>
      </c>
      <c r="AD241" s="6">
        <v>138.4</v>
      </c>
      <c r="AE241" s="6">
        <v>140.19999999999999</v>
      </c>
      <c r="AF241" s="6">
        <v>145</v>
      </c>
      <c r="AG241" s="6">
        <f t="shared" si="26"/>
        <v>1846.5</v>
      </c>
      <c r="AH241" s="6">
        <f t="shared" si="27"/>
        <v>437.6</v>
      </c>
      <c r="AI241" s="6">
        <f t="shared" si="28"/>
        <v>451</v>
      </c>
      <c r="AJ241" s="7">
        <f t="shared" si="29"/>
        <v>286.89999999999998</v>
      </c>
      <c r="AK241">
        <f t="shared" si="30"/>
        <v>264.3</v>
      </c>
      <c r="AL241">
        <f t="shared" si="31"/>
        <v>446.9</v>
      </c>
    </row>
    <row r="242" spans="1:38" x14ac:dyDescent="0.3">
      <c r="A242" s="5" t="s">
        <v>30</v>
      </c>
      <c r="B242" s="6">
        <v>2019</v>
      </c>
      <c r="C242" s="6" t="s">
        <v>42</v>
      </c>
      <c r="D242" s="6" t="str">
        <f t="shared" si="24"/>
        <v>2019 September</v>
      </c>
      <c r="E242" s="6">
        <v>140.1</v>
      </c>
      <c r="F242" s="6">
        <v>161.9</v>
      </c>
      <c r="G242" s="6">
        <v>138.30000000000001</v>
      </c>
      <c r="H242" s="6">
        <v>145.69999999999999</v>
      </c>
      <c r="I242" s="6">
        <v>125.1</v>
      </c>
      <c r="J242" s="6">
        <v>143.80000000000001</v>
      </c>
      <c r="K242" s="6">
        <v>163.4</v>
      </c>
      <c r="L242" s="6">
        <v>132.19999999999999</v>
      </c>
      <c r="M242" s="6">
        <v>112.8</v>
      </c>
      <c r="N242" s="6">
        <v>144.19999999999999</v>
      </c>
      <c r="O242" s="6">
        <v>138.5</v>
      </c>
      <c r="P242" s="6">
        <v>157.19999999999999</v>
      </c>
      <c r="Q242" s="6">
        <v>145.5</v>
      </c>
      <c r="R242" s="6">
        <v>165.7</v>
      </c>
      <c r="S242" s="6">
        <v>151.69999999999999</v>
      </c>
      <c r="T242" s="6">
        <v>146.6</v>
      </c>
      <c r="U242" s="6">
        <v>151</v>
      </c>
      <c r="V242" s="6" t="s">
        <v>32</v>
      </c>
      <c r="W242" s="6">
        <f t="shared" si="25"/>
        <v>152.19999999999999</v>
      </c>
      <c r="X242" s="6">
        <v>146.9</v>
      </c>
      <c r="Y242" s="6">
        <v>150.30000000000001</v>
      </c>
      <c r="Z242" s="6">
        <v>153.4</v>
      </c>
      <c r="AA242" s="6">
        <v>131.6</v>
      </c>
      <c r="AB242" s="6">
        <v>148.30000000000001</v>
      </c>
      <c r="AC242" s="6">
        <v>160.19999999999999</v>
      </c>
      <c r="AD242" s="6">
        <v>140.19999999999999</v>
      </c>
      <c r="AE242" s="6">
        <v>145.4</v>
      </c>
      <c r="AF242" s="6">
        <v>146.69999999999999</v>
      </c>
      <c r="AG242" s="6">
        <f t="shared" si="26"/>
        <v>1848.7</v>
      </c>
      <c r="AH242" s="6">
        <f t="shared" si="27"/>
        <v>449.29999999999995</v>
      </c>
      <c r="AI242" s="6">
        <f t="shared" si="28"/>
        <v>462.7</v>
      </c>
      <c r="AJ242" s="7">
        <f t="shared" si="29"/>
        <v>293.60000000000002</v>
      </c>
      <c r="AK242">
        <f t="shared" si="30"/>
        <v>278.5</v>
      </c>
      <c r="AL242">
        <f t="shared" si="31"/>
        <v>459.40000000000003</v>
      </c>
    </row>
    <row r="243" spans="1:38" x14ac:dyDescent="0.3">
      <c r="A243" s="5" t="s">
        <v>33</v>
      </c>
      <c r="B243" s="6">
        <v>2019</v>
      </c>
      <c r="C243" s="6" t="s">
        <v>42</v>
      </c>
      <c r="D243" s="6" t="str">
        <f t="shared" si="24"/>
        <v>2019 September</v>
      </c>
      <c r="E243" s="6">
        <v>142.69999999999999</v>
      </c>
      <c r="F243" s="6">
        <v>158.69999999999999</v>
      </c>
      <c r="G243" s="6">
        <v>141.6</v>
      </c>
      <c r="H243" s="6">
        <v>144.9</v>
      </c>
      <c r="I243" s="6">
        <v>120.8</v>
      </c>
      <c r="J243" s="6">
        <v>149.80000000000001</v>
      </c>
      <c r="K243" s="6">
        <v>192.4</v>
      </c>
      <c r="L243" s="6">
        <v>130.30000000000001</v>
      </c>
      <c r="M243" s="6">
        <v>114</v>
      </c>
      <c r="N243" s="6">
        <v>143.80000000000001</v>
      </c>
      <c r="O243" s="6">
        <v>130</v>
      </c>
      <c r="P243" s="6">
        <v>156.4</v>
      </c>
      <c r="Q243" s="6">
        <v>149.5</v>
      </c>
      <c r="R243" s="6">
        <v>168.6</v>
      </c>
      <c r="S243" s="6">
        <v>145.30000000000001</v>
      </c>
      <c r="T243" s="6">
        <v>132.19999999999999</v>
      </c>
      <c r="U243" s="6">
        <v>143.30000000000001</v>
      </c>
      <c r="V243" s="6">
        <v>152.19999999999999</v>
      </c>
      <c r="W243" s="6">
        <f t="shared" si="25"/>
        <v>152.19999999999999</v>
      </c>
      <c r="X243" s="6">
        <v>126.6</v>
      </c>
      <c r="Y243" s="6">
        <v>138.30000000000001</v>
      </c>
      <c r="Z243" s="6">
        <v>141.9</v>
      </c>
      <c r="AA243" s="6">
        <v>121.2</v>
      </c>
      <c r="AB243" s="6">
        <v>135.9</v>
      </c>
      <c r="AC243" s="6">
        <v>151.6</v>
      </c>
      <c r="AD243" s="6">
        <v>139</v>
      </c>
      <c r="AE243" s="6">
        <v>135.69999999999999</v>
      </c>
      <c r="AF243" s="6">
        <v>144.69999999999999</v>
      </c>
      <c r="AG243" s="6">
        <f t="shared" si="26"/>
        <v>1874.9</v>
      </c>
      <c r="AH243" s="6">
        <f t="shared" si="27"/>
        <v>420.8</v>
      </c>
      <c r="AI243" s="6">
        <f t="shared" si="28"/>
        <v>442.1</v>
      </c>
      <c r="AJ243" s="7">
        <f t="shared" si="29"/>
        <v>280.89999999999998</v>
      </c>
      <c r="AK243">
        <f t="shared" si="30"/>
        <v>247.8</v>
      </c>
      <c r="AL243">
        <f t="shared" si="31"/>
        <v>440.19999999999993</v>
      </c>
    </row>
    <row r="244" spans="1:38" x14ac:dyDescent="0.3">
      <c r="A244" s="5" t="s">
        <v>34</v>
      </c>
      <c r="B244" s="6">
        <v>2019</v>
      </c>
      <c r="C244" s="6" t="s">
        <v>42</v>
      </c>
      <c r="D244" s="6" t="str">
        <f t="shared" si="24"/>
        <v>2019 September</v>
      </c>
      <c r="E244" s="6">
        <v>140.9</v>
      </c>
      <c r="F244" s="6">
        <v>160.80000000000001</v>
      </c>
      <c r="G244" s="6">
        <v>139.6</v>
      </c>
      <c r="H244" s="6">
        <v>145.4</v>
      </c>
      <c r="I244" s="6">
        <v>123.5</v>
      </c>
      <c r="J244" s="6">
        <v>146.6</v>
      </c>
      <c r="K244" s="6">
        <v>173.2</v>
      </c>
      <c r="L244" s="6">
        <v>131.6</v>
      </c>
      <c r="M244" s="6">
        <v>113.2</v>
      </c>
      <c r="N244" s="6">
        <v>144.1</v>
      </c>
      <c r="O244" s="6">
        <v>135</v>
      </c>
      <c r="P244" s="6">
        <v>156.80000000000001</v>
      </c>
      <c r="Q244" s="6">
        <v>147</v>
      </c>
      <c r="R244" s="6">
        <v>166.5</v>
      </c>
      <c r="S244" s="6">
        <v>149.19999999999999</v>
      </c>
      <c r="T244" s="6">
        <v>140.6</v>
      </c>
      <c r="U244" s="6">
        <v>147.9</v>
      </c>
      <c r="V244" s="6">
        <v>152.19999999999999</v>
      </c>
      <c r="W244" s="6">
        <f t="shared" si="25"/>
        <v>152.19999999999999</v>
      </c>
      <c r="X244" s="6">
        <v>139.19999999999999</v>
      </c>
      <c r="Y244" s="6">
        <v>144.6</v>
      </c>
      <c r="Z244" s="6">
        <v>149</v>
      </c>
      <c r="AA244" s="6">
        <v>126.1</v>
      </c>
      <c r="AB244" s="6">
        <v>141.30000000000001</v>
      </c>
      <c r="AC244" s="6">
        <v>155.19999999999999</v>
      </c>
      <c r="AD244" s="6">
        <v>139.69999999999999</v>
      </c>
      <c r="AE244" s="6">
        <v>140.69999999999999</v>
      </c>
      <c r="AF244" s="6">
        <v>145.80000000000001</v>
      </c>
      <c r="AG244" s="6">
        <f t="shared" si="26"/>
        <v>1857.6999999999998</v>
      </c>
      <c r="AH244" s="6">
        <f t="shared" si="27"/>
        <v>437.69999999999993</v>
      </c>
      <c r="AI244" s="6">
        <f t="shared" si="28"/>
        <v>451.99999999999994</v>
      </c>
      <c r="AJ244" s="7">
        <f t="shared" si="29"/>
        <v>288.7</v>
      </c>
      <c r="AK244">
        <f t="shared" si="30"/>
        <v>265.29999999999995</v>
      </c>
      <c r="AL244">
        <f t="shared" si="31"/>
        <v>448.5</v>
      </c>
    </row>
    <row r="245" spans="1:38" x14ac:dyDescent="0.3">
      <c r="A245" s="5" t="s">
        <v>30</v>
      </c>
      <c r="B245" s="6">
        <v>2019</v>
      </c>
      <c r="C245" s="6" t="s">
        <v>43</v>
      </c>
      <c r="D245" s="6" t="str">
        <f t="shared" si="24"/>
        <v>2019 October</v>
      </c>
      <c r="E245" s="6">
        <v>141</v>
      </c>
      <c r="F245" s="6">
        <v>161.6</v>
      </c>
      <c r="G245" s="6">
        <v>141.19999999999999</v>
      </c>
      <c r="H245" s="6">
        <v>146.5</v>
      </c>
      <c r="I245" s="6">
        <v>125.6</v>
      </c>
      <c r="J245" s="6">
        <v>145.69999999999999</v>
      </c>
      <c r="K245" s="6">
        <v>178.8</v>
      </c>
      <c r="L245" s="6">
        <v>133.1</v>
      </c>
      <c r="M245" s="6">
        <v>113.6</v>
      </c>
      <c r="N245" s="6">
        <v>145.5</v>
      </c>
      <c r="O245" s="6">
        <v>138.6</v>
      </c>
      <c r="P245" s="6">
        <v>157.4</v>
      </c>
      <c r="Q245" s="6">
        <v>148.30000000000001</v>
      </c>
      <c r="R245" s="6">
        <v>166.3</v>
      </c>
      <c r="S245" s="6">
        <v>151.69999999999999</v>
      </c>
      <c r="T245" s="6">
        <v>146.69999999999999</v>
      </c>
      <c r="U245" s="6">
        <v>151</v>
      </c>
      <c r="V245" s="6" t="s">
        <v>32</v>
      </c>
      <c r="W245" s="6">
        <f t="shared" si="25"/>
        <v>153</v>
      </c>
      <c r="X245" s="6">
        <v>147.69999999999999</v>
      </c>
      <c r="Y245" s="6">
        <v>150.6</v>
      </c>
      <c r="Z245" s="6">
        <v>153.69999999999999</v>
      </c>
      <c r="AA245" s="6">
        <v>131.69999999999999</v>
      </c>
      <c r="AB245" s="6">
        <v>148.69999999999999</v>
      </c>
      <c r="AC245" s="6">
        <v>160.69999999999999</v>
      </c>
      <c r="AD245" s="6">
        <v>140.30000000000001</v>
      </c>
      <c r="AE245" s="6">
        <v>145.69999999999999</v>
      </c>
      <c r="AF245" s="6">
        <v>148.30000000000001</v>
      </c>
      <c r="AG245" s="6">
        <f t="shared" si="26"/>
        <v>1876.8999999999996</v>
      </c>
      <c r="AH245" s="6">
        <f t="shared" si="27"/>
        <v>449.4</v>
      </c>
      <c r="AI245" s="6">
        <f t="shared" si="28"/>
        <v>464.3</v>
      </c>
      <c r="AJ245" s="7">
        <f t="shared" si="29"/>
        <v>294</v>
      </c>
      <c r="AK245">
        <f t="shared" si="30"/>
        <v>279.39999999999998</v>
      </c>
      <c r="AL245">
        <f t="shared" si="31"/>
        <v>460.7</v>
      </c>
    </row>
    <row r="246" spans="1:38" x14ac:dyDescent="0.3">
      <c r="A246" s="5" t="s">
        <v>33</v>
      </c>
      <c r="B246" s="6">
        <v>2019</v>
      </c>
      <c r="C246" s="6" t="s">
        <v>43</v>
      </c>
      <c r="D246" s="6" t="str">
        <f t="shared" si="24"/>
        <v>2019 October</v>
      </c>
      <c r="E246" s="6">
        <v>143.5</v>
      </c>
      <c r="F246" s="6">
        <v>159.80000000000001</v>
      </c>
      <c r="G246" s="6">
        <v>144.69999999999999</v>
      </c>
      <c r="H246" s="6">
        <v>145.6</v>
      </c>
      <c r="I246" s="6">
        <v>121.1</v>
      </c>
      <c r="J246" s="6">
        <v>150.6</v>
      </c>
      <c r="K246" s="6">
        <v>207.2</v>
      </c>
      <c r="L246" s="6">
        <v>131.19999999999999</v>
      </c>
      <c r="M246" s="6">
        <v>114.8</v>
      </c>
      <c r="N246" s="6">
        <v>145.19999999999999</v>
      </c>
      <c r="O246" s="6">
        <v>130.19999999999999</v>
      </c>
      <c r="P246" s="6">
        <v>156.80000000000001</v>
      </c>
      <c r="Q246" s="6">
        <v>151.9</v>
      </c>
      <c r="R246" s="6">
        <v>169.3</v>
      </c>
      <c r="S246" s="6">
        <v>145.9</v>
      </c>
      <c r="T246" s="6">
        <v>132.4</v>
      </c>
      <c r="U246" s="6">
        <v>143.9</v>
      </c>
      <c r="V246" s="6">
        <v>153</v>
      </c>
      <c r="W246" s="6">
        <f t="shared" si="25"/>
        <v>153</v>
      </c>
      <c r="X246" s="6">
        <v>128.9</v>
      </c>
      <c r="Y246" s="6">
        <v>138.69999999999999</v>
      </c>
      <c r="Z246" s="6">
        <v>142.4</v>
      </c>
      <c r="AA246" s="6">
        <v>121.5</v>
      </c>
      <c r="AB246" s="6">
        <v>136.19999999999999</v>
      </c>
      <c r="AC246" s="6">
        <v>151.69999999999999</v>
      </c>
      <c r="AD246" s="6">
        <v>139.5</v>
      </c>
      <c r="AE246" s="6">
        <v>136</v>
      </c>
      <c r="AF246" s="6">
        <v>146</v>
      </c>
      <c r="AG246" s="6">
        <f t="shared" si="26"/>
        <v>1902.6000000000001</v>
      </c>
      <c r="AH246" s="6">
        <f t="shared" si="27"/>
        <v>422.20000000000005</v>
      </c>
      <c r="AI246" s="6">
        <f t="shared" si="28"/>
        <v>443.4</v>
      </c>
      <c r="AJ246" s="7">
        <f t="shared" si="29"/>
        <v>281.89999999999998</v>
      </c>
      <c r="AK246">
        <f t="shared" si="30"/>
        <v>250.4</v>
      </c>
      <c r="AL246">
        <f t="shared" si="31"/>
        <v>441.5</v>
      </c>
    </row>
    <row r="247" spans="1:38" x14ac:dyDescent="0.3">
      <c r="A247" s="5" t="s">
        <v>34</v>
      </c>
      <c r="B247" s="6">
        <v>2019</v>
      </c>
      <c r="C247" s="6" t="s">
        <v>43</v>
      </c>
      <c r="D247" s="6" t="str">
        <f t="shared" si="24"/>
        <v>2019 October</v>
      </c>
      <c r="E247" s="6">
        <v>141.80000000000001</v>
      </c>
      <c r="F247" s="6">
        <v>161</v>
      </c>
      <c r="G247" s="6">
        <v>142.6</v>
      </c>
      <c r="H247" s="6">
        <v>146.19999999999999</v>
      </c>
      <c r="I247" s="6">
        <v>123.9</v>
      </c>
      <c r="J247" s="6">
        <v>148</v>
      </c>
      <c r="K247" s="6">
        <v>188.4</v>
      </c>
      <c r="L247" s="6">
        <v>132.5</v>
      </c>
      <c r="M247" s="6">
        <v>114</v>
      </c>
      <c r="N247" s="6">
        <v>145.4</v>
      </c>
      <c r="O247" s="6">
        <v>135.1</v>
      </c>
      <c r="P247" s="6">
        <v>157.1</v>
      </c>
      <c r="Q247" s="6">
        <v>149.6</v>
      </c>
      <c r="R247" s="6">
        <v>167.1</v>
      </c>
      <c r="S247" s="6">
        <v>149.4</v>
      </c>
      <c r="T247" s="6">
        <v>140.80000000000001</v>
      </c>
      <c r="U247" s="6">
        <v>148.19999999999999</v>
      </c>
      <c r="V247" s="6">
        <v>153</v>
      </c>
      <c r="W247" s="6">
        <f t="shared" si="25"/>
        <v>153</v>
      </c>
      <c r="X247" s="6">
        <v>140.6</v>
      </c>
      <c r="Y247" s="6">
        <v>145</v>
      </c>
      <c r="Z247" s="6">
        <v>149.4</v>
      </c>
      <c r="AA247" s="6">
        <v>126.3</v>
      </c>
      <c r="AB247" s="6">
        <v>141.69999999999999</v>
      </c>
      <c r="AC247" s="6">
        <v>155.4</v>
      </c>
      <c r="AD247" s="6">
        <v>140</v>
      </c>
      <c r="AE247" s="6">
        <v>141</v>
      </c>
      <c r="AF247" s="6">
        <v>147.19999999999999</v>
      </c>
      <c r="AG247" s="6">
        <f t="shared" si="26"/>
        <v>1885.5999999999997</v>
      </c>
      <c r="AH247" s="6">
        <f t="shared" si="27"/>
        <v>438.40000000000003</v>
      </c>
      <c r="AI247" s="6">
        <f t="shared" si="28"/>
        <v>453.4</v>
      </c>
      <c r="AJ247" s="7">
        <f t="shared" si="29"/>
        <v>289.39999999999998</v>
      </c>
      <c r="AK247">
        <f t="shared" si="30"/>
        <v>266.89999999999998</v>
      </c>
      <c r="AL247">
        <f t="shared" si="31"/>
        <v>449.8</v>
      </c>
    </row>
    <row r="248" spans="1:38" x14ac:dyDescent="0.3">
      <c r="A248" s="5" t="s">
        <v>30</v>
      </c>
      <c r="B248" s="6">
        <v>2019</v>
      </c>
      <c r="C248" s="6" t="s">
        <v>45</v>
      </c>
      <c r="D248" s="6" t="str">
        <f t="shared" si="24"/>
        <v>2019 November</v>
      </c>
      <c r="E248" s="6">
        <v>141.80000000000001</v>
      </c>
      <c r="F248" s="6">
        <v>163.69999999999999</v>
      </c>
      <c r="G248" s="6">
        <v>143.80000000000001</v>
      </c>
      <c r="H248" s="6">
        <v>147.1</v>
      </c>
      <c r="I248" s="6">
        <v>126</v>
      </c>
      <c r="J248" s="6">
        <v>146.19999999999999</v>
      </c>
      <c r="K248" s="6">
        <v>191.4</v>
      </c>
      <c r="L248" s="6">
        <v>136.19999999999999</v>
      </c>
      <c r="M248" s="6">
        <v>113.8</v>
      </c>
      <c r="N248" s="6">
        <v>147.30000000000001</v>
      </c>
      <c r="O248" s="6">
        <v>138.69999999999999</v>
      </c>
      <c r="P248" s="6">
        <v>157.69999999999999</v>
      </c>
      <c r="Q248" s="6">
        <v>150.9</v>
      </c>
      <c r="R248" s="6">
        <v>167.2</v>
      </c>
      <c r="S248" s="6">
        <v>152.30000000000001</v>
      </c>
      <c r="T248" s="6">
        <v>147</v>
      </c>
      <c r="U248" s="6">
        <v>151.5</v>
      </c>
      <c r="V248" s="6" t="s">
        <v>32</v>
      </c>
      <c r="W248" s="6">
        <f t="shared" si="25"/>
        <v>153.5</v>
      </c>
      <c r="X248" s="6">
        <v>148.4</v>
      </c>
      <c r="Y248" s="6">
        <v>150.9</v>
      </c>
      <c r="Z248" s="6">
        <v>154.30000000000001</v>
      </c>
      <c r="AA248" s="6">
        <v>132.1</v>
      </c>
      <c r="AB248" s="6">
        <v>149.1</v>
      </c>
      <c r="AC248" s="6">
        <v>160.80000000000001</v>
      </c>
      <c r="AD248" s="6">
        <v>140.6</v>
      </c>
      <c r="AE248" s="6">
        <v>146.1</v>
      </c>
      <c r="AF248" s="6">
        <v>149.9</v>
      </c>
      <c r="AG248" s="6">
        <f t="shared" si="26"/>
        <v>1904.6000000000001</v>
      </c>
      <c r="AH248" s="6">
        <f t="shared" si="27"/>
        <v>450.8</v>
      </c>
      <c r="AI248" s="6">
        <f t="shared" si="28"/>
        <v>465.2</v>
      </c>
      <c r="AJ248" s="7">
        <f t="shared" si="29"/>
        <v>294.89999999999998</v>
      </c>
      <c r="AK248">
        <f t="shared" si="30"/>
        <v>280.5</v>
      </c>
      <c r="AL248">
        <f t="shared" si="31"/>
        <v>462.4</v>
      </c>
    </row>
    <row r="249" spans="1:38" x14ac:dyDescent="0.3">
      <c r="A249" s="5" t="s">
        <v>33</v>
      </c>
      <c r="B249" s="6">
        <v>2019</v>
      </c>
      <c r="C249" s="6" t="s">
        <v>45</v>
      </c>
      <c r="D249" s="6" t="str">
        <f t="shared" si="24"/>
        <v>2019 November</v>
      </c>
      <c r="E249" s="6">
        <v>144.1</v>
      </c>
      <c r="F249" s="6">
        <v>162.4</v>
      </c>
      <c r="G249" s="6">
        <v>148.4</v>
      </c>
      <c r="H249" s="6">
        <v>145.9</v>
      </c>
      <c r="I249" s="6">
        <v>121.5</v>
      </c>
      <c r="J249" s="6">
        <v>148.80000000000001</v>
      </c>
      <c r="K249" s="6">
        <v>215.7</v>
      </c>
      <c r="L249" s="6">
        <v>134.6</v>
      </c>
      <c r="M249" s="6">
        <v>115</v>
      </c>
      <c r="N249" s="6">
        <v>146.30000000000001</v>
      </c>
      <c r="O249" s="6">
        <v>130.5</v>
      </c>
      <c r="P249" s="6">
        <v>157.19999999999999</v>
      </c>
      <c r="Q249" s="6">
        <v>153.6</v>
      </c>
      <c r="R249" s="6">
        <v>169.9</v>
      </c>
      <c r="S249" s="6">
        <v>146.30000000000001</v>
      </c>
      <c r="T249" s="6">
        <v>132.6</v>
      </c>
      <c r="U249" s="6">
        <v>144.19999999999999</v>
      </c>
      <c r="V249" s="6">
        <v>153.5</v>
      </c>
      <c r="W249" s="6">
        <f t="shared" si="25"/>
        <v>153.5</v>
      </c>
      <c r="X249" s="6">
        <v>132.19999999999999</v>
      </c>
      <c r="Y249" s="6">
        <v>139.1</v>
      </c>
      <c r="Z249" s="6">
        <v>142.80000000000001</v>
      </c>
      <c r="AA249" s="6">
        <v>121.7</v>
      </c>
      <c r="AB249" s="6">
        <v>136.69999999999999</v>
      </c>
      <c r="AC249" s="6">
        <v>151.80000000000001</v>
      </c>
      <c r="AD249" s="6">
        <v>139.80000000000001</v>
      </c>
      <c r="AE249" s="6">
        <v>136.30000000000001</v>
      </c>
      <c r="AF249" s="6">
        <v>147</v>
      </c>
      <c r="AG249" s="6">
        <f t="shared" si="26"/>
        <v>1923.9999999999998</v>
      </c>
      <c r="AH249" s="6">
        <f t="shared" si="27"/>
        <v>423.09999999999997</v>
      </c>
      <c r="AI249" s="6">
        <f t="shared" si="28"/>
        <v>444.40000000000003</v>
      </c>
      <c r="AJ249" s="7">
        <f t="shared" si="29"/>
        <v>282.60000000000002</v>
      </c>
      <c r="AK249">
        <f t="shared" si="30"/>
        <v>253.89999999999998</v>
      </c>
      <c r="AL249">
        <f t="shared" si="31"/>
        <v>442.90000000000003</v>
      </c>
    </row>
    <row r="250" spans="1:38" x14ac:dyDescent="0.3">
      <c r="A250" s="5" t="s">
        <v>34</v>
      </c>
      <c r="B250" s="6">
        <v>2019</v>
      </c>
      <c r="C250" s="6" t="s">
        <v>45</v>
      </c>
      <c r="D250" s="6" t="str">
        <f t="shared" si="24"/>
        <v>2019 November</v>
      </c>
      <c r="E250" s="6">
        <v>142.5</v>
      </c>
      <c r="F250" s="6">
        <v>163.19999999999999</v>
      </c>
      <c r="G250" s="6">
        <v>145.6</v>
      </c>
      <c r="H250" s="6">
        <v>146.69999999999999</v>
      </c>
      <c r="I250" s="6">
        <v>124.3</v>
      </c>
      <c r="J250" s="6">
        <v>147.4</v>
      </c>
      <c r="K250" s="6">
        <v>199.6</v>
      </c>
      <c r="L250" s="6">
        <v>135.69999999999999</v>
      </c>
      <c r="M250" s="6">
        <v>114.2</v>
      </c>
      <c r="N250" s="6">
        <v>147</v>
      </c>
      <c r="O250" s="6">
        <v>135.30000000000001</v>
      </c>
      <c r="P250" s="6">
        <v>157.5</v>
      </c>
      <c r="Q250" s="6">
        <v>151.9</v>
      </c>
      <c r="R250" s="6">
        <v>167.9</v>
      </c>
      <c r="S250" s="6">
        <v>149.9</v>
      </c>
      <c r="T250" s="6">
        <v>141</v>
      </c>
      <c r="U250" s="6">
        <v>148.6</v>
      </c>
      <c r="V250" s="6">
        <v>153.5</v>
      </c>
      <c r="W250" s="6">
        <f t="shared" si="25"/>
        <v>153.5</v>
      </c>
      <c r="X250" s="6">
        <v>142.30000000000001</v>
      </c>
      <c r="Y250" s="6">
        <v>145.30000000000001</v>
      </c>
      <c r="Z250" s="6">
        <v>149.9</v>
      </c>
      <c r="AA250" s="6">
        <v>126.6</v>
      </c>
      <c r="AB250" s="6">
        <v>142.1</v>
      </c>
      <c r="AC250" s="6">
        <v>155.5</v>
      </c>
      <c r="AD250" s="6">
        <v>140.30000000000001</v>
      </c>
      <c r="AE250" s="6">
        <v>141.30000000000001</v>
      </c>
      <c r="AF250" s="6">
        <v>148.6</v>
      </c>
      <c r="AG250" s="6">
        <f t="shared" si="26"/>
        <v>1910.9</v>
      </c>
      <c r="AH250" s="6">
        <f t="shared" si="27"/>
        <v>439.5</v>
      </c>
      <c r="AI250" s="6">
        <f t="shared" si="28"/>
        <v>454.3</v>
      </c>
      <c r="AJ250" s="7">
        <f t="shared" si="29"/>
        <v>290.20000000000005</v>
      </c>
      <c r="AK250">
        <f t="shared" si="30"/>
        <v>268.89999999999998</v>
      </c>
      <c r="AL250">
        <f t="shared" si="31"/>
        <v>451.30000000000007</v>
      </c>
    </row>
    <row r="251" spans="1:38" x14ac:dyDescent="0.3">
      <c r="A251" s="5" t="s">
        <v>30</v>
      </c>
      <c r="B251" s="6">
        <v>2019</v>
      </c>
      <c r="C251" s="6" t="s">
        <v>46</v>
      </c>
      <c r="D251" s="6" t="str">
        <f t="shared" si="24"/>
        <v>2019 December</v>
      </c>
      <c r="E251" s="6">
        <v>142.80000000000001</v>
      </c>
      <c r="F251" s="6">
        <v>165.3</v>
      </c>
      <c r="G251" s="6">
        <v>149.5</v>
      </c>
      <c r="H251" s="6">
        <v>148.69999999999999</v>
      </c>
      <c r="I251" s="6">
        <v>127.5</v>
      </c>
      <c r="J251" s="6">
        <v>144.30000000000001</v>
      </c>
      <c r="K251" s="6">
        <v>209.5</v>
      </c>
      <c r="L251" s="6">
        <v>138.80000000000001</v>
      </c>
      <c r="M251" s="6">
        <v>113.6</v>
      </c>
      <c r="N251" s="6">
        <v>149.1</v>
      </c>
      <c r="O251" s="6">
        <v>139.30000000000001</v>
      </c>
      <c r="P251" s="6">
        <v>158.30000000000001</v>
      </c>
      <c r="Q251" s="6">
        <v>154.30000000000001</v>
      </c>
      <c r="R251" s="6">
        <v>167.8</v>
      </c>
      <c r="S251" s="6">
        <v>152.6</v>
      </c>
      <c r="T251" s="6">
        <v>147.30000000000001</v>
      </c>
      <c r="U251" s="6">
        <v>151.9</v>
      </c>
      <c r="V251" s="6" t="s">
        <v>32</v>
      </c>
      <c r="W251" s="6">
        <f t="shared" si="25"/>
        <v>152.80000000000001</v>
      </c>
      <c r="X251" s="6">
        <v>149.9</v>
      </c>
      <c r="Y251" s="6">
        <v>151.19999999999999</v>
      </c>
      <c r="Z251" s="6">
        <v>154.80000000000001</v>
      </c>
      <c r="AA251" s="6">
        <v>135</v>
      </c>
      <c r="AB251" s="6">
        <v>149.5</v>
      </c>
      <c r="AC251" s="6">
        <v>161.1</v>
      </c>
      <c r="AD251" s="6">
        <v>140.6</v>
      </c>
      <c r="AE251" s="6">
        <v>147.1</v>
      </c>
      <c r="AF251" s="6">
        <v>152.30000000000001</v>
      </c>
      <c r="AG251" s="6">
        <f t="shared" si="26"/>
        <v>1940.9999999999995</v>
      </c>
      <c r="AH251" s="6">
        <f t="shared" si="27"/>
        <v>451.79999999999995</v>
      </c>
      <c r="AI251" s="6">
        <f t="shared" si="28"/>
        <v>465.1</v>
      </c>
      <c r="AJ251" s="7">
        <f t="shared" si="29"/>
        <v>295.39999999999998</v>
      </c>
      <c r="AK251">
        <f t="shared" si="30"/>
        <v>284.89999999999998</v>
      </c>
      <c r="AL251">
        <f t="shared" si="31"/>
        <v>464.4</v>
      </c>
    </row>
    <row r="252" spans="1:38" x14ac:dyDescent="0.3">
      <c r="A252" s="5" t="s">
        <v>33</v>
      </c>
      <c r="B252" s="6">
        <v>2019</v>
      </c>
      <c r="C252" s="6" t="s">
        <v>46</v>
      </c>
      <c r="D252" s="6" t="str">
        <f t="shared" si="24"/>
        <v>2019 December</v>
      </c>
      <c r="E252" s="6">
        <v>144.9</v>
      </c>
      <c r="F252" s="6">
        <v>164.5</v>
      </c>
      <c r="G252" s="6">
        <v>153.69999999999999</v>
      </c>
      <c r="H252" s="6">
        <v>147.5</v>
      </c>
      <c r="I252" s="6">
        <v>122.7</v>
      </c>
      <c r="J252" s="6">
        <v>147.19999999999999</v>
      </c>
      <c r="K252" s="6">
        <v>231.5</v>
      </c>
      <c r="L252" s="6">
        <v>137.19999999999999</v>
      </c>
      <c r="M252" s="6">
        <v>114.7</v>
      </c>
      <c r="N252" s="6">
        <v>148</v>
      </c>
      <c r="O252" s="6">
        <v>130.80000000000001</v>
      </c>
      <c r="P252" s="6">
        <v>157.69999999999999</v>
      </c>
      <c r="Q252" s="6">
        <v>156.30000000000001</v>
      </c>
      <c r="R252" s="6">
        <v>170.4</v>
      </c>
      <c r="S252" s="6">
        <v>146.80000000000001</v>
      </c>
      <c r="T252" s="6">
        <v>132.80000000000001</v>
      </c>
      <c r="U252" s="6">
        <v>144.6</v>
      </c>
      <c r="V252" s="6">
        <v>152.80000000000001</v>
      </c>
      <c r="W252" s="6">
        <f t="shared" si="25"/>
        <v>152.80000000000001</v>
      </c>
      <c r="X252" s="6">
        <v>133.6</v>
      </c>
      <c r="Y252" s="6">
        <v>139.80000000000001</v>
      </c>
      <c r="Z252" s="6">
        <v>143.19999999999999</v>
      </c>
      <c r="AA252" s="6">
        <v>125.2</v>
      </c>
      <c r="AB252" s="6">
        <v>136.80000000000001</v>
      </c>
      <c r="AC252" s="6">
        <v>151.9</v>
      </c>
      <c r="AD252" s="6">
        <v>140.19999999999999</v>
      </c>
      <c r="AE252" s="6">
        <v>137.69999999999999</v>
      </c>
      <c r="AF252" s="6">
        <v>148.30000000000001</v>
      </c>
      <c r="AG252" s="6">
        <f t="shared" si="26"/>
        <v>1956.7</v>
      </c>
      <c r="AH252" s="6">
        <f t="shared" si="27"/>
        <v>424.20000000000005</v>
      </c>
      <c r="AI252" s="6">
        <f t="shared" si="28"/>
        <v>444.5</v>
      </c>
      <c r="AJ252" s="7">
        <f t="shared" si="29"/>
        <v>283.39999999999998</v>
      </c>
      <c r="AK252">
        <f t="shared" si="30"/>
        <v>258.8</v>
      </c>
      <c r="AL252">
        <f t="shared" si="31"/>
        <v>444.90000000000003</v>
      </c>
    </row>
    <row r="253" spans="1:38" x14ac:dyDescent="0.3">
      <c r="A253" s="5" t="s">
        <v>34</v>
      </c>
      <c r="B253" s="6">
        <v>2019</v>
      </c>
      <c r="C253" s="6" t="s">
        <v>46</v>
      </c>
      <c r="D253" s="6" t="str">
        <f t="shared" si="24"/>
        <v>2019 December</v>
      </c>
      <c r="E253" s="6">
        <v>143.5</v>
      </c>
      <c r="F253" s="6">
        <v>165</v>
      </c>
      <c r="G253" s="6">
        <v>151.1</v>
      </c>
      <c r="H253" s="6">
        <v>148.30000000000001</v>
      </c>
      <c r="I253" s="6">
        <v>125.7</v>
      </c>
      <c r="J253" s="6">
        <v>145.69999999999999</v>
      </c>
      <c r="K253" s="6">
        <v>217</v>
      </c>
      <c r="L253" s="6">
        <v>138.30000000000001</v>
      </c>
      <c r="M253" s="6">
        <v>114</v>
      </c>
      <c r="N253" s="6">
        <v>148.69999999999999</v>
      </c>
      <c r="O253" s="6">
        <v>135.80000000000001</v>
      </c>
      <c r="P253" s="6">
        <v>158</v>
      </c>
      <c r="Q253" s="6">
        <v>155</v>
      </c>
      <c r="R253" s="6">
        <v>168.5</v>
      </c>
      <c r="S253" s="6">
        <v>150.30000000000001</v>
      </c>
      <c r="T253" s="6">
        <v>141.30000000000001</v>
      </c>
      <c r="U253" s="6">
        <v>149</v>
      </c>
      <c r="V253" s="6">
        <v>152.80000000000001</v>
      </c>
      <c r="W253" s="6">
        <f t="shared" si="25"/>
        <v>152.80000000000001</v>
      </c>
      <c r="X253" s="6">
        <v>143.69999999999999</v>
      </c>
      <c r="Y253" s="6">
        <v>145.80000000000001</v>
      </c>
      <c r="Z253" s="6">
        <v>150.4</v>
      </c>
      <c r="AA253" s="6">
        <v>129.80000000000001</v>
      </c>
      <c r="AB253" s="6">
        <v>142.30000000000001</v>
      </c>
      <c r="AC253" s="6">
        <v>155.69999999999999</v>
      </c>
      <c r="AD253" s="6">
        <v>140.4</v>
      </c>
      <c r="AE253" s="6">
        <v>142.5</v>
      </c>
      <c r="AF253" s="6">
        <v>150.4</v>
      </c>
      <c r="AG253" s="6">
        <f t="shared" si="26"/>
        <v>1946.1000000000001</v>
      </c>
      <c r="AH253" s="6">
        <f t="shared" si="27"/>
        <v>440.6</v>
      </c>
      <c r="AI253" s="6">
        <f t="shared" si="28"/>
        <v>454.3</v>
      </c>
      <c r="AJ253" s="7">
        <f t="shared" si="29"/>
        <v>290.8</v>
      </c>
      <c r="AK253">
        <f t="shared" si="30"/>
        <v>273.5</v>
      </c>
      <c r="AL253">
        <f t="shared" si="31"/>
        <v>453.3</v>
      </c>
    </row>
    <row r="254" spans="1:38" x14ac:dyDescent="0.3">
      <c r="A254" s="5" t="s">
        <v>30</v>
      </c>
      <c r="B254" s="6">
        <v>2020</v>
      </c>
      <c r="C254" s="6" t="s">
        <v>31</v>
      </c>
      <c r="D254" s="6" t="str">
        <f t="shared" si="24"/>
        <v>2020 January</v>
      </c>
      <c r="E254" s="6">
        <v>143.69999999999999</v>
      </c>
      <c r="F254" s="6">
        <v>167.3</v>
      </c>
      <c r="G254" s="6">
        <v>153.5</v>
      </c>
      <c r="H254" s="6">
        <v>150.5</v>
      </c>
      <c r="I254" s="6">
        <v>132</v>
      </c>
      <c r="J254" s="6">
        <v>142.19999999999999</v>
      </c>
      <c r="K254" s="6">
        <v>191.5</v>
      </c>
      <c r="L254" s="6">
        <v>141.1</v>
      </c>
      <c r="M254" s="6">
        <v>113.8</v>
      </c>
      <c r="N254" s="6">
        <v>151.6</v>
      </c>
      <c r="O254" s="6">
        <v>139.69999999999999</v>
      </c>
      <c r="P254" s="6">
        <v>158.69999999999999</v>
      </c>
      <c r="Q254" s="6">
        <v>153</v>
      </c>
      <c r="R254" s="6">
        <v>168.6</v>
      </c>
      <c r="S254" s="6">
        <v>152.80000000000001</v>
      </c>
      <c r="T254" s="6">
        <v>147.4</v>
      </c>
      <c r="U254" s="6">
        <v>152.1</v>
      </c>
      <c r="V254" s="6" t="s">
        <v>32</v>
      </c>
      <c r="W254" s="6">
        <f t="shared" si="25"/>
        <v>153.9</v>
      </c>
      <c r="X254" s="6">
        <v>150.4</v>
      </c>
      <c r="Y254" s="6">
        <v>151.69999999999999</v>
      </c>
      <c r="Z254" s="6">
        <v>155.69999999999999</v>
      </c>
      <c r="AA254" s="6">
        <v>136.30000000000001</v>
      </c>
      <c r="AB254" s="6">
        <v>150.1</v>
      </c>
      <c r="AC254" s="6">
        <v>161.69999999999999</v>
      </c>
      <c r="AD254" s="6">
        <v>142.5</v>
      </c>
      <c r="AE254" s="6">
        <v>148.1</v>
      </c>
      <c r="AF254" s="6">
        <v>151.9</v>
      </c>
      <c r="AG254" s="6">
        <f t="shared" si="26"/>
        <v>1938.6</v>
      </c>
      <c r="AH254" s="6">
        <f t="shared" si="27"/>
        <v>452.30000000000007</v>
      </c>
      <c r="AI254" s="6">
        <f t="shared" si="28"/>
        <v>467.3</v>
      </c>
      <c r="AJ254" s="7">
        <f t="shared" si="29"/>
        <v>298.2</v>
      </c>
      <c r="AK254">
        <f t="shared" si="30"/>
        <v>286.70000000000005</v>
      </c>
      <c r="AL254">
        <f t="shared" si="31"/>
        <v>466.79999999999995</v>
      </c>
    </row>
    <row r="255" spans="1:38" x14ac:dyDescent="0.3">
      <c r="A255" s="5" t="s">
        <v>33</v>
      </c>
      <c r="B255" s="6">
        <v>2020</v>
      </c>
      <c r="C255" s="6" t="s">
        <v>31</v>
      </c>
      <c r="D255" s="6" t="str">
        <f t="shared" si="24"/>
        <v>2020 January</v>
      </c>
      <c r="E255" s="6">
        <v>145.6</v>
      </c>
      <c r="F255" s="6">
        <v>167.6</v>
      </c>
      <c r="G255" s="6">
        <v>157</v>
      </c>
      <c r="H255" s="6">
        <v>149.30000000000001</v>
      </c>
      <c r="I255" s="6">
        <v>126.3</v>
      </c>
      <c r="J255" s="6">
        <v>144.4</v>
      </c>
      <c r="K255" s="6">
        <v>207.8</v>
      </c>
      <c r="L255" s="6">
        <v>139.1</v>
      </c>
      <c r="M255" s="6">
        <v>114.8</v>
      </c>
      <c r="N255" s="6">
        <v>149.5</v>
      </c>
      <c r="O255" s="6">
        <v>131.1</v>
      </c>
      <c r="P255" s="6">
        <v>158.5</v>
      </c>
      <c r="Q255" s="6">
        <v>154.4</v>
      </c>
      <c r="R255" s="6">
        <v>170.8</v>
      </c>
      <c r="S255" s="6">
        <v>147</v>
      </c>
      <c r="T255" s="6">
        <v>133.19999999999999</v>
      </c>
      <c r="U255" s="6">
        <v>144.9</v>
      </c>
      <c r="V255" s="6">
        <v>153.9</v>
      </c>
      <c r="W255" s="6">
        <f t="shared" si="25"/>
        <v>153.9</v>
      </c>
      <c r="X255" s="6">
        <v>135.1</v>
      </c>
      <c r="Y255" s="6">
        <v>140.1</v>
      </c>
      <c r="Z255" s="6">
        <v>143.80000000000001</v>
      </c>
      <c r="AA255" s="6">
        <v>126.1</v>
      </c>
      <c r="AB255" s="6">
        <v>137.19999999999999</v>
      </c>
      <c r="AC255" s="6">
        <v>152.1</v>
      </c>
      <c r="AD255" s="6">
        <v>142.1</v>
      </c>
      <c r="AE255" s="6">
        <v>138.4</v>
      </c>
      <c r="AF255" s="6">
        <v>148.19999999999999</v>
      </c>
      <c r="AG255" s="6">
        <f t="shared" si="26"/>
        <v>1945.3999999999999</v>
      </c>
      <c r="AH255" s="6">
        <f t="shared" si="27"/>
        <v>425.1</v>
      </c>
      <c r="AI255" s="6">
        <f t="shared" si="28"/>
        <v>446.1</v>
      </c>
      <c r="AJ255" s="7">
        <f t="shared" si="29"/>
        <v>285.89999999999998</v>
      </c>
      <c r="AK255">
        <f t="shared" si="30"/>
        <v>261.2</v>
      </c>
      <c r="AL255">
        <f t="shared" si="31"/>
        <v>446.40000000000003</v>
      </c>
    </row>
    <row r="256" spans="1:38" x14ac:dyDescent="0.3">
      <c r="A256" s="5" t="s">
        <v>34</v>
      </c>
      <c r="B256" s="6">
        <v>2020</v>
      </c>
      <c r="C256" s="6" t="s">
        <v>31</v>
      </c>
      <c r="D256" s="6" t="str">
        <f t="shared" si="24"/>
        <v>2020 January</v>
      </c>
      <c r="E256" s="6">
        <v>144.30000000000001</v>
      </c>
      <c r="F256" s="6">
        <v>167.4</v>
      </c>
      <c r="G256" s="6">
        <v>154.9</v>
      </c>
      <c r="H256" s="6">
        <v>150.1</v>
      </c>
      <c r="I256" s="6">
        <v>129.9</v>
      </c>
      <c r="J256" s="6">
        <v>143.19999999999999</v>
      </c>
      <c r="K256" s="6">
        <v>197</v>
      </c>
      <c r="L256" s="6">
        <v>140.4</v>
      </c>
      <c r="M256" s="6">
        <v>114.1</v>
      </c>
      <c r="N256" s="6">
        <v>150.9</v>
      </c>
      <c r="O256" s="6">
        <v>136.1</v>
      </c>
      <c r="P256" s="6">
        <v>158.6</v>
      </c>
      <c r="Q256" s="6">
        <v>153.5</v>
      </c>
      <c r="R256" s="6">
        <v>169.2</v>
      </c>
      <c r="S256" s="6">
        <v>150.5</v>
      </c>
      <c r="T256" s="6">
        <v>141.5</v>
      </c>
      <c r="U256" s="6">
        <v>149.19999999999999</v>
      </c>
      <c r="V256" s="6">
        <v>153.9</v>
      </c>
      <c r="W256" s="6">
        <f t="shared" si="25"/>
        <v>153.9</v>
      </c>
      <c r="X256" s="6">
        <v>144.6</v>
      </c>
      <c r="Y256" s="6">
        <v>146.19999999999999</v>
      </c>
      <c r="Z256" s="6">
        <v>151.19999999999999</v>
      </c>
      <c r="AA256" s="6">
        <v>130.9</v>
      </c>
      <c r="AB256" s="6">
        <v>142.80000000000001</v>
      </c>
      <c r="AC256" s="6">
        <v>156.1</v>
      </c>
      <c r="AD256" s="6">
        <v>142.30000000000001</v>
      </c>
      <c r="AE256" s="6">
        <v>143.4</v>
      </c>
      <c r="AF256" s="6">
        <v>150.19999999999999</v>
      </c>
      <c r="AG256" s="6">
        <f t="shared" si="26"/>
        <v>1940.3999999999999</v>
      </c>
      <c r="AH256" s="6">
        <f t="shared" si="27"/>
        <v>441.2</v>
      </c>
      <c r="AI256" s="6">
        <f t="shared" si="28"/>
        <v>456.20000000000005</v>
      </c>
      <c r="AJ256" s="7">
        <f t="shared" si="29"/>
        <v>293.5</v>
      </c>
      <c r="AK256">
        <f t="shared" si="30"/>
        <v>275.5</v>
      </c>
      <c r="AL256">
        <f t="shared" si="31"/>
        <v>455.40000000000003</v>
      </c>
    </row>
    <row r="257" spans="1:38" x14ac:dyDescent="0.3">
      <c r="A257" s="5" t="s">
        <v>30</v>
      </c>
      <c r="B257" s="6">
        <v>2020</v>
      </c>
      <c r="C257" s="6" t="s">
        <v>35</v>
      </c>
      <c r="D257" s="6" t="str">
        <f t="shared" si="24"/>
        <v>2020 February</v>
      </c>
      <c r="E257" s="6">
        <v>144.19999999999999</v>
      </c>
      <c r="F257" s="6">
        <v>167.5</v>
      </c>
      <c r="G257" s="6">
        <v>150.9</v>
      </c>
      <c r="H257" s="6">
        <v>150.9</v>
      </c>
      <c r="I257" s="6">
        <v>133.69999999999999</v>
      </c>
      <c r="J257" s="6">
        <v>140.69999999999999</v>
      </c>
      <c r="K257" s="6">
        <v>165.1</v>
      </c>
      <c r="L257" s="6">
        <v>141.80000000000001</v>
      </c>
      <c r="M257" s="6">
        <v>113.1</v>
      </c>
      <c r="N257" s="6">
        <v>152.80000000000001</v>
      </c>
      <c r="O257" s="6">
        <v>140.1</v>
      </c>
      <c r="P257" s="6">
        <v>159.19999999999999</v>
      </c>
      <c r="Q257" s="6">
        <v>149.80000000000001</v>
      </c>
      <c r="R257" s="6">
        <v>169.4</v>
      </c>
      <c r="S257" s="6">
        <v>153</v>
      </c>
      <c r="T257" s="6">
        <v>147.5</v>
      </c>
      <c r="U257" s="6">
        <v>152.30000000000001</v>
      </c>
      <c r="V257" s="6" t="s">
        <v>32</v>
      </c>
      <c r="W257" s="6">
        <f t="shared" si="25"/>
        <v>154.80000000000001</v>
      </c>
      <c r="X257" s="6">
        <v>152.30000000000001</v>
      </c>
      <c r="Y257" s="6">
        <v>151.80000000000001</v>
      </c>
      <c r="Z257" s="6">
        <v>156.19999999999999</v>
      </c>
      <c r="AA257" s="6">
        <v>136</v>
      </c>
      <c r="AB257" s="6">
        <v>150.4</v>
      </c>
      <c r="AC257" s="6">
        <v>161.9</v>
      </c>
      <c r="AD257" s="6">
        <v>143.4</v>
      </c>
      <c r="AE257" s="6">
        <v>148.4</v>
      </c>
      <c r="AF257" s="6">
        <v>150.4</v>
      </c>
      <c r="AG257" s="6">
        <f t="shared" si="26"/>
        <v>1909.7999999999997</v>
      </c>
      <c r="AH257" s="6">
        <f t="shared" si="27"/>
        <v>452.8</v>
      </c>
      <c r="AI257" s="6">
        <f t="shared" si="28"/>
        <v>468.5</v>
      </c>
      <c r="AJ257" s="7">
        <f t="shared" si="29"/>
        <v>299.60000000000002</v>
      </c>
      <c r="AK257">
        <f t="shared" si="30"/>
        <v>288.3</v>
      </c>
      <c r="AL257">
        <f t="shared" si="31"/>
        <v>468.20000000000005</v>
      </c>
    </row>
    <row r="258" spans="1:38" x14ac:dyDescent="0.3">
      <c r="A258" s="5" t="s">
        <v>33</v>
      </c>
      <c r="B258" s="6">
        <v>2020</v>
      </c>
      <c r="C258" s="6" t="s">
        <v>35</v>
      </c>
      <c r="D258" s="6" t="str">
        <f t="shared" si="24"/>
        <v>2020 February</v>
      </c>
      <c r="E258" s="6">
        <v>146.19999999999999</v>
      </c>
      <c r="F258" s="6">
        <v>167.6</v>
      </c>
      <c r="G258" s="6">
        <v>153.1</v>
      </c>
      <c r="H258" s="6">
        <v>150.69999999999999</v>
      </c>
      <c r="I258" s="6">
        <v>127.4</v>
      </c>
      <c r="J258" s="6">
        <v>143.1</v>
      </c>
      <c r="K258" s="6">
        <v>181.7</v>
      </c>
      <c r="L258" s="6">
        <v>139.6</v>
      </c>
      <c r="M258" s="6">
        <v>114.6</v>
      </c>
      <c r="N258" s="6">
        <v>150.4</v>
      </c>
      <c r="O258" s="6">
        <v>131.5</v>
      </c>
      <c r="P258" s="6">
        <v>159</v>
      </c>
      <c r="Q258" s="6">
        <v>151.69999999999999</v>
      </c>
      <c r="R258" s="6">
        <v>172</v>
      </c>
      <c r="S258" s="6">
        <v>147.30000000000001</v>
      </c>
      <c r="T258" s="6">
        <v>133.5</v>
      </c>
      <c r="U258" s="6">
        <v>145.19999999999999</v>
      </c>
      <c r="V258" s="6">
        <v>154.80000000000001</v>
      </c>
      <c r="W258" s="6">
        <f t="shared" si="25"/>
        <v>154.80000000000001</v>
      </c>
      <c r="X258" s="6">
        <v>138.9</v>
      </c>
      <c r="Y258" s="6">
        <v>140.4</v>
      </c>
      <c r="Z258" s="6">
        <v>144.4</v>
      </c>
      <c r="AA258" s="6">
        <v>125.2</v>
      </c>
      <c r="AB258" s="6">
        <v>137.69999999999999</v>
      </c>
      <c r="AC258" s="6">
        <v>152.19999999999999</v>
      </c>
      <c r="AD258" s="6">
        <v>143.5</v>
      </c>
      <c r="AE258" s="6">
        <v>138.4</v>
      </c>
      <c r="AF258" s="6">
        <v>147.69999999999999</v>
      </c>
      <c r="AG258" s="6">
        <f t="shared" si="26"/>
        <v>1916.6</v>
      </c>
      <c r="AH258" s="6">
        <f t="shared" si="27"/>
        <v>426</v>
      </c>
      <c r="AI258" s="6">
        <f t="shared" si="28"/>
        <v>447.40000000000003</v>
      </c>
      <c r="AJ258" s="7">
        <f t="shared" si="29"/>
        <v>287.89999999999998</v>
      </c>
      <c r="AK258">
        <f t="shared" si="30"/>
        <v>264.10000000000002</v>
      </c>
      <c r="AL258">
        <f t="shared" si="31"/>
        <v>448.09999999999997</v>
      </c>
    </row>
    <row r="259" spans="1:38" x14ac:dyDescent="0.3">
      <c r="A259" s="5" t="s">
        <v>34</v>
      </c>
      <c r="B259" s="6">
        <v>2020</v>
      </c>
      <c r="C259" s="6" t="s">
        <v>35</v>
      </c>
      <c r="D259" s="6" t="str">
        <f t="shared" si="24"/>
        <v>2020 February</v>
      </c>
      <c r="E259" s="6">
        <v>144.80000000000001</v>
      </c>
      <c r="F259" s="6">
        <v>167.5</v>
      </c>
      <c r="G259" s="6">
        <v>151.80000000000001</v>
      </c>
      <c r="H259" s="6">
        <v>150.80000000000001</v>
      </c>
      <c r="I259" s="6">
        <v>131.4</v>
      </c>
      <c r="J259" s="6">
        <v>141.80000000000001</v>
      </c>
      <c r="K259" s="6">
        <v>170.7</v>
      </c>
      <c r="L259" s="6">
        <v>141.1</v>
      </c>
      <c r="M259" s="6">
        <v>113.6</v>
      </c>
      <c r="N259" s="6">
        <v>152</v>
      </c>
      <c r="O259" s="6">
        <v>136.5</v>
      </c>
      <c r="P259" s="6">
        <v>159.1</v>
      </c>
      <c r="Q259" s="6">
        <v>150.5</v>
      </c>
      <c r="R259" s="6">
        <v>170.1</v>
      </c>
      <c r="S259" s="6">
        <v>150.80000000000001</v>
      </c>
      <c r="T259" s="6">
        <v>141.69999999999999</v>
      </c>
      <c r="U259" s="6">
        <v>149.5</v>
      </c>
      <c r="V259" s="6">
        <v>154.80000000000001</v>
      </c>
      <c r="W259" s="6">
        <f t="shared" si="25"/>
        <v>154.80000000000001</v>
      </c>
      <c r="X259" s="6">
        <v>147.19999999999999</v>
      </c>
      <c r="Y259" s="6">
        <v>146.4</v>
      </c>
      <c r="Z259" s="6">
        <v>151.69999999999999</v>
      </c>
      <c r="AA259" s="6">
        <v>130.30000000000001</v>
      </c>
      <c r="AB259" s="6">
        <v>143.19999999999999</v>
      </c>
      <c r="AC259" s="6">
        <v>156.19999999999999</v>
      </c>
      <c r="AD259" s="6">
        <v>143.4</v>
      </c>
      <c r="AE259" s="6">
        <v>143.6</v>
      </c>
      <c r="AF259" s="6">
        <v>149.1</v>
      </c>
      <c r="AG259" s="6">
        <f t="shared" ref="AG259:AG322" si="34">SUM($E259:$Q259)</f>
        <v>1911.6</v>
      </c>
      <c r="AH259" s="6">
        <f t="shared" ref="AH259:AH322" si="35">SUM($S259:$U259)</f>
        <v>442</v>
      </c>
      <c r="AI259" s="6">
        <f t="shared" ref="AI259:AI322" si="36">SUM(W259,Y259,AC259)</f>
        <v>457.40000000000003</v>
      </c>
      <c r="AJ259" s="7">
        <f t="shared" ref="AJ259:AJ322" si="37">SUM(Z259,AD259)</f>
        <v>295.10000000000002</v>
      </c>
      <c r="AK259">
        <f t="shared" ref="AK259:AK322" si="38">SUM(X259,AA259)</f>
        <v>277.5</v>
      </c>
      <c r="AL259">
        <f t="shared" ref="AL259:AL322" si="39">SUM(AE259,R259,AB259)</f>
        <v>456.9</v>
      </c>
    </row>
    <row r="260" spans="1:38" x14ac:dyDescent="0.3">
      <c r="A260" s="5" t="s">
        <v>30</v>
      </c>
      <c r="B260" s="6">
        <v>2020</v>
      </c>
      <c r="C260" s="6" t="s">
        <v>36</v>
      </c>
      <c r="D260" s="6" t="str">
        <f t="shared" si="24"/>
        <v>2020 March</v>
      </c>
      <c r="E260" s="6">
        <v>144.4</v>
      </c>
      <c r="F260" s="6">
        <v>166.8</v>
      </c>
      <c r="G260" s="6">
        <v>147.6</v>
      </c>
      <c r="H260" s="6">
        <v>151.69999999999999</v>
      </c>
      <c r="I260" s="6">
        <v>133.30000000000001</v>
      </c>
      <c r="J260" s="6">
        <v>141.80000000000001</v>
      </c>
      <c r="K260" s="6">
        <v>152.30000000000001</v>
      </c>
      <c r="L260" s="6">
        <v>141.80000000000001</v>
      </c>
      <c r="M260" s="6">
        <v>112.6</v>
      </c>
      <c r="N260" s="6">
        <v>154</v>
      </c>
      <c r="O260" s="6">
        <v>140.1</v>
      </c>
      <c r="P260" s="6">
        <v>160</v>
      </c>
      <c r="Q260" s="6">
        <v>148.19999999999999</v>
      </c>
      <c r="R260" s="6">
        <v>170.5</v>
      </c>
      <c r="S260" s="6">
        <v>153.4</v>
      </c>
      <c r="T260" s="6">
        <v>147.6</v>
      </c>
      <c r="U260" s="6">
        <v>152.5</v>
      </c>
      <c r="V260" s="6" t="s">
        <v>32</v>
      </c>
      <c r="W260" s="6">
        <f t="shared" si="25"/>
        <v>154.5</v>
      </c>
      <c r="X260" s="6">
        <v>153.4</v>
      </c>
      <c r="Y260" s="6">
        <v>151.5</v>
      </c>
      <c r="Z260" s="6">
        <v>156.69999999999999</v>
      </c>
      <c r="AA260" s="6">
        <v>135.80000000000001</v>
      </c>
      <c r="AB260" s="6">
        <v>151.19999999999999</v>
      </c>
      <c r="AC260" s="6">
        <v>161.19999999999999</v>
      </c>
      <c r="AD260" s="6">
        <v>145.1</v>
      </c>
      <c r="AE260" s="6">
        <v>148.6</v>
      </c>
      <c r="AF260" s="6">
        <v>149.80000000000001</v>
      </c>
      <c r="AG260" s="6">
        <f t="shared" si="34"/>
        <v>1894.5999999999997</v>
      </c>
      <c r="AH260" s="6">
        <f t="shared" si="35"/>
        <v>453.5</v>
      </c>
      <c r="AI260" s="6">
        <f t="shared" si="36"/>
        <v>467.2</v>
      </c>
      <c r="AJ260" s="7">
        <f t="shared" si="37"/>
        <v>301.79999999999995</v>
      </c>
      <c r="AK260">
        <f t="shared" si="38"/>
        <v>289.20000000000005</v>
      </c>
      <c r="AL260">
        <f t="shared" si="39"/>
        <v>470.3</v>
      </c>
    </row>
    <row r="261" spans="1:38" x14ac:dyDescent="0.3">
      <c r="A261" s="5" t="s">
        <v>33</v>
      </c>
      <c r="B261" s="6">
        <v>2020</v>
      </c>
      <c r="C261" s="6" t="s">
        <v>36</v>
      </c>
      <c r="D261" s="6" t="str">
        <f t="shared" si="24"/>
        <v>2020 March</v>
      </c>
      <c r="E261" s="6">
        <v>146.5</v>
      </c>
      <c r="F261" s="6">
        <v>167.5</v>
      </c>
      <c r="G261" s="6">
        <v>148.9</v>
      </c>
      <c r="H261" s="6">
        <v>151.1</v>
      </c>
      <c r="I261" s="6">
        <v>127.5</v>
      </c>
      <c r="J261" s="6">
        <v>143.30000000000001</v>
      </c>
      <c r="K261" s="6">
        <v>167</v>
      </c>
      <c r="L261" s="6">
        <v>139.69999999999999</v>
      </c>
      <c r="M261" s="6">
        <v>114.4</v>
      </c>
      <c r="N261" s="6">
        <v>151.5</v>
      </c>
      <c r="O261" s="6">
        <v>131.9</v>
      </c>
      <c r="P261" s="6">
        <v>159.1</v>
      </c>
      <c r="Q261" s="6">
        <v>150.1</v>
      </c>
      <c r="R261" s="6">
        <v>173.3</v>
      </c>
      <c r="S261" s="6">
        <v>147.69999999999999</v>
      </c>
      <c r="T261" s="6">
        <v>133.80000000000001</v>
      </c>
      <c r="U261" s="6">
        <v>145.6</v>
      </c>
      <c r="V261" s="6">
        <v>154.5</v>
      </c>
      <c r="W261" s="6">
        <f t="shared" si="25"/>
        <v>154.5</v>
      </c>
      <c r="X261" s="6">
        <v>141.4</v>
      </c>
      <c r="Y261" s="6">
        <v>140.80000000000001</v>
      </c>
      <c r="Z261" s="6">
        <v>145</v>
      </c>
      <c r="AA261" s="6">
        <v>124.6</v>
      </c>
      <c r="AB261" s="6">
        <v>137.9</v>
      </c>
      <c r="AC261" s="6">
        <v>152.5</v>
      </c>
      <c r="AD261" s="6">
        <v>145.30000000000001</v>
      </c>
      <c r="AE261" s="6">
        <v>138.69999999999999</v>
      </c>
      <c r="AF261" s="6">
        <v>147.30000000000001</v>
      </c>
      <c r="AG261" s="6">
        <f t="shared" si="34"/>
        <v>1898.5</v>
      </c>
      <c r="AH261" s="6">
        <f t="shared" si="35"/>
        <v>427.1</v>
      </c>
      <c r="AI261" s="6">
        <f t="shared" si="36"/>
        <v>447.8</v>
      </c>
      <c r="AJ261" s="7">
        <f t="shared" si="37"/>
        <v>290.3</v>
      </c>
      <c r="AK261">
        <f t="shared" si="38"/>
        <v>266</v>
      </c>
      <c r="AL261">
        <f t="shared" si="39"/>
        <v>449.9</v>
      </c>
    </row>
    <row r="262" spans="1:38" x14ac:dyDescent="0.3">
      <c r="A262" s="5" t="s">
        <v>34</v>
      </c>
      <c r="B262" s="6">
        <v>2020</v>
      </c>
      <c r="C262" s="6" t="s">
        <v>36</v>
      </c>
      <c r="D262" s="6" t="str">
        <f t="shared" ref="D262:D325" si="40">B262&amp;" "&amp;C262</f>
        <v>2020 March</v>
      </c>
      <c r="E262" s="6">
        <v>145.1</v>
      </c>
      <c r="F262" s="6">
        <v>167</v>
      </c>
      <c r="G262" s="6">
        <v>148.1</v>
      </c>
      <c r="H262" s="6">
        <v>151.5</v>
      </c>
      <c r="I262" s="6">
        <v>131.19999999999999</v>
      </c>
      <c r="J262" s="6">
        <v>142.5</v>
      </c>
      <c r="K262" s="6">
        <v>157.30000000000001</v>
      </c>
      <c r="L262" s="6">
        <v>141.1</v>
      </c>
      <c r="M262" s="6">
        <v>113.2</v>
      </c>
      <c r="N262" s="6">
        <v>153.19999999999999</v>
      </c>
      <c r="O262" s="6">
        <v>136.69999999999999</v>
      </c>
      <c r="P262" s="6">
        <v>159.6</v>
      </c>
      <c r="Q262" s="6">
        <v>148.9</v>
      </c>
      <c r="R262" s="6">
        <v>171.2</v>
      </c>
      <c r="S262" s="6">
        <v>151.19999999999999</v>
      </c>
      <c r="T262" s="6">
        <v>141.9</v>
      </c>
      <c r="U262" s="6">
        <v>149.80000000000001</v>
      </c>
      <c r="V262" s="6">
        <v>154.5</v>
      </c>
      <c r="W262" s="6">
        <f t="shared" ref="W262:W325" si="41">IF(OR(V262="NA",V262="-"),V263,V262)</f>
        <v>154.5</v>
      </c>
      <c r="X262" s="6">
        <v>148.9</v>
      </c>
      <c r="Y262" s="6">
        <v>146.4</v>
      </c>
      <c r="Z262" s="6">
        <v>152.30000000000001</v>
      </c>
      <c r="AA262" s="6">
        <v>129.9</v>
      </c>
      <c r="AB262" s="6">
        <v>143.69999999999999</v>
      </c>
      <c r="AC262" s="6">
        <v>156.1</v>
      </c>
      <c r="AD262" s="6">
        <v>145.19999999999999</v>
      </c>
      <c r="AE262" s="6">
        <v>143.80000000000001</v>
      </c>
      <c r="AF262" s="6">
        <v>148.6</v>
      </c>
      <c r="AG262" s="6">
        <f t="shared" si="34"/>
        <v>1895.4</v>
      </c>
      <c r="AH262" s="6">
        <f t="shared" si="35"/>
        <v>442.90000000000003</v>
      </c>
      <c r="AI262" s="6">
        <f t="shared" si="36"/>
        <v>457</v>
      </c>
      <c r="AJ262" s="7">
        <f t="shared" si="37"/>
        <v>297.5</v>
      </c>
      <c r="AK262">
        <f t="shared" si="38"/>
        <v>278.8</v>
      </c>
      <c r="AL262">
        <f t="shared" si="39"/>
        <v>458.7</v>
      </c>
    </row>
    <row r="263" spans="1:38" x14ac:dyDescent="0.3">
      <c r="A263" s="5" t="s">
        <v>30</v>
      </c>
      <c r="B263" s="6">
        <v>2020</v>
      </c>
      <c r="C263" s="6" t="s">
        <v>37</v>
      </c>
      <c r="D263" s="6" t="str">
        <f t="shared" si="40"/>
        <v>2020 April</v>
      </c>
      <c r="E263" s="6">
        <v>147.19999999999999</v>
      </c>
      <c r="F263" s="8">
        <f>AVERAGE(F260,F257,F254)</f>
        <v>167.20000000000002</v>
      </c>
      <c r="G263" s="6">
        <v>146.9</v>
      </c>
      <c r="H263" s="6">
        <v>155.6</v>
      </c>
      <c r="I263" s="6">
        <v>137.1</v>
      </c>
      <c r="J263" s="6">
        <v>147.30000000000001</v>
      </c>
      <c r="K263" s="6">
        <v>162.69999999999999</v>
      </c>
      <c r="L263" s="6">
        <v>150.19999999999999</v>
      </c>
      <c r="M263" s="6">
        <v>119.8</v>
      </c>
      <c r="N263" s="6">
        <v>158.69999999999999</v>
      </c>
      <c r="O263" s="6">
        <v>139.19999999999999</v>
      </c>
      <c r="P263" s="8">
        <f>AVERAGE(P260,P257,P254)</f>
        <v>159.29999999999998</v>
      </c>
      <c r="Q263" s="6">
        <v>150.1</v>
      </c>
      <c r="R263" s="8">
        <f t="shared" ref="R263:U263" si="42">AVERAGE(R260,R257,R254)</f>
        <v>169.5</v>
      </c>
      <c r="S263" s="8">
        <f t="shared" si="42"/>
        <v>153.06666666666666</v>
      </c>
      <c r="T263" s="8">
        <f t="shared" si="42"/>
        <v>147.5</v>
      </c>
      <c r="U263" s="8">
        <f t="shared" si="42"/>
        <v>152.29999999999998</v>
      </c>
      <c r="V263" s="6" t="s">
        <v>32</v>
      </c>
      <c r="W263" s="6">
        <f t="shared" si="41"/>
        <v>155.6</v>
      </c>
      <c r="X263" s="6">
        <v>148.4</v>
      </c>
      <c r="Y263" s="8">
        <f>AVERAGE(Y260,Y257,Y254)</f>
        <v>151.66666666666666</v>
      </c>
      <c r="Z263" s="6">
        <v>154.30000000000001</v>
      </c>
      <c r="AA263" s="8">
        <f>AVERAGE(AA260,AA257,AA254)</f>
        <v>136.03333333333333</v>
      </c>
      <c r="AB263" s="8">
        <f>AVERAGE(AB260,AB257,AB254)</f>
        <v>150.56666666666669</v>
      </c>
      <c r="AC263" s="8">
        <f>AVERAGE(AC260,AC257,AC254)</f>
        <v>161.6</v>
      </c>
      <c r="AD263" s="8">
        <f>AVERAGE(AD260,AD257,AD254)</f>
        <v>143.66666666666666</v>
      </c>
      <c r="AE263" s="8">
        <f>AVERAGE(AE260,AE257,AE254)</f>
        <v>148.36666666666667</v>
      </c>
      <c r="AF263" s="6">
        <f t="shared" ref="AF263:AF268" si="43">AVERAGE(AF254,AF257,AF260)</f>
        <v>150.70000000000002</v>
      </c>
      <c r="AG263" s="6">
        <f t="shared" si="34"/>
        <v>1941.3</v>
      </c>
      <c r="AH263" s="6">
        <f t="shared" si="35"/>
        <v>452.86666666666667</v>
      </c>
      <c r="AI263" s="6">
        <f t="shared" si="36"/>
        <v>468.86666666666667</v>
      </c>
      <c r="AJ263" s="7">
        <f t="shared" si="37"/>
        <v>297.9666666666667</v>
      </c>
      <c r="AK263">
        <f t="shared" si="38"/>
        <v>284.43333333333334</v>
      </c>
      <c r="AL263">
        <f t="shared" si="39"/>
        <v>468.43333333333339</v>
      </c>
    </row>
    <row r="264" spans="1:38" x14ac:dyDescent="0.3">
      <c r="A264" s="5" t="s">
        <v>33</v>
      </c>
      <c r="B264" s="6">
        <v>2020</v>
      </c>
      <c r="C264" s="6" t="s">
        <v>37</v>
      </c>
      <c r="D264" s="6" t="str">
        <f t="shared" si="40"/>
        <v>2020 April</v>
      </c>
      <c r="E264" s="6">
        <v>151.80000000000001</v>
      </c>
      <c r="F264" s="8">
        <f t="shared" ref="F264" si="44">AVERAGE(F261,F258,F255)</f>
        <v>167.56666666666669</v>
      </c>
      <c r="G264" s="6">
        <v>151.9</v>
      </c>
      <c r="H264" s="6">
        <v>155.5</v>
      </c>
      <c r="I264" s="6">
        <v>131.6</v>
      </c>
      <c r="J264" s="6">
        <v>152.9</v>
      </c>
      <c r="K264" s="6">
        <v>180</v>
      </c>
      <c r="L264" s="6">
        <v>150.80000000000001</v>
      </c>
      <c r="M264" s="6">
        <v>121.2</v>
      </c>
      <c r="N264" s="6">
        <v>154</v>
      </c>
      <c r="O264" s="6">
        <v>133.5</v>
      </c>
      <c r="P264" s="8">
        <f t="shared" ref="P264" si="45">AVERAGE(P261,P258,P255)</f>
        <v>158.86666666666667</v>
      </c>
      <c r="Q264" s="6">
        <v>153.5</v>
      </c>
      <c r="R264" s="8">
        <f t="shared" ref="R264:U264" si="46">AVERAGE(R261,R258,R255)</f>
        <v>172.03333333333333</v>
      </c>
      <c r="S264" s="8">
        <f t="shared" si="46"/>
        <v>147.33333333333334</v>
      </c>
      <c r="T264" s="8">
        <f t="shared" si="46"/>
        <v>133.5</v>
      </c>
      <c r="U264" s="8">
        <f t="shared" si="46"/>
        <v>145.23333333333332</v>
      </c>
      <c r="V264" s="6">
        <v>155.6</v>
      </c>
      <c r="W264" s="6">
        <f t="shared" si="41"/>
        <v>155.6</v>
      </c>
      <c r="X264" s="6">
        <v>137.1</v>
      </c>
      <c r="Y264" s="8">
        <f t="shared" ref="Y264" si="47">AVERAGE(Y261,Y258,Y255)</f>
        <v>140.43333333333337</v>
      </c>
      <c r="Z264" s="6">
        <v>144.80000000000001</v>
      </c>
      <c r="AA264" s="8">
        <f t="shared" ref="AA264:AE264" si="48">AVERAGE(AA261,AA258,AA255)</f>
        <v>125.3</v>
      </c>
      <c r="AB264" s="8">
        <f t="shared" si="48"/>
        <v>137.6</v>
      </c>
      <c r="AC264" s="8">
        <f t="shared" si="48"/>
        <v>152.26666666666665</v>
      </c>
      <c r="AD264" s="8">
        <f t="shared" si="48"/>
        <v>143.63333333333333</v>
      </c>
      <c r="AE264" s="8">
        <f t="shared" si="48"/>
        <v>138.5</v>
      </c>
      <c r="AF264" s="6">
        <f t="shared" si="43"/>
        <v>147.73333333333332</v>
      </c>
      <c r="AG264" s="6">
        <f t="shared" si="34"/>
        <v>1963.1333333333332</v>
      </c>
      <c r="AH264" s="6">
        <f t="shared" si="35"/>
        <v>426.06666666666672</v>
      </c>
      <c r="AI264" s="6">
        <f t="shared" si="36"/>
        <v>448.3</v>
      </c>
      <c r="AJ264" s="7">
        <f t="shared" si="37"/>
        <v>288.43333333333334</v>
      </c>
      <c r="AK264">
        <f t="shared" si="38"/>
        <v>262.39999999999998</v>
      </c>
      <c r="AL264">
        <f t="shared" si="39"/>
        <v>448.13333333333333</v>
      </c>
    </row>
    <row r="265" spans="1:38" x14ac:dyDescent="0.3">
      <c r="A265" s="5" t="s">
        <v>34</v>
      </c>
      <c r="B265" s="6">
        <v>2020</v>
      </c>
      <c r="C265" s="6" t="s">
        <v>37</v>
      </c>
      <c r="D265" s="6" t="str">
        <f t="shared" si="40"/>
        <v>2020 April</v>
      </c>
      <c r="E265" s="6">
        <v>148.69999999999999</v>
      </c>
      <c r="F265" s="8">
        <f t="shared" ref="F265" si="49">AVERAGE(F262,F259,F256)</f>
        <v>167.29999999999998</v>
      </c>
      <c r="G265" s="6">
        <v>148.80000000000001</v>
      </c>
      <c r="H265" s="6">
        <v>155.6</v>
      </c>
      <c r="I265" s="6">
        <v>135.1</v>
      </c>
      <c r="J265" s="6">
        <v>149.9</v>
      </c>
      <c r="K265" s="6">
        <v>168.6</v>
      </c>
      <c r="L265" s="6">
        <v>150.4</v>
      </c>
      <c r="M265" s="6">
        <v>120.3</v>
      </c>
      <c r="N265" s="6">
        <v>157.1</v>
      </c>
      <c r="O265" s="6">
        <v>136.80000000000001</v>
      </c>
      <c r="P265" s="8">
        <f t="shared" ref="P265" si="50">AVERAGE(P262,P259,P256)</f>
        <v>159.1</v>
      </c>
      <c r="Q265" s="6">
        <v>151.4</v>
      </c>
      <c r="R265" s="8">
        <f t="shared" ref="R265:U265" si="51">AVERAGE(R262,R259,R256)</f>
        <v>170.16666666666666</v>
      </c>
      <c r="S265" s="8">
        <f t="shared" si="51"/>
        <v>150.83333333333334</v>
      </c>
      <c r="T265" s="8">
        <f t="shared" si="51"/>
        <v>141.70000000000002</v>
      </c>
      <c r="U265" s="8">
        <f t="shared" si="51"/>
        <v>149.5</v>
      </c>
      <c r="V265" s="6">
        <v>155.6</v>
      </c>
      <c r="W265" s="6">
        <f t="shared" si="41"/>
        <v>155.6</v>
      </c>
      <c r="X265" s="6">
        <v>144.1</v>
      </c>
      <c r="Y265" s="8">
        <f t="shared" ref="Y265" si="52">AVERAGE(Y262,Y259,Y256)</f>
        <v>146.33333333333334</v>
      </c>
      <c r="Z265" s="6">
        <v>150.69999999999999</v>
      </c>
      <c r="AA265" s="8">
        <f t="shared" ref="AA265:AE265" si="53">AVERAGE(AA262,AA259,AA256)</f>
        <v>130.36666666666667</v>
      </c>
      <c r="AB265" s="8">
        <f t="shared" si="53"/>
        <v>143.23333333333332</v>
      </c>
      <c r="AC265" s="8">
        <f t="shared" si="53"/>
        <v>156.13333333333333</v>
      </c>
      <c r="AD265" s="8">
        <f t="shared" si="53"/>
        <v>143.63333333333335</v>
      </c>
      <c r="AE265" s="8">
        <f t="shared" si="53"/>
        <v>143.6</v>
      </c>
      <c r="AF265" s="6">
        <f t="shared" si="43"/>
        <v>149.29999999999998</v>
      </c>
      <c r="AG265" s="6">
        <f t="shared" si="34"/>
        <v>1949.1</v>
      </c>
      <c r="AH265" s="6">
        <f t="shared" si="35"/>
        <v>442.03333333333336</v>
      </c>
      <c r="AI265" s="6">
        <f t="shared" si="36"/>
        <v>458.06666666666666</v>
      </c>
      <c r="AJ265" s="7">
        <f t="shared" si="37"/>
        <v>294.33333333333337</v>
      </c>
      <c r="AK265">
        <f t="shared" si="38"/>
        <v>274.4666666666667</v>
      </c>
      <c r="AL265">
        <f t="shared" si="39"/>
        <v>457</v>
      </c>
    </row>
    <row r="266" spans="1:38" x14ac:dyDescent="0.3">
      <c r="A266" s="5" t="s">
        <v>30</v>
      </c>
      <c r="B266" s="6">
        <v>2020</v>
      </c>
      <c r="C266" s="6" t="s">
        <v>38</v>
      </c>
      <c r="D266" s="6" t="str">
        <f t="shared" si="40"/>
        <v>2020 May</v>
      </c>
      <c r="E266" s="8">
        <f t="shared" ref="E266:U266" si="54">AVERAGE(E263,E260,E257)</f>
        <v>145.26666666666668</v>
      </c>
      <c r="F266" s="8">
        <f t="shared" si="54"/>
        <v>167.16666666666666</v>
      </c>
      <c r="G266" s="8">
        <f t="shared" si="54"/>
        <v>148.46666666666667</v>
      </c>
      <c r="H266" s="8">
        <f t="shared" si="54"/>
        <v>152.73333333333332</v>
      </c>
      <c r="I266" s="8">
        <f t="shared" si="54"/>
        <v>134.69999999999999</v>
      </c>
      <c r="J266" s="8">
        <f t="shared" si="54"/>
        <v>143.26666666666668</v>
      </c>
      <c r="K266" s="8">
        <f t="shared" si="54"/>
        <v>160.03333333333333</v>
      </c>
      <c r="L266" s="8">
        <f t="shared" si="54"/>
        <v>144.6</v>
      </c>
      <c r="M266" s="8">
        <f t="shared" si="54"/>
        <v>115.16666666666667</v>
      </c>
      <c r="N266" s="8">
        <f t="shared" si="54"/>
        <v>155.16666666666666</v>
      </c>
      <c r="O266" s="8">
        <f t="shared" si="54"/>
        <v>139.79999999999998</v>
      </c>
      <c r="P266" s="8">
        <f t="shared" si="54"/>
        <v>159.49999999999997</v>
      </c>
      <c r="Q266" s="8">
        <f t="shared" si="54"/>
        <v>149.36666666666665</v>
      </c>
      <c r="R266" s="8">
        <f t="shared" si="54"/>
        <v>169.79999999999998</v>
      </c>
      <c r="S266" s="8">
        <f t="shared" si="54"/>
        <v>153.15555555555557</v>
      </c>
      <c r="T266" s="8">
        <f t="shared" si="54"/>
        <v>147.53333333333333</v>
      </c>
      <c r="U266" s="8">
        <f t="shared" si="54"/>
        <v>152.36666666666665</v>
      </c>
      <c r="V266" s="6" t="s">
        <v>32</v>
      </c>
      <c r="W266" s="9">
        <f>AVERAGE(W263,W260,W257)</f>
        <v>154.96666666666667</v>
      </c>
      <c r="X266" s="8">
        <f>AVERAGE(X263,X260,X257)</f>
        <v>151.36666666666667</v>
      </c>
      <c r="Y266" s="8">
        <f>AVERAGE(Y263,Y260,Y257)</f>
        <v>151.65555555555554</v>
      </c>
      <c r="Z266" s="8">
        <f>AVERAGE(Z263,Z260,Z257)</f>
        <v>155.73333333333332</v>
      </c>
      <c r="AA266" s="8">
        <f>AVERAGE(AA263,AA260,AA257)</f>
        <v>135.94444444444446</v>
      </c>
      <c r="AB266" s="8">
        <f t="shared" ref="AB266:AE266" si="55">AVERAGE(AB263,AB260,AB257)</f>
        <v>150.7222222222222</v>
      </c>
      <c r="AC266" s="8">
        <f t="shared" si="55"/>
        <v>161.56666666666663</v>
      </c>
      <c r="AD266" s="8">
        <f t="shared" si="55"/>
        <v>144.05555555555554</v>
      </c>
      <c r="AE266" s="8">
        <f t="shared" si="55"/>
        <v>148.45555555555555</v>
      </c>
      <c r="AF266" s="6">
        <f t="shared" si="43"/>
        <v>150.30000000000004</v>
      </c>
      <c r="AG266" s="6">
        <f t="shared" si="34"/>
        <v>1915.2333333333331</v>
      </c>
      <c r="AH266" s="6">
        <f t="shared" si="35"/>
        <v>453.05555555555554</v>
      </c>
      <c r="AI266" s="6">
        <f t="shared" si="36"/>
        <v>468.18888888888887</v>
      </c>
      <c r="AJ266" s="7">
        <f t="shared" si="37"/>
        <v>299.78888888888889</v>
      </c>
      <c r="AK266">
        <f t="shared" si="38"/>
        <v>287.31111111111113</v>
      </c>
      <c r="AL266">
        <f t="shared" si="39"/>
        <v>468.97777777777776</v>
      </c>
    </row>
    <row r="267" spans="1:38" x14ac:dyDescent="0.3">
      <c r="A267" s="5" t="s">
        <v>33</v>
      </c>
      <c r="B267" s="6">
        <v>2020</v>
      </c>
      <c r="C267" s="6" t="s">
        <v>38</v>
      </c>
      <c r="D267" s="6" t="str">
        <f t="shared" si="40"/>
        <v>2020 May</v>
      </c>
      <c r="E267" s="8">
        <f t="shared" ref="E267:F268" si="56">AVERAGE(E264,E261,E258)</f>
        <v>148.16666666666666</v>
      </c>
      <c r="F267" s="8">
        <f t="shared" si="56"/>
        <v>167.55555555555557</v>
      </c>
      <c r="G267" s="8">
        <f t="shared" ref="G267" si="57">AVERAGE(G264,G261,G258)</f>
        <v>151.29999999999998</v>
      </c>
      <c r="H267" s="8">
        <f t="shared" ref="H267:U267" si="58">AVERAGE(H264,H261,H258)</f>
        <v>152.43333333333334</v>
      </c>
      <c r="I267" s="8">
        <f t="shared" si="58"/>
        <v>128.83333333333334</v>
      </c>
      <c r="J267" s="8">
        <f t="shared" si="58"/>
        <v>146.43333333333337</v>
      </c>
      <c r="K267" s="8">
        <f t="shared" si="58"/>
        <v>176.23333333333335</v>
      </c>
      <c r="L267" s="8">
        <f t="shared" si="58"/>
        <v>143.36666666666667</v>
      </c>
      <c r="M267" s="8">
        <f t="shared" si="58"/>
        <v>116.73333333333335</v>
      </c>
      <c r="N267" s="8">
        <f t="shared" si="58"/>
        <v>151.96666666666667</v>
      </c>
      <c r="O267" s="8">
        <f t="shared" si="58"/>
        <v>132.29999999999998</v>
      </c>
      <c r="P267" s="8">
        <f t="shared" si="58"/>
        <v>158.98888888888891</v>
      </c>
      <c r="Q267" s="8">
        <f t="shared" si="58"/>
        <v>151.76666666666668</v>
      </c>
      <c r="R267" s="8">
        <f t="shared" si="58"/>
        <v>172.44444444444446</v>
      </c>
      <c r="S267" s="8">
        <f t="shared" si="58"/>
        <v>147.44444444444443</v>
      </c>
      <c r="T267" s="8">
        <f t="shared" si="58"/>
        <v>133.6</v>
      </c>
      <c r="U267" s="8">
        <f t="shared" si="58"/>
        <v>145.34444444444443</v>
      </c>
      <c r="V267" s="6" t="s">
        <v>32</v>
      </c>
      <c r="W267" s="9">
        <f t="shared" ref="W267:W268" si="59">AVERAGE(W264,W261,W258)</f>
        <v>154.96666666666667</v>
      </c>
      <c r="X267" s="8">
        <f t="shared" ref="X267:AE267" si="60">AVERAGE(X264,X261,X258)</f>
        <v>139.13333333333333</v>
      </c>
      <c r="Y267" s="8">
        <f t="shared" si="60"/>
        <v>140.54444444444445</v>
      </c>
      <c r="Z267" s="8">
        <f t="shared" si="60"/>
        <v>144.73333333333335</v>
      </c>
      <c r="AA267" s="8">
        <f t="shared" si="60"/>
        <v>125.03333333333332</v>
      </c>
      <c r="AB267" s="8">
        <f t="shared" si="60"/>
        <v>137.73333333333332</v>
      </c>
      <c r="AC267" s="8">
        <f t="shared" si="60"/>
        <v>152.32222222222222</v>
      </c>
      <c r="AD267" s="8">
        <f t="shared" si="60"/>
        <v>144.14444444444445</v>
      </c>
      <c r="AE267" s="8">
        <f t="shared" si="60"/>
        <v>138.53333333333333</v>
      </c>
      <c r="AF267" s="6">
        <f t="shared" si="43"/>
        <v>147.57777777777778</v>
      </c>
      <c r="AG267" s="6">
        <f t="shared" si="34"/>
        <v>1926.077777777778</v>
      </c>
      <c r="AH267" s="6">
        <f t="shared" si="35"/>
        <v>426.38888888888886</v>
      </c>
      <c r="AI267" s="6">
        <f t="shared" si="36"/>
        <v>447.83333333333337</v>
      </c>
      <c r="AJ267" s="7">
        <f t="shared" si="37"/>
        <v>288.87777777777779</v>
      </c>
      <c r="AK267">
        <f t="shared" si="38"/>
        <v>264.16666666666663</v>
      </c>
      <c r="AL267">
        <f t="shared" si="39"/>
        <v>448.71111111111111</v>
      </c>
    </row>
    <row r="268" spans="1:38" x14ac:dyDescent="0.3">
      <c r="A268" s="5" t="s">
        <v>34</v>
      </c>
      <c r="B268" s="6">
        <v>2020</v>
      </c>
      <c r="C268" s="6" t="s">
        <v>38</v>
      </c>
      <c r="D268" s="6" t="str">
        <f t="shared" si="40"/>
        <v>2020 May</v>
      </c>
      <c r="E268" s="8">
        <f t="shared" si="56"/>
        <v>146.19999999999999</v>
      </c>
      <c r="F268" s="8">
        <f t="shared" si="56"/>
        <v>167.26666666666665</v>
      </c>
      <c r="G268" s="8">
        <f t="shared" ref="G268" si="61">AVERAGE(G265,G262,G259)</f>
        <v>149.56666666666666</v>
      </c>
      <c r="H268" s="8">
        <f t="shared" ref="H268:U268" si="62">AVERAGE(H265,H262,H259)</f>
        <v>152.63333333333335</v>
      </c>
      <c r="I268" s="8">
        <f t="shared" si="62"/>
        <v>132.56666666666663</v>
      </c>
      <c r="J268" s="8">
        <f t="shared" si="62"/>
        <v>144.73333333333332</v>
      </c>
      <c r="K268" s="8">
        <f t="shared" si="62"/>
        <v>165.53333333333333</v>
      </c>
      <c r="L268" s="8">
        <f t="shared" si="62"/>
        <v>144.20000000000002</v>
      </c>
      <c r="M268" s="8">
        <f t="shared" si="62"/>
        <v>115.7</v>
      </c>
      <c r="N268" s="8">
        <f t="shared" si="62"/>
        <v>154.1</v>
      </c>
      <c r="O268" s="8">
        <f t="shared" si="62"/>
        <v>136.66666666666666</v>
      </c>
      <c r="P268" s="8">
        <f t="shared" si="62"/>
        <v>159.26666666666665</v>
      </c>
      <c r="Q268" s="8">
        <f t="shared" si="62"/>
        <v>150.26666666666668</v>
      </c>
      <c r="R268" s="8">
        <f t="shared" si="62"/>
        <v>170.48888888888891</v>
      </c>
      <c r="S268" s="8">
        <f t="shared" si="62"/>
        <v>150.94444444444443</v>
      </c>
      <c r="T268" s="8">
        <f t="shared" si="62"/>
        <v>141.76666666666668</v>
      </c>
      <c r="U268" s="8">
        <f t="shared" si="62"/>
        <v>149.6</v>
      </c>
      <c r="V268" s="6" t="s">
        <v>32</v>
      </c>
      <c r="W268" s="9">
        <f t="shared" si="59"/>
        <v>154.96666666666667</v>
      </c>
      <c r="X268" s="8">
        <f t="shared" ref="X268:AE268" si="63">AVERAGE(X265,X262,X259)</f>
        <v>146.73333333333332</v>
      </c>
      <c r="Y268" s="8">
        <f t="shared" si="63"/>
        <v>146.37777777777777</v>
      </c>
      <c r="Z268" s="8">
        <f t="shared" si="63"/>
        <v>151.56666666666666</v>
      </c>
      <c r="AA268" s="8">
        <f t="shared" si="63"/>
        <v>130.1888888888889</v>
      </c>
      <c r="AB268" s="8">
        <f t="shared" si="63"/>
        <v>143.37777777777777</v>
      </c>
      <c r="AC268" s="8">
        <f t="shared" si="63"/>
        <v>156.14444444444445</v>
      </c>
      <c r="AD268" s="8">
        <f t="shared" si="63"/>
        <v>144.07777777777778</v>
      </c>
      <c r="AE268" s="8">
        <f t="shared" si="63"/>
        <v>143.66666666666666</v>
      </c>
      <c r="AF268" s="6">
        <f t="shared" si="43"/>
        <v>149</v>
      </c>
      <c r="AG268" s="6">
        <f t="shared" si="34"/>
        <v>1918.7</v>
      </c>
      <c r="AH268" s="6">
        <f t="shared" si="35"/>
        <v>442.31111111111113</v>
      </c>
      <c r="AI268" s="6">
        <f t="shared" si="36"/>
        <v>457.48888888888888</v>
      </c>
      <c r="AJ268" s="7">
        <f t="shared" si="37"/>
        <v>295.64444444444445</v>
      </c>
      <c r="AK268">
        <f t="shared" si="38"/>
        <v>276.92222222222222</v>
      </c>
      <c r="AL268">
        <f t="shared" si="39"/>
        <v>457.5333333333333</v>
      </c>
    </row>
    <row r="269" spans="1:38" x14ac:dyDescent="0.3">
      <c r="A269" s="5" t="s">
        <v>30</v>
      </c>
      <c r="B269" s="6">
        <v>2020</v>
      </c>
      <c r="C269" s="6" t="s">
        <v>39</v>
      </c>
      <c r="D269" s="6" t="str">
        <f t="shared" si="40"/>
        <v>2020 June</v>
      </c>
      <c r="E269" s="6">
        <v>148.19999999999999</v>
      </c>
      <c r="F269" s="6">
        <v>190.3</v>
      </c>
      <c r="G269" s="6">
        <v>149.4</v>
      </c>
      <c r="H269" s="6">
        <v>153.30000000000001</v>
      </c>
      <c r="I269" s="6">
        <v>138.19999999999999</v>
      </c>
      <c r="J269" s="6">
        <v>143.19999999999999</v>
      </c>
      <c r="K269" s="6">
        <v>148.9</v>
      </c>
      <c r="L269" s="6">
        <v>150.30000000000001</v>
      </c>
      <c r="M269" s="6">
        <v>113.2</v>
      </c>
      <c r="N269" s="6">
        <v>159.80000000000001</v>
      </c>
      <c r="O269" s="6">
        <v>142.1</v>
      </c>
      <c r="P269" s="6">
        <v>161.80000000000001</v>
      </c>
      <c r="Q269" s="6">
        <v>152.30000000000001</v>
      </c>
      <c r="R269" s="6">
        <v>182.4</v>
      </c>
      <c r="S269" s="6">
        <v>154.69999999999999</v>
      </c>
      <c r="T269" s="6">
        <v>150</v>
      </c>
      <c r="U269" s="6">
        <v>154.1</v>
      </c>
      <c r="V269" s="6" t="s">
        <v>32</v>
      </c>
      <c r="W269" s="6">
        <f t="shared" si="41"/>
        <v>154.69999999999999</v>
      </c>
      <c r="X269" s="6">
        <v>144.9</v>
      </c>
      <c r="Y269" s="6">
        <v>151.69999999999999</v>
      </c>
      <c r="Z269" s="6">
        <v>158.19999999999999</v>
      </c>
      <c r="AA269" s="6">
        <v>141.4</v>
      </c>
      <c r="AB269" s="6">
        <v>153.19999999999999</v>
      </c>
      <c r="AC269" s="6">
        <v>161.80000000000001</v>
      </c>
      <c r="AD269" s="6">
        <v>151.19999999999999</v>
      </c>
      <c r="AE269" s="6">
        <v>151.69999999999999</v>
      </c>
      <c r="AF269" s="6">
        <v>152.69999999999999</v>
      </c>
      <c r="AG269" s="6">
        <f t="shared" si="34"/>
        <v>1951</v>
      </c>
      <c r="AH269" s="6">
        <f t="shared" si="35"/>
        <v>458.79999999999995</v>
      </c>
      <c r="AI269" s="6">
        <f t="shared" si="36"/>
        <v>468.2</v>
      </c>
      <c r="AJ269" s="7">
        <f t="shared" si="37"/>
        <v>309.39999999999998</v>
      </c>
      <c r="AK269">
        <f t="shared" si="38"/>
        <v>286.3</v>
      </c>
      <c r="AL269">
        <f t="shared" si="39"/>
        <v>487.3</v>
      </c>
    </row>
    <row r="270" spans="1:38" x14ac:dyDescent="0.3">
      <c r="A270" s="5" t="s">
        <v>33</v>
      </c>
      <c r="B270" s="6">
        <v>2020</v>
      </c>
      <c r="C270" s="6" t="s">
        <v>39</v>
      </c>
      <c r="D270" s="6" t="str">
        <f t="shared" si="40"/>
        <v>2020 June</v>
      </c>
      <c r="E270" s="6">
        <v>152.69999999999999</v>
      </c>
      <c r="F270" s="6">
        <v>197</v>
      </c>
      <c r="G270" s="6">
        <v>154.6</v>
      </c>
      <c r="H270" s="6">
        <v>153.4</v>
      </c>
      <c r="I270" s="6">
        <v>132.9</v>
      </c>
      <c r="J270" s="6">
        <v>151.80000000000001</v>
      </c>
      <c r="K270" s="6">
        <v>171.2</v>
      </c>
      <c r="L270" s="6">
        <v>152</v>
      </c>
      <c r="M270" s="6">
        <v>116.3</v>
      </c>
      <c r="N270" s="6">
        <v>158.80000000000001</v>
      </c>
      <c r="O270" s="6">
        <v>135.6</v>
      </c>
      <c r="P270" s="6">
        <v>161.69999999999999</v>
      </c>
      <c r="Q270" s="6">
        <v>157</v>
      </c>
      <c r="R270" s="6">
        <v>186.7</v>
      </c>
      <c r="S270" s="6">
        <v>149.1</v>
      </c>
      <c r="T270" s="6">
        <v>136.6</v>
      </c>
      <c r="U270" s="6">
        <v>147.19999999999999</v>
      </c>
      <c r="V270" s="6">
        <v>154.69999999999999</v>
      </c>
      <c r="W270" s="6">
        <f t="shared" si="41"/>
        <v>154.69999999999999</v>
      </c>
      <c r="X270" s="6">
        <v>137.1</v>
      </c>
      <c r="Y270" s="6">
        <v>140.4</v>
      </c>
      <c r="Z270" s="6">
        <v>148.1</v>
      </c>
      <c r="AA270" s="6">
        <v>129.30000000000001</v>
      </c>
      <c r="AB270" s="6">
        <v>144.5</v>
      </c>
      <c r="AC270" s="6">
        <v>152.5</v>
      </c>
      <c r="AD270" s="6">
        <v>152.19999999999999</v>
      </c>
      <c r="AE270" s="6">
        <v>142</v>
      </c>
      <c r="AF270" s="6">
        <v>150.80000000000001</v>
      </c>
      <c r="AG270" s="6">
        <f t="shared" si="34"/>
        <v>1994.9999999999998</v>
      </c>
      <c r="AH270" s="6">
        <f t="shared" si="35"/>
        <v>432.9</v>
      </c>
      <c r="AI270" s="6">
        <f t="shared" si="36"/>
        <v>447.6</v>
      </c>
      <c r="AJ270" s="7">
        <f t="shared" si="37"/>
        <v>300.29999999999995</v>
      </c>
      <c r="AK270">
        <f t="shared" si="38"/>
        <v>266.39999999999998</v>
      </c>
      <c r="AL270">
        <f t="shared" si="39"/>
        <v>473.2</v>
      </c>
    </row>
    <row r="271" spans="1:38" x14ac:dyDescent="0.3">
      <c r="A271" s="5" t="s">
        <v>34</v>
      </c>
      <c r="B271" s="6">
        <v>2020</v>
      </c>
      <c r="C271" s="6" t="s">
        <v>39</v>
      </c>
      <c r="D271" s="6" t="str">
        <f t="shared" si="40"/>
        <v>2020 June</v>
      </c>
      <c r="E271" s="6">
        <v>149.6</v>
      </c>
      <c r="F271" s="6">
        <v>192.7</v>
      </c>
      <c r="G271" s="6">
        <v>151.4</v>
      </c>
      <c r="H271" s="6">
        <v>153.30000000000001</v>
      </c>
      <c r="I271" s="6">
        <v>136.30000000000001</v>
      </c>
      <c r="J271" s="6">
        <v>147.19999999999999</v>
      </c>
      <c r="K271" s="6">
        <v>156.5</v>
      </c>
      <c r="L271" s="6">
        <v>150.9</v>
      </c>
      <c r="M271" s="6">
        <v>114.2</v>
      </c>
      <c r="N271" s="6">
        <v>159.5</v>
      </c>
      <c r="O271" s="6">
        <v>139.4</v>
      </c>
      <c r="P271" s="6">
        <v>161.80000000000001</v>
      </c>
      <c r="Q271" s="6">
        <v>154</v>
      </c>
      <c r="R271" s="6">
        <v>183.5</v>
      </c>
      <c r="S271" s="6">
        <v>152.5</v>
      </c>
      <c r="T271" s="6">
        <v>144.4</v>
      </c>
      <c r="U271" s="6">
        <v>151.4</v>
      </c>
      <c r="V271" s="6">
        <v>154.69999999999999</v>
      </c>
      <c r="W271" s="6">
        <f t="shared" si="41"/>
        <v>154.69999999999999</v>
      </c>
      <c r="X271" s="6">
        <v>141.9</v>
      </c>
      <c r="Y271" s="6">
        <v>146.4</v>
      </c>
      <c r="Z271" s="6">
        <v>154.4</v>
      </c>
      <c r="AA271" s="6">
        <v>135</v>
      </c>
      <c r="AB271" s="6">
        <v>148.30000000000001</v>
      </c>
      <c r="AC271" s="6">
        <v>156.4</v>
      </c>
      <c r="AD271" s="6">
        <v>151.6</v>
      </c>
      <c r="AE271" s="6">
        <v>147</v>
      </c>
      <c r="AF271" s="6">
        <v>151.80000000000001</v>
      </c>
      <c r="AG271" s="6">
        <f t="shared" si="34"/>
        <v>1966.8000000000002</v>
      </c>
      <c r="AH271" s="6">
        <f t="shared" si="35"/>
        <v>448.29999999999995</v>
      </c>
      <c r="AI271" s="6">
        <f t="shared" si="36"/>
        <v>457.5</v>
      </c>
      <c r="AJ271" s="7">
        <f t="shared" si="37"/>
        <v>306</v>
      </c>
      <c r="AK271">
        <f t="shared" si="38"/>
        <v>276.89999999999998</v>
      </c>
      <c r="AL271">
        <f t="shared" si="39"/>
        <v>478.8</v>
      </c>
    </row>
    <row r="272" spans="1:38" x14ac:dyDescent="0.3">
      <c r="A272" s="5" t="s">
        <v>30</v>
      </c>
      <c r="B272" s="6">
        <v>2020</v>
      </c>
      <c r="C272" s="6" t="s">
        <v>40</v>
      </c>
      <c r="D272" s="6" t="str">
        <f t="shared" si="40"/>
        <v>2020 July</v>
      </c>
      <c r="E272" s="6">
        <v>148.19999999999999</v>
      </c>
      <c r="F272" s="6">
        <v>190.3</v>
      </c>
      <c r="G272" s="6">
        <v>149.4</v>
      </c>
      <c r="H272" s="6">
        <v>153.30000000000001</v>
      </c>
      <c r="I272" s="6">
        <v>138.19999999999999</v>
      </c>
      <c r="J272" s="6">
        <v>143.19999999999999</v>
      </c>
      <c r="K272" s="6">
        <v>148.9</v>
      </c>
      <c r="L272" s="6">
        <v>150.30000000000001</v>
      </c>
      <c r="M272" s="6">
        <v>113.2</v>
      </c>
      <c r="N272" s="6">
        <v>159.80000000000001</v>
      </c>
      <c r="O272" s="6">
        <v>142.1</v>
      </c>
      <c r="P272" s="6">
        <v>161.80000000000001</v>
      </c>
      <c r="Q272" s="6">
        <v>152.30000000000001</v>
      </c>
      <c r="R272" s="6">
        <v>182.4</v>
      </c>
      <c r="S272" s="6">
        <v>154.69999999999999</v>
      </c>
      <c r="T272" s="6">
        <v>150</v>
      </c>
      <c r="U272" s="6">
        <v>154.1</v>
      </c>
      <c r="V272" s="6" t="s">
        <v>32</v>
      </c>
      <c r="W272" s="6">
        <f t="shared" si="41"/>
        <v>154.69999999999999</v>
      </c>
      <c r="X272" s="6">
        <v>144.9</v>
      </c>
      <c r="Y272" s="6">
        <v>151.69999999999999</v>
      </c>
      <c r="Z272" s="6">
        <v>158.19999999999999</v>
      </c>
      <c r="AA272" s="6">
        <v>141.4</v>
      </c>
      <c r="AB272" s="6">
        <v>153.19999999999999</v>
      </c>
      <c r="AC272" s="6">
        <v>161.80000000000001</v>
      </c>
      <c r="AD272" s="6">
        <v>151.19999999999999</v>
      </c>
      <c r="AE272" s="6">
        <v>151.69999999999999</v>
      </c>
      <c r="AF272" s="6">
        <v>152.69999999999999</v>
      </c>
      <c r="AG272" s="6">
        <f t="shared" si="34"/>
        <v>1951</v>
      </c>
      <c r="AH272" s="6">
        <f t="shared" si="35"/>
        <v>458.79999999999995</v>
      </c>
      <c r="AI272" s="6">
        <f t="shared" si="36"/>
        <v>468.2</v>
      </c>
      <c r="AJ272" s="7">
        <f t="shared" si="37"/>
        <v>309.39999999999998</v>
      </c>
      <c r="AK272">
        <f t="shared" si="38"/>
        <v>286.3</v>
      </c>
      <c r="AL272">
        <f t="shared" si="39"/>
        <v>487.3</v>
      </c>
    </row>
    <row r="273" spans="1:38" x14ac:dyDescent="0.3">
      <c r="A273" s="5" t="s">
        <v>33</v>
      </c>
      <c r="B273" s="6">
        <v>2020</v>
      </c>
      <c r="C273" s="6" t="s">
        <v>40</v>
      </c>
      <c r="D273" s="6" t="str">
        <f t="shared" si="40"/>
        <v>2020 July</v>
      </c>
      <c r="E273" s="6">
        <v>152.69999999999999</v>
      </c>
      <c r="F273" s="6">
        <v>197</v>
      </c>
      <c r="G273" s="6">
        <v>154.6</v>
      </c>
      <c r="H273" s="6">
        <v>153.4</v>
      </c>
      <c r="I273" s="6">
        <v>132.9</v>
      </c>
      <c r="J273" s="6">
        <v>151.80000000000001</v>
      </c>
      <c r="K273" s="6">
        <v>171.2</v>
      </c>
      <c r="L273" s="6">
        <v>152</v>
      </c>
      <c r="M273" s="6">
        <v>116.3</v>
      </c>
      <c r="N273" s="6">
        <v>158.80000000000001</v>
      </c>
      <c r="O273" s="6">
        <v>135.6</v>
      </c>
      <c r="P273" s="6">
        <v>161.69999999999999</v>
      </c>
      <c r="Q273" s="6">
        <v>157</v>
      </c>
      <c r="R273" s="6">
        <v>186.7</v>
      </c>
      <c r="S273" s="6">
        <v>149.1</v>
      </c>
      <c r="T273" s="6">
        <v>136.6</v>
      </c>
      <c r="U273" s="6">
        <v>147.19999999999999</v>
      </c>
      <c r="V273" s="6">
        <v>154.69999999999999</v>
      </c>
      <c r="W273" s="6">
        <f t="shared" si="41"/>
        <v>154.69999999999999</v>
      </c>
      <c r="X273" s="6">
        <v>137.1</v>
      </c>
      <c r="Y273" s="6">
        <v>140.4</v>
      </c>
      <c r="Z273" s="6">
        <v>148.1</v>
      </c>
      <c r="AA273" s="6">
        <v>129.30000000000001</v>
      </c>
      <c r="AB273" s="6">
        <v>144.5</v>
      </c>
      <c r="AC273" s="6">
        <v>152.5</v>
      </c>
      <c r="AD273" s="6">
        <v>152.19999999999999</v>
      </c>
      <c r="AE273" s="6">
        <v>142</v>
      </c>
      <c r="AF273" s="6">
        <v>150.80000000000001</v>
      </c>
      <c r="AG273" s="6">
        <f t="shared" si="34"/>
        <v>1994.9999999999998</v>
      </c>
      <c r="AH273" s="6">
        <f t="shared" si="35"/>
        <v>432.9</v>
      </c>
      <c r="AI273" s="6">
        <f t="shared" si="36"/>
        <v>447.6</v>
      </c>
      <c r="AJ273" s="7">
        <f t="shared" si="37"/>
        <v>300.29999999999995</v>
      </c>
      <c r="AK273">
        <f t="shared" si="38"/>
        <v>266.39999999999998</v>
      </c>
      <c r="AL273">
        <f t="shared" si="39"/>
        <v>473.2</v>
      </c>
    </row>
    <row r="274" spans="1:38" x14ac:dyDescent="0.3">
      <c r="A274" s="5" t="s">
        <v>34</v>
      </c>
      <c r="B274" s="6">
        <v>2020</v>
      </c>
      <c r="C274" s="6" t="s">
        <v>40</v>
      </c>
      <c r="D274" s="6" t="str">
        <f t="shared" si="40"/>
        <v>2020 July</v>
      </c>
      <c r="E274" s="6">
        <v>149.6</v>
      </c>
      <c r="F274" s="6">
        <v>192.7</v>
      </c>
      <c r="G274" s="6">
        <v>151.4</v>
      </c>
      <c r="H274" s="6">
        <v>153.30000000000001</v>
      </c>
      <c r="I274" s="6">
        <v>136.30000000000001</v>
      </c>
      <c r="J274" s="6">
        <v>147.19999999999999</v>
      </c>
      <c r="K274" s="6">
        <v>156.5</v>
      </c>
      <c r="L274" s="6">
        <v>150.9</v>
      </c>
      <c r="M274" s="6">
        <v>114.2</v>
      </c>
      <c r="N274" s="6">
        <v>159.5</v>
      </c>
      <c r="O274" s="6">
        <v>139.4</v>
      </c>
      <c r="P274" s="6">
        <v>161.80000000000001</v>
      </c>
      <c r="Q274" s="6">
        <v>154</v>
      </c>
      <c r="R274" s="6">
        <v>183.5</v>
      </c>
      <c r="S274" s="6">
        <v>152.5</v>
      </c>
      <c r="T274" s="6">
        <v>144.4</v>
      </c>
      <c r="U274" s="6">
        <v>151.4</v>
      </c>
      <c r="V274" s="6">
        <v>154.69999999999999</v>
      </c>
      <c r="W274" s="6">
        <f t="shared" si="41"/>
        <v>154.69999999999999</v>
      </c>
      <c r="X274" s="6">
        <v>141.9</v>
      </c>
      <c r="Y274" s="6">
        <v>146.4</v>
      </c>
      <c r="Z274" s="6">
        <v>154.4</v>
      </c>
      <c r="AA274" s="6">
        <v>135</v>
      </c>
      <c r="AB274" s="6">
        <v>148.30000000000001</v>
      </c>
      <c r="AC274" s="6">
        <v>156.4</v>
      </c>
      <c r="AD274" s="6">
        <v>151.6</v>
      </c>
      <c r="AE274" s="6">
        <v>147</v>
      </c>
      <c r="AF274" s="6">
        <v>151.80000000000001</v>
      </c>
      <c r="AG274" s="6">
        <f t="shared" si="34"/>
        <v>1966.8000000000002</v>
      </c>
      <c r="AH274" s="6">
        <f t="shared" si="35"/>
        <v>448.29999999999995</v>
      </c>
      <c r="AI274" s="6">
        <f t="shared" si="36"/>
        <v>457.5</v>
      </c>
      <c r="AJ274" s="7">
        <f t="shared" si="37"/>
        <v>306</v>
      </c>
      <c r="AK274">
        <f t="shared" si="38"/>
        <v>276.89999999999998</v>
      </c>
      <c r="AL274">
        <f t="shared" si="39"/>
        <v>478.8</v>
      </c>
    </row>
    <row r="275" spans="1:38" x14ac:dyDescent="0.3">
      <c r="A275" s="5" t="s">
        <v>30</v>
      </c>
      <c r="B275" s="6">
        <v>2020</v>
      </c>
      <c r="C275" s="6" t="s">
        <v>41</v>
      </c>
      <c r="D275" s="6" t="str">
        <f t="shared" si="40"/>
        <v>2020 August</v>
      </c>
      <c r="E275" s="6">
        <v>147.6</v>
      </c>
      <c r="F275" s="6">
        <v>187.2</v>
      </c>
      <c r="G275" s="6">
        <v>148.4</v>
      </c>
      <c r="H275" s="6">
        <v>153.30000000000001</v>
      </c>
      <c r="I275" s="6">
        <v>139.80000000000001</v>
      </c>
      <c r="J275" s="6">
        <v>146.9</v>
      </c>
      <c r="K275" s="6">
        <v>171</v>
      </c>
      <c r="L275" s="6">
        <v>149.9</v>
      </c>
      <c r="M275" s="6">
        <v>114.2</v>
      </c>
      <c r="N275" s="6">
        <v>160</v>
      </c>
      <c r="O275" s="6">
        <v>143.5</v>
      </c>
      <c r="P275" s="6">
        <v>161.5</v>
      </c>
      <c r="Q275" s="6">
        <v>155.30000000000001</v>
      </c>
      <c r="R275" s="6">
        <v>180.9</v>
      </c>
      <c r="S275" s="6">
        <v>155.1</v>
      </c>
      <c r="T275" s="6">
        <v>149.30000000000001</v>
      </c>
      <c r="U275" s="6">
        <v>154.30000000000001</v>
      </c>
      <c r="V275" s="6" t="s">
        <v>32</v>
      </c>
      <c r="W275" s="6">
        <f t="shared" si="41"/>
        <v>155.5</v>
      </c>
      <c r="X275" s="6">
        <v>145.80000000000001</v>
      </c>
      <c r="Y275" s="6">
        <v>151.9</v>
      </c>
      <c r="Z275" s="6">
        <v>158.80000000000001</v>
      </c>
      <c r="AA275" s="6">
        <v>143.6</v>
      </c>
      <c r="AB275" s="6">
        <v>152.19999999999999</v>
      </c>
      <c r="AC275" s="6">
        <v>162.69999999999999</v>
      </c>
      <c r="AD275" s="6">
        <v>153.6</v>
      </c>
      <c r="AE275" s="6">
        <v>153</v>
      </c>
      <c r="AF275" s="6">
        <v>154.69999999999999</v>
      </c>
      <c r="AG275" s="6">
        <f t="shared" si="34"/>
        <v>1978.6</v>
      </c>
      <c r="AH275" s="6">
        <f t="shared" si="35"/>
        <v>458.7</v>
      </c>
      <c r="AI275" s="6">
        <f t="shared" si="36"/>
        <v>470.09999999999997</v>
      </c>
      <c r="AJ275" s="7">
        <f t="shared" si="37"/>
        <v>312.39999999999998</v>
      </c>
      <c r="AK275">
        <f t="shared" si="38"/>
        <v>289.39999999999998</v>
      </c>
      <c r="AL275">
        <f t="shared" si="39"/>
        <v>486.09999999999997</v>
      </c>
    </row>
    <row r="276" spans="1:38" x14ac:dyDescent="0.3">
      <c r="A276" s="5" t="s">
        <v>33</v>
      </c>
      <c r="B276" s="6">
        <v>2020</v>
      </c>
      <c r="C276" s="6" t="s">
        <v>41</v>
      </c>
      <c r="D276" s="6" t="str">
        <f t="shared" si="40"/>
        <v>2020 August</v>
      </c>
      <c r="E276" s="6">
        <v>151.6</v>
      </c>
      <c r="F276" s="6">
        <v>197.8</v>
      </c>
      <c r="G276" s="6">
        <v>154.5</v>
      </c>
      <c r="H276" s="6">
        <v>153.4</v>
      </c>
      <c r="I276" s="6">
        <v>133.4</v>
      </c>
      <c r="J276" s="6">
        <v>154.5</v>
      </c>
      <c r="K276" s="6">
        <v>191.9</v>
      </c>
      <c r="L276" s="6">
        <v>151.30000000000001</v>
      </c>
      <c r="M276" s="6">
        <v>116.8</v>
      </c>
      <c r="N276" s="6">
        <v>160</v>
      </c>
      <c r="O276" s="6">
        <v>136.5</v>
      </c>
      <c r="P276" s="6">
        <v>163.30000000000001</v>
      </c>
      <c r="Q276" s="6">
        <v>159.9</v>
      </c>
      <c r="R276" s="6">
        <v>187.2</v>
      </c>
      <c r="S276" s="6">
        <v>150</v>
      </c>
      <c r="T276" s="6">
        <v>135.19999999999999</v>
      </c>
      <c r="U276" s="6">
        <v>147.80000000000001</v>
      </c>
      <c r="V276" s="6">
        <v>155.5</v>
      </c>
      <c r="W276" s="6">
        <f t="shared" si="41"/>
        <v>155.5</v>
      </c>
      <c r="X276" s="6">
        <v>138.30000000000001</v>
      </c>
      <c r="Y276" s="6">
        <v>144.5</v>
      </c>
      <c r="Z276" s="6">
        <v>148.69999999999999</v>
      </c>
      <c r="AA276" s="6">
        <v>133.9</v>
      </c>
      <c r="AB276" s="6">
        <v>141.19999999999999</v>
      </c>
      <c r="AC276" s="6">
        <v>155.5</v>
      </c>
      <c r="AD276" s="6">
        <v>155.19999999999999</v>
      </c>
      <c r="AE276" s="6">
        <v>144.80000000000001</v>
      </c>
      <c r="AF276" s="6">
        <v>152.9</v>
      </c>
      <c r="AG276" s="6">
        <f t="shared" si="34"/>
        <v>2024.8999999999999</v>
      </c>
      <c r="AH276" s="6">
        <f t="shared" si="35"/>
        <v>433</v>
      </c>
      <c r="AI276" s="6">
        <f t="shared" si="36"/>
        <v>455.5</v>
      </c>
      <c r="AJ276" s="7">
        <f t="shared" si="37"/>
        <v>303.89999999999998</v>
      </c>
      <c r="AK276">
        <f t="shared" si="38"/>
        <v>272.20000000000005</v>
      </c>
      <c r="AL276">
        <f t="shared" si="39"/>
        <v>473.2</v>
      </c>
    </row>
    <row r="277" spans="1:38" x14ac:dyDescent="0.3">
      <c r="A277" s="5" t="s">
        <v>34</v>
      </c>
      <c r="B277" s="6">
        <v>2020</v>
      </c>
      <c r="C277" s="6" t="s">
        <v>41</v>
      </c>
      <c r="D277" s="6" t="str">
        <f t="shared" si="40"/>
        <v>2020 August</v>
      </c>
      <c r="E277" s="6">
        <v>148.9</v>
      </c>
      <c r="F277" s="6">
        <v>190.9</v>
      </c>
      <c r="G277" s="6">
        <v>150.80000000000001</v>
      </c>
      <c r="H277" s="6">
        <v>153.30000000000001</v>
      </c>
      <c r="I277" s="6">
        <v>137.4</v>
      </c>
      <c r="J277" s="6">
        <v>150.4</v>
      </c>
      <c r="K277" s="6">
        <v>178.1</v>
      </c>
      <c r="L277" s="6">
        <v>150.4</v>
      </c>
      <c r="M277" s="6">
        <v>115.1</v>
      </c>
      <c r="N277" s="6">
        <v>160</v>
      </c>
      <c r="O277" s="6">
        <v>140.6</v>
      </c>
      <c r="P277" s="6">
        <v>162.30000000000001</v>
      </c>
      <c r="Q277" s="6">
        <v>157</v>
      </c>
      <c r="R277" s="6">
        <v>182.6</v>
      </c>
      <c r="S277" s="6">
        <v>153.1</v>
      </c>
      <c r="T277" s="6">
        <v>143.4</v>
      </c>
      <c r="U277" s="6">
        <v>151.69999999999999</v>
      </c>
      <c r="V277" s="6">
        <v>155.5</v>
      </c>
      <c r="W277" s="6">
        <f t="shared" si="41"/>
        <v>155.5</v>
      </c>
      <c r="X277" s="6">
        <v>143</v>
      </c>
      <c r="Y277" s="6">
        <v>148.4</v>
      </c>
      <c r="Z277" s="6">
        <v>155</v>
      </c>
      <c r="AA277" s="6">
        <v>138.5</v>
      </c>
      <c r="AB277" s="6">
        <v>146</v>
      </c>
      <c r="AC277" s="6">
        <v>158.5</v>
      </c>
      <c r="AD277" s="6">
        <v>154.30000000000001</v>
      </c>
      <c r="AE277" s="6">
        <v>149</v>
      </c>
      <c r="AF277" s="6">
        <v>153.9</v>
      </c>
      <c r="AG277" s="6">
        <f t="shared" si="34"/>
        <v>1995.1999999999998</v>
      </c>
      <c r="AH277" s="6">
        <f t="shared" si="35"/>
        <v>448.2</v>
      </c>
      <c r="AI277" s="6">
        <f t="shared" si="36"/>
        <v>462.4</v>
      </c>
      <c r="AJ277" s="7">
        <f t="shared" si="37"/>
        <v>309.3</v>
      </c>
      <c r="AK277">
        <f t="shared" si="38"/>
        <v>281.5</v>
      </c>
      <c r="AL277">
        <f t="shared" si="39"/>
        <v>477.6</v>
      </c>
    </row>
    <row r="278" spans="1:38" x14ac:dyDescent="0.3">
      <c r="A278" s="5" t="s">
        <v>30</v>
      </c>
      <c r="B278" s="6">
        <v>2020</v>
      </c>
      <c r="C278" s="6" t="s">
        <v>42</v>
      </c>
      <c r="D278" s="6" t="str">
        <f t="shared" si="40"/>
        <v>2020 September</v>
      </c>
      <c r="E278" s="6">
        <v>146.9</v>
      </c>
      <c r="F278" s="6">
        <v>183.9</v>
      </c>
      <c r="G278" s="6">
        <v>149.5</v>
      </c>
      <c r="H278" s="6">
        <v>153.4</v>
      </c>
      <c r="I278" s="6">
        <v>140.4</v>
      </c>
      <c r="J278" s="6">
        <v>147</v>
      </c>
      <c r="K278" s="6">
        <v>178.8</v>
      </c>
      <c r="L278" s="6">
        <v>149.30000000000001</v>
      </c>
      <c r="M278" s="6">
        <v>115.1</v>
      </c>
      <c r="N278" s="6">
        <v>160</v>
      </c>
      <c r="O278" s="6">
        <v>145.4</v>
      </c>
      <c r="P278" s="6">
        <v>161.6</v>
      </c>
      <c r="Q278" s="6">
        <v>156.1</v>
      </c>
      <c r="R278" s="6">
        <v>182.9</v>
      </c>
      <c r="S278" s="6">
        <v>155.4</v>
      </c>
      <c r="T278" s="6">
        <v>149.9</v>
      </c>
      <c r="U278" s="6">
        <v>154.6</v>
      </c>
      <c r="V278" s="6" t="s">
        <v>32</v>
      </c>
      <c r="W278" s="6">
        <f t="shared" si="41"/>
        <v>156.30000000000001</v>
      </c>
      <c r="X278" s="6">
        <v>146.4</v>
      </c>
      <c r="Y278" s="6">
        <v>151.6</v>
      </c>
      <c r="Z278" s="6">
        <v>159.1</v>
      </c>
      <c r="AA278" s="6">
        <v>144.6</v>
      </c>
      <c r="AB278" s="6">
        <v>152.80000000000001</v>
      </c>
      <c r="AC278" s="6">
        <v>161.1</v>
      </c>
      <c r="AD278" s="6">
        <v>157.4</v>
      </c>
      <c r="AE278" s="6">
        <v>153.69999999999999</v>
      </c>
      <c r="AF278" s="6">
        <v>155.4</v>
      </c>
      <c r="AG278" s="6">
        <f t="shared" si="34"/>
        <v>1987.3999999999999</v>
      </c>
      <c r="AH278" s="6">
        <f t="shared" si="35"/>
        <v>459.9</v>
      </c>
      <c r="AI278" s="6">
        <f t="shared" si="36"/>
        <v>469</v>
      </c>
      <c r="AJ278" s="7">
        <f t="shared" si="37"/>
        <v>316.5</v>
      </c>
      <c r="AK278">
        <f t="shared" si="38"/>
        <v>291</v>
      </c>
      <c r="AL278">
        <f t="shared" si="39"/>
        <v>489.40000000000003</v>
      </c>
    </row>
    <row r="279" spans="1:38" x14ac:dyDescent="0.3">
      <c r="A279" s="5" t="s">
        <v>33</v>
      </c>
      <c r="B279" s="6">
        <v>2020</v>
      </c>
      <c r="C279" s="6" t="s">
        <v>42</v>
      </c>
      <c r="D279" s="6" t="str">
        <f t="shared" si="40"/>
        <v>2020 September</v>
      </c>
      <c r="E279" s="6">
        <v>151.5</v>
      </c>
      <c r="F279" s="6">
        <v>193.1</v>
      </c>
      <c r="G279" s="6">
        <v>157.30000000000001</v>
      </c>
      <c r="H279" s="6">
        <v>153.9</v>
      </c>
      <c r="I279" s="6">
        <v>134.4</v>
      </c>
      <c r="J279" s="6">
        <v>155.4</v>
      </c>
      <c r="K279" s="6">
        <v>202</v>
      </c>
      <c r="L279" s="6">
        <v>150.80000000000001</v>
      </c>
      <c r="M279" s="6">
        <v>118.9</v>
      </c>
      <c r="N279" s="6">
        <v>160.9</v>
      </c>
      <c r="O279" s="6">
        <v>137.69999999999999</v>
      </c>
      <c r="P279" s="6">
        <v>164.4</v>
      </c>
      <c r="Q279" s="6">
        <v>161.30000000000001</v>
      </c>
      <c r="R279" s="6">
        <v>188.7</v>
      </c>
      <c r="S279" s="6">
        <v>150.19999999999999</v>
      </c>
      <c r="T279" s="6">
        <v>136.30000000000001</v>
      </c>
      <c r="U279" s="6">
        <v>148.1</v>
      </c>
      <c r="V279" s="6">
        <v>156.30000000000001</v>
      </c>
      <c r="W279" s="6">
        <f t="shared" si="41"/>
        <v>156.30000000000001</v>
      </c>
      <c r="X279" s="6">
        <v>137.19999999999999</v>
      </c>
      <c r="Y279" s="6">
        <v>145.4</v>
      </c>
      <c r="Z279" s="6">
        <v>150</v>
      </c>
      <c r="AA279" s="6">
        <v>135.1</v>
      </c>
      <c r="AB279" s="6">
        <v>141.80000000000001</v>
      </c>
      <c r="AC279" s="6">
        <v>154.9</v>
      </c>
      <c r="AD279" s="6">
        <v>159.80000000000001</v>
      </c>
      <c r="AE279" s="6">
        <v>146</v>
      </c>
      <c r="AF279" s="6">
        <v>154</v>
      </c>
      <c r="AG279" s="6">
        <f t="shared" si="34"/>
        <v>2041.6000000000001</v>
      </c>
      <c r="AH279" s="6">
        <f t="shared" si="35"/>
        <v>434.6</v>
      </c>
      <c r="AI279" s="6">
        <f t="shared" si="36"/>
        <v>456.6</v>
      </c>
      <c r="AJ279" s="7">
        <f t="shared" si="37"/>
        <v>309.8</v>
      </c>
      <c r="AK279">
        <f t="shared" si="38"/>
        <v>272.29999999999995</v>
      </c>
      <c r="AL279">
        <f t="shared" si="39"/>
        <v>476.5</v>
      </c>
    </row>
    <row r="280" spans="1:38" x14ac:dyDescent="0.3">
      <c r="A280" s="5" t="s">
        <v>34</v>
      </c>
      <c r="B280" s="6">
        <v>2020</v>
      </c>
      <c r="C280" s="6" t="s">
        <v>42</v>
      </c>
      <c r="D280" s="6" t="str">
        <f t="shared" si="40"/>
        <v>2020 September</v>
      </c>
      <c r="E280" s="6">
        <v>148.4</v>
      </c>
      <c r="F280" s="6">
        <v>187.1</v>
      </c>
      <c r="G280" s="6">
        <v>152.5</v>
      </c>
      <c r="H280" s="6">
        <v>153.6</v>
      </c>
      <c r="I280" s="6">
        <v>138.19999999999999</v>
      </c>
      <c r="J280" s="6">
        <v>150.9</v>
      </c>
      <c r="K280" s="6">
        <v>186.7</v>
      </c>
      <c r="L280" s="6">
        <v>149.80000000000001</v>
      </c>
      <c r="M280" s="6">
        <v>116.4</v>
      </c>
      <c r="N280" s="6">
        <v>160.30000000000001</v>
      </c>
      <c r="O280" s="6">
        <v>142.19999999999999</v>
      </c>
      <c r="P280" s="6">
        <v>162.9</v>
      </c>
      <c r="Q280" s="6">
        <v>158</v>
      </c>
      <c r="R280" s="6">
        <v>184.4</v>
      </c>
      <c r="S280" s="6">
        <v>153.4</v>
      </c>
      <c r="T280" s="6">
        <v>144.30000000000001</v>
      </c>
      <c r="U280" s="6">
        <v>152</v>
      </c>
      <c r="V280" s="6">
        <v>156.30000000000001</v>
      </c>
      <c r="W280" s="6">
        <f t="shared" si="41"/>
        <v>156.30000000000001</v>
      </c>
      <c r="X280" s="6">
        <v>142.9</v>
      </c>
      <c r="Y280" s="6">
        <v>148.69999999999999</v>
      </c>
      <c r="Z280" s="6">
        <v>155.6</v>
      </c>
      <c r="AA280" s="6">
        <v>139.6</v>
      </c>
      <c r="AB280" s="6">
        <v>146.6</v>
      </c>
      <c r="AC280" s="6">
        <v>157.5</v>
      </c>
      <c r="AD280" s="6">
        <v>158.4</v>
      </c>
      <c r="AE280" s="6">
        <v>150</v>
      </c>
      <c r="AF280" s="6">
        <v>154.69999999999999</v>
      </c>
      <c r="AG280" s="6">
        <f t="shared" si="34"/>
        <v>2007</v>
      </c>
      <c r="AH280" s="6">
        <f t="shared" si="35"/>
        <v>449.70000000000005</v>
      </c>
      <c r="AI280" s="6">
        <f t="shared" si="36"/>
        <v>462.5</v>
      </c>
      <c r="AJ280" s="7">
        <f t="shared" si="37"/>
        <v>314</v>
      </c>
      <c r="AK280">
        <f t="shared" si="38"/>
        <v>282.5</v>
      </c>
      <c r="AL280">
        <f t="shared" si="39"/>
        <v>481</v>
      </c>
    </row>
    <row r="281" spans="1:38" x14ac:dyDescent="0.3">
      <c r="A281" s="5" t="s">
        <v>30</v>
      </c>
      <c r="B281" s="6">
        <v>2020</v>
      </c>
      <c r="C281" s="6" t="s">
        <v>43</v>
      </c>
      <c r="D281" s="6" t="str">
        <f t="shared" si="40"/>
        <v>2020 October</v>
      </c>
      <c r="E281" s="6">
        <v>146</v>
      </c>
      <c r="F281" s="6">
        <v>186.3</v>
      </c>
      <c r="G281" s="6">
        <v>159.19999999999999</v>
      </c>
      <c r="H281" s="6">
        <v>153.6</v>
      </c>
      <c r="I281" s="6">
        <v>142.6</v>
      </c>
      <c r="J281" s="6">
        <v>147.19999999999999</v>
      </c>
      <c r="K281" s="6">
        <v>200.6</v>
      </c>
      <c r="L281" s="6">
        <v>150.30000000000001</v>
      </c>
      <c r="M281" s="6">
        <v>115.3</v>
      </c>
      <c r="N281" s="6">
        <v>160.9</v>
      </c>
      <c r="O281" s="6">
        <v>147.4</v>
      </c>
      <c r="P281" s="6">
        <v>161.9</v>
      </c>
      <c r="Q281" s="6">
        <v>159.6</v>
      </c>
      <c r="R281" s="6">
        <v>182.7</v>
      </c>
      <c r="S281" s="6">
        <v>155.69999999999999</v>
      </c>
      <c r="T281" s="6">
        <v>150.6</v>
      </c>
      <c r="U281" s="6">
        <v>155</v>
      </c>
      <c r="V281" s="6" t="s">
        <v>32</v>
      </c>
      <c r="W281" s="6">
        <f t="shared" si="41"/>
        <v>156.5</v>
      </c>
      <c r="X281" s="6">
        <v>146.80000000000001</v>
      </c>
      <c r="Y281" s="6">
        <v>152</v>
      </c>
      <c r="Z281" s="6">
        <v>159.5</v>
      </c>
      <c r="AA281" s="6">
        <v>146.4</v>
      </c>
      <c r="AB281" s="6">
        <v>152.4</v>
      </c>
      <c r="AC281" s="6">
        <v>162.5</v>
      </c>
      <c r="AD281" s="6">
        <v>156.19999999999999</v>
      </c>
      <c r="AE281" s="6">
        <v>154.30000000000001</v>
      </c>
      <c r="AF281" s="6">
        <v>157.5</v>
      </c>
      <c r="AG281" s="6">
        <f t="shared" si="34"/>
        <v>2030.9</v>
      </c>
      <c r="AH281" s="6">
        <f t="shared" si="35"/>
        <v>461.29999999999995</v>
      </c>
      <c r="AI281" s="6">
        <f t="shared" si="36"/>
        <v>471</v>
      </c>
      <c r="AJ281" s="7">
        <f t="shared" si="37"/>
        <v>315.7</v>
      </c>
      <c r="AK281">
        <f t="shared" si="38"/>
        <v>293.20000000000005</v>
      </c>
      <c r="AL281">
        <f t="shared" si="39"/>
        <v>489.4</v>
      </c>
    </row>
    <row r="282" spans="1:38" x14ac:dyDescent="0.3">
      <c r="A282" s="5" t="s">
        <v>33</v>
      </c>
      <c r="B282" s="6">
        <v>2020</v>
      </c>
      <c r="C282" s="6" t="s">
        <v>43</v>
      </c>
      <c r="D282" s="6" t="str">
        <f t="shared" si="40"/>
        <v>2020 October</v>
      </c>
      <c r="E282" s="6">
        <v>150.6</v>
      </c>
      <c r="F282" s="6">
        <v>193.7</v>
      </c>
      <c r="G282" s="6">
        <v>164.8</v>
      </c>
      <c r="H282" s="6">
        <v>153.69999999999999</v>
      </c>
      <c r="I282" s="6">
        <v>135.69999999999999</v>
      </c>
      <c r="J282" s="6">
        <v>155.69999999999999</v>
      </c>
      <c r="K282" s="6">
        <v>226</v>
      </c>
      <c r="L282" s="6">
        <v>152.19999999999999</v>
      </c>
      <c r="M282" s="6">
        <v>118.1</v>
      </c>
      <c r="N282" s="6">
        <v>161.30000000000001</v>
      </c>
      <c r="O282" s="6">
        <v>139.19999999999999</v>
      </c>
      <c r="P282" s="6">
        <v>164.8</v>
      </c>
      <c r="Q282" s="6">
        <v>164.4</v>
      </c>
      <c r="R282" s="6">
        <v>188.7</v>
      </c>
      <c r="S282" s="6">
        <v>150.5</v>
      </c>
      <c r="T282" s="6">
        <v>136.1</v>
      </c>
      <c r="U282" s="6">
        <v>148.30000000000001</v>
      </c>
      <c r="V282" s="6">
        <v>156.5</v>
      </c>
      <c r="W282" s="6">
        <f t="shared" si="41"/>
        <v>156.5</v>
      </c>
      <c r="X282" s="6">
        <v>137.1</v>
      </c>
      <c r="Y282" s="6">
        <v>145.1</v>
      </c>
      <c r="Z282" s="6">
        <v>151</v>
      </c>
      <c r="AA282" s="6">
        <v>135.4</v>
      </c>
      <c r="AB282" s="6">
        <v>142</v>
      </c>
      <c r="AC282" s="6">
        <v>155.69999999999999</v>
      </c>
      <c r="AD282" s="6">
        <v>158.1</v>
      </c>
      <c r="AE282" s="6">
        <v>146.19999999999999</v>
      </c>
      <c r="AF282" s="6">
        <v>155.19999999999999</v>
      </c>
      <c r="AG282" s="6">
        <f t="shared" si="34"/>
        <v>2080.1999999999998</v>
      </c>
      <c r="AH282" s="6">
        <f t="shared" si="35"/>
        <v>434.90000000000003</v>
      </c>
      <c r="AI282" s="6">
        <f t="shared" si="36"/>
        <v>457.3</v>
      </c>
      <c r="AJ282" s="7">
        <f t="shared" si="37"/>
        <v>309.10000000000002</v>
      </c>
      <c r="AK282">
        <f t="shared" si="38"/>
        <v>272.5</v>
      </c>
      <c r="AL282">
        <f t="shared" si="39"/>
        <v>476.9</v>
      </c>
    </row>
    <row r="283" spans="1:38" x14ac:dyDescent="0.3">
      <c r="A283" s="5" t="s">
        <v>34</v>
      </c>
      <c r="B283" s="6">
        <v>2020</v>
      </c>
      <c r="C283" s="6" t="s">
        <v>43</v>
      </c>
      <c r="D283" s="6" t="str">
        <f t="shared" si="40"/>
        <v>2020 October</v>
      </c>
      <c r="E283" s="6">
        <v>147.5</v>
      </c>
      <c r="F283" s="6">
        <v>188.9</v>
      </c>
      <c r="G283" s="6">
        <v>161.4</v>
      </c>
      <c r="H283" s="6">
        <v>153.6</v>
      </c>
      <c r="I283" s="6">
        <v>140.1</v>
      </c>
      <c r="J283" s="6">
        <v>151.19999999999999</v>
      </c>
      <c r="K283" s="6">
        <v>209.2</v>
      </c>
      <c r="L283" s="6">
        <v>150.9</v>
      </c>
      <c r="M283" s="6">
        <v>116.2</v>
      </c>
      <c r="N283" s="6">
        <v>161</v>
      </c>
      <c r="O283" s="6">
        <v>144</v>
      </c>
      <c r="P283" s="6">
        <v>163.19999999999999</v>
      </c>
      <c r="Q283" s="6">
        <v>161.4</v>
      </c>
      <c r="R283" s="6">
        <v>184.3</v>
      </c>
      <c r="S283" s="6">
        <v>153.69999999999999</v>
      </c>
      <c r="T283" s="6">
        <v>144.6</v>
      </c>
      <c r="U283" s="6">
        <v>152.30000000000001</v>
      </c>
      <c r="V283" s="6">
        <v>156.5</v>
      </c>
      <c r="W283" s="6">
        <f t="shared" si="41"/>
        <v>156.5</v>
      </c>
      <c r="X283" s="6">
        <v>143.1</v>
      </c>
      <c r="Y283" s="6">
        <v>148.69999999999999</v>
      </c>
      <c r="Z283" s="6">
        <v>156.30000000000001</v>
      </c>
      <c r="AA283" s="6">
        <v>140.6</v>
      </c>
      <c r="AB283" s="6">
        <v>146.5</v>
      </c>
      <c r="AC283" s="6">
        <v>158.5</v>
      </c>
      <c r="AD283" s="6">
        <v>157</v>
      </c>
      <c r="AE283" s="6">
        <v>150.4</v>
      </c>
      <c r="AF283" s="6">
        <v>156.4</v>
      </c>
      <c r="AG283" s="6">
        <f t="shared" si="34"/>
        <v>2048.6000000000004</v>
      </c>
      <c r="AH283" s="6">
        <f t="shared" si="35"/>
        <v>450.59999999999997</v>
      </c>
      <c r="AI283" s="6">
        <f t="shared" si="36"/>
        <v>463.7</v>
      </c>
      <c r="AJ283" s="7">
        <f t="shared" si="37"/>
        <v>313.3</v>
      </c>
      <c r="AK283">
        <f t="shared" si="38"/>
        <v>283.7</v>
      </c>
      <c r="AL283">
        <f t="shared" si="39"/>
        <v>481.20000000000005</v>
      </c>
    </row>
    <row r="284" spans="1:38" x14ac:dyDescent="0.3">
      <c r="A284" s="5" t="s">
        <v>30</v>
      </c>
      <c r="B284" s="6">
        <v>2020</v>
      </c>
      <c r="C284" s="6" t="s">
        <v>45</v>
      </c>
      <c r="D284" s="6" t="str">
        <f t="shared" si="40"/>
        <v>2020 November</v>
      </c>
      <c r="E284" s="6">
        <v>145.4</v>
      </c>
      <c r="F284" s="6">
        <v>188.6</v>
      </c>
      <c r="G284" s="6">
        <v>171.6</v>
      </c>
      <c r="H284" s="6">
        <v>153.80000000000001</v>
      </c>
      <c r="I284" s="6">
        <v>145.4</v>
      </c>
      <c r="J284" s="6">
        <v>146.5</v>
      </c>
      <c r="K284" s="6">
        <v>222.2</v>
      </c>
      <c r="L284" s="6">
        <v>155.9</v>
      </c>
      <c r="M284" s="6">
        <v>114.9</v>
      </c>
      <c r="N284" s="6">
        <v>162</v>
      </c>
      <c r="O284" s="6">
        <v>150</v>
      </c>
      <c r="P284" s="6">
        <v>162.69999999999999</v>
      </c>
      <c r="Q284" s="6">
        <v>163.4</v>
      </c>
      <c r="R284" s="6">
        <v>183.4</v>
      </c>
      <c r="S284" s="6">
        <v>156.30000000000001</v>
      </c>
      <c r="T284" s="6">
        <v>151</v>
      </c>
      <c r="U284" s="6">
        <v>155.5</v>
      </c>
      <c r="V284" s="6" t="s">
        <v>32</v>
      </c>
      <c r="W284" s="6">
        <f t="shared" si="41"/>
        <v>158</v>
      </c>
      <c r="X284" s="6">
        <v>147.5</v>
      </c>
      <c r="Y284" s="6">
        <v>152.80000000000001</v>
      </c>
      <c r="Z284" s="6">
        <v>160.4</v>
      </c>
      <c r="AA284" s="6">
        <v>146.1</v>
      </c>
      <c r="AB284" s="6">
        <v>153.6</v>
      </c>
      <c r="AC284" s="6">
        <v>161.6</v>
      </c>
      <c r="AD284" s="6">
        <v>156.19999999999999</v>
      </c>
      <c r="AE284" s="6">
        <v>154.5</v>
      </c>
      <c r="AF284" s="6">
        <v>159.80000000000001</v>
      </c>
      <c r="AG284" s="6">
        <f t="shared" si="34"/>
        <v>2082.4</v>
      </c>
      <c r="AH284" s="6">
        <f t="shared" si="35"/>
        <v>462.8</v>
      </c>
      <c r="AI284" s="6">
        <f t="shared" si="36"/>
        <v>472.4</v>
      </c>
      <c r="AJ284" s="7">
        <f t="shared" si="37"/>
        <v>316.60000000000002</v>
      </c>
      <c r="AK284">
        <f t="shared" si="38"/>
        <v>293.60000000000002</v>
      </c>
      <c r="AL284">
        <f t="shared" si="39"/>
        <v>491.5</v>
      </c>
    </row>
    <row r="285" spans="1:38" x14ac:dyDescent="0.3">
      <c r="A285" s="5" t="s">
        <v>33</v>
      </c>
      <c r="B285" s="6">
        <v>2020</v>
      </c>
      <c r="C285" s="6" t="s">
        <v>45</v>
      </c>
      <c r="D285" s="6" t="str">
        <f t="shared" si="40"/>
        <v>2020 November</v>
      </c>
      <c r="E285" s="6">
        <v>149.69999999999999</v>
      </c>
      <c r="F285" s="6">
        <v>195.5</v>
      </c>
      <c r="G285" s="6">
        <v>176.9</v>
      </c>
      <c r="H285" s="6">
        <v>153.9</v>
      </c>
      <c r="I285" s="6">
        <v>138</v>
      </c>
      <c r="J285" s="6">
        <v>150.5</v>
      </c>
      <c r="K285" s="6">
        <v>245.3</v>
      </c>
      <c r="L285" s="6">
        <v>158.69999999999999</v>
      </c>
      <c r="M285" s="6">
        <v>117.2</v>
      </c>
      <c r="N285" s="6">
        <v>161.4</v>
      </c>
      <c r="O285" s="6">
        <v>141.5</v>
      </c>
      <c r="P285" s="6">
        <v>165.1</v>
      </c>
      <c r="Q285" s="6">
        <v>167</v>
      </c>
      <c r="R285" s="6">
        <v>188.8</v>
      </c>
      <c r="S285" s="6">
        <v>151.1</v>
      </c>
      <c r="T285" s="6">
        <v>136.4</v>
      </c>
      <c r="U285" s="6">
        <v>148.80000000000001</v>
      </c>
      <c r="V285" s="6">
        <v>158</v>
      </c>
      <c r="W285" s="6">
        <f t="shared" si="41"/>
        <v>158</v>
      </c>
      <c r="X285" s="6">
        <v>137.30000000000001</v>
      </c>
      <c r="Y285" s="6">
        <v>145.1</v>
      </c>
      <c r="Z285" s="6">
        <v>152</v>
      </c>
      <c r="AA285" s="6">
        <v>135.19999999999999</v>
      </c>
      <c r="AB285" s="6">
        <v>144.4</v>
      </c>
      <c r="AC285" s="6">
        <v>156.4</v>
      </c>
      <c r="AD285" s="6">
        <v>157.9</v>
      </c>
      <c r="AE285" s="6">
        <v>146.6</v>
      </c>
      <c r="AF285" s="6">
        <v>156.69999999999999</v>
      </c>
      <c r="AG285" s="6">
        <f t="shared" si="34"/>
        <v>2120.6999999999998</v>
      </c>
      <c r="AH285" s="6">
        <f t="shared" si="35"/>
        <v>436.3</v>
      </c>
      <c r="AI285" s="6">
        <f t="shared" si="36"/>
        <v>459.5</v>
      </c>
      <c r="AJ285" s="7">
        <f t="shared" si="37"/>
        <v>309.89999999999998</v>
      </c>
      <c r="AK285">
        <f t="shared" si="38"/>
        <v>272.5</v>
      </c>
      <c r="AL285">
        <f t="shared" si="39"/>
        <v>479.79999999999995</v>
      </c>
    </row>
    <row r="286" spans="1:38" x14ac:dyDescent="0.3">
      <c r="A286" s="5" t="s">
        <v>34</v>
      </c>
      <c r="B286" s="6">
        <v>2020</v>
      </c>
      <c r="C286" s="6" t="s">
        <v>45</v>
      </c>
      <c r="D286" s="6" t="str">
        <f t="shared" si="40"/>
        <v>2020 November</v>
      </c>
      <c r="E286" s="6">
        <v>146.80000000000001</v>
      </c>
      <c r="F286" s="6">
        <v>191</v>
      </c>
      <c r="G286" s="6">
        <v>173.6</v>
      </c>
      <c r="H286" s="6">
        <v>153.80000000000001</v>
      </c>
      <c r="I286" s="6">
        <v>142.69999999999999</v>
      </c>
      <c r="J286" s="6">
        <v>148.4</v>
      </c>
      <c r="K286" s="6">
        <v>230</v>
      </c>
      <c r="L286" s="6">
        <v>156.80000000000001</v>
      </c>
      <c r="M286" s="6">
        <v>115.7</v>
      </c>
      <c r="N286" s="6">
        <v>161.80000000000001</v>
      </c>
      <c r="O286" s="6">
        <v>146.5</v>
      </c>
      <c r="P286" s="6">
        <v>163.80000000000001</v>
      </c>
      <c r="Q286" s="6">
        <v>164.7</v>
      </c>
      <c r="R286" s="6">
        <v>184.8</v>
      </c>
      <c r="S286" s="6">
        <v>154.30000000000001</v>
      </c>
      <c r="T286" s="6">
        <v>144.9</v>
      </c>
      <c r="U286" s="6">
        <v>152.80000000000001</v>
      </c>
      <c r="V286" s="6">
        <v>158</v>
      </c>
      <c r="W286" s="6">
        <f t="shared" si="41"/>
        <v>158</v>
      </c>
      <c r="X286" s="6">
        <v>143.6</v>
      </c>
      <c r="Y286" s="6">
        <v>149.19999999999999</v>
      </c>
      <c r="Z286" s="6">
        <v>157.19999999999999</v>
      </c>
      <c r="AA286" s="6">
        <v>140.4</v>
      </c>
      <c r="AB286" s="6">
        <v>148.4</v>
      </c>
      <c r="AC286" s="6">
        <v>158.6</v>
      </c>
      <c r="AD286" s="6">
        <v>156.9</v>
      </c>
      <c r="AE286" s="6">
        <v>150.69999999999999</v>
      </c>
      <c r="AF286" s="6">
        <v>158.4</v>
      </c>
      <c r="AG286" s="6">
        <f t="shared" si="34"/>
        <v>2095.6</v>
      </c>
      <c r="AH286" s="6">
        <f t="shared" si="35"/>
        <v>452.00000000000006</v>
      </c>
      <c r="AI286" s="6">
        <f t="shared" si="36"/>
        <v>465.79999999999995</v>
      </c>
      <c r="AJ286" s="7">
        <f t="shared" si="37"/>
        <v>314.10000000000002</v>
      </c>
      <c r="AK286">
        <f t="shared" si="38"/>
        <v>284</v>
      </c>
      <c r="AL286">
        <f t="shared" si="39"/>
        <v>483.9</v>
      </c>
    </row>
    <row r="287" spans="1:38" x14ac:dyDescent="0.3">
      <c r="A287" s="5" t="s">
        <v>30</v>
      </c>
      <c r="B287" s="6">
        <v>2020</v>
      </c>
      <c r="C287" s="6" t="s">
        <v>46</v>
      </c>
      <c r="D287" s="6" t="str">
        <f t="shared" si="40"/>
        <v>2020 December</v>
      </c>
      <c r="E287" s="6">
        <v>144.6</v>
      </c>
      <c r="F287" s="6">
        <v>188.5</v>
      </c>
      <c r="G287" s="6">
        <v>173.4</v>
      </c>
      <c r="H287" s="6">
        <v>154</v>
      </c>
      <c r="I287" s="6">
        <v>150</v>
      </c>
      <c r="J287" s="6">
        <v>145.9</v>
      </c>
      <c r="K287" s="6">
        <v>225.2</v>
      </c>
      <c r="L287" s="6">
        <v>159.5</v>
      </c>
      <c r="M287" s="6">
        <v>114.4</v>
      </c>
      <c r="N287" s="6">
        <v>163.5</v>
      </c>
      <c r="O287" s="6">
        <v>153.4</v>
      </c>
      <c r="P287" s="6">
        <v>163.6</v>
      </c>
      <c r="Q287" s="6">
        <v>164.5</v>
      </c>
      <c r="R287" s="6">
        <v>183.6</v>
      </c>
      <c r="S287" s="6">
        <v>157</v>
      </c>
      <c r="T287" s="6">
        <v>151.6</v>
      </c>
      <c r="U287" s="6">
        <v>156.30000000000001</v>
      </c>
      <c r="V287" s="6" t="s">
        <v>32</v>
      </c>
      <c r="W287" s="6">
        <f t="shared" si="41"/>
        <v>158.4</v>
      </c>
      <c r="X287" s="6">
        <v>148.69999999999999</v>
      </c>
      <c r="Y287" s="6">
        <v>153.4</v>
      </c>
      <c r="Z287" s="6">
        <v>161.6</v>
      </c>
      <c r="AA287" s="6">
        <v>146.4</v>
      </c>
      <c r="AB287" s="6">
        <v>153.9</v>
      </c>
      <c r="AC287" s="6">
        <v>162.9</v>
      </c>
      <c r="AD287" s="6">
        <v>156.6</v>
      </c>
      <c r="AE287" s="6">
        <v>155.19999999999999</v>
      </c>
      <c r="AF287" s="6">
        <v>160.69999999999999</v>
      </c>
      <c r="AG287" s="6">
        <f t="shared" si="34"/>
        <v>2100.5</v>
      </c>
      <c r="AH287" s="6">
        <f t="shared" si="35"/>
        <v>464.90000000000003</v>
      </c>
      <c r="AI287" s="6">
        <f t="shared" si="36"/>
        <v>474.70000000000005</v>
      </c>
      <c r="AJ287" s="7">
        <f t="shared" si="37"/>
        <v>318.2</v>
      </c>
      <c r="AK287">
        <f t="shared" si="38"/>
        <v>295.10000000000002</v>
      </c>
      <c r="AL287">
        <f t="shared" si="39"/>
        <v>492.69999999999993</v>
      </c>
    </row>
    <row r="288" spans="1:38" x14ac:dyDescent="0.3">
      <c r="A288" s="5" t="s">
        <v>33</v>
      </c>
      <c r="B288" s="6">
        <v>2020</v>
      </c>
      <c r="C288" s="6" t="s">
        <v>46</v>
      </c>
      <c r="D288" s="6" t="str">
        <f t="shared" si="40"/>
        <v>2020 December</v>
      </c>
      <c r="E288" s="6">
        <v>149</v>
      </c>
      <c r="F288" s="6">
        <v>195.7</v>
      </c>
      <c r="G288" s="6">
        <v>178.3</v>
      </c>
      <c r="H288" s="6">
        <v>154.19999999999999</v>
      </c>
      <c r="I288" s="6">
        <v>140.69999999999999</v>
      </c>
      <c r="J288" s="6">
        <v>149.69999999999999</v>
      </c>
      <c r="K288" s="6">
        <v>240.9</v>
      </c>
      <c r="L288" s="6">
        <v>161.5</v>
      </c>
      <c r="M288" s="6">
        <v>117.1</v>
      </c>
      <c r="N288" s="6">
        <v>161.9</v>
      </c>
      <c r="O288" s="6">
        <v>143.30000000000001</v>
      </c>
      <c r="P288" s="6">
        <v>166.1</v>
      </c>
      <c r="Q288" s="6">
        <v>167</v>
      </c>
      <c r="R288" s="6">
        <v>190.2</v>
      </c>
      <c r="S288" s="6">
        <v>151.9</v>
      </c>
      <c r="T288" s="6">
        <v>136.69999999999999</v>
      </c>
      <c r="U288" s="6">
        <v>149.6</v>
      </c>
      <c r="V288" s="6">
        <v>158.4</v>
      </c>
      <c r="W288" s="6">
        <f t="shared" si="41"/>
        <v>158.4</v>
      </c>
      <c r="X288" s="6">
        <v>137.9</v>
      </c>
      <c r="Y288" s="6">
        <v>145.5</v>
      </c>
      <c r="Z288" s="6">
        <v>152.9</v>
      </c>
      <c r="AA288" s="6">
        <v>135.5</v>
      </c>
      <c r="AB288" s="6">
        <v>144.30000000000001</v>
      </c>
      <c r="AC288" s="6">
        <v>156.9</v>
      </c>
      <c r="AD288" s="6">
        <v>157.9</v>
      </c>
      <c r="AE288" s="6">
        <v>146.9</v>
      </c>
      <c r="AF288" s="6">
        <v>156.9</v>
      </c>
      <c r="AG288" s="6">
        <f t="shared" si="34"/>
        <v>2125.4</v>
      </c>
      <c r="AH288" s="6">
        <f t="shared" si="35"/>
        <v>438.20000000000005</v>
      </c>
      <c r="AI288" s="6">
        <f t="shared" si="36"/>
        <v>460.79999999999995</v>
      </c>
      <c r="AJ288" s="7">
        <f t="shared" si="37"/>
        <v>310.8</v>
      </c>
      <c r="AK288">
        <f t="shared" si="38"/>
        <v>273.39999999999998</v>
      </c>
      <c r="AL288">
        <f t="shared" si="39"/>
        <v>481.40000000000003</v>
      </c>
    </row>
    <row r="289" spans="1:38" x14ac:dyDescent="0.3">
      <c r="A289" s="5" t="s">
        <v>34</v>
      </c>
      <c r="B289" s="6">
        <v>2020</v>
      </c>
      <c r="C289" s="6" t="s">
        <v>46</v>
      </c>
      <c r="D289" s="6" t="str">
        <f t="shared" si="40"/>
        <v>2020 December</v>
      </c>
      <c r="E289" s="6">
        <v>146</v>
      </c>
      <c r="F289" s="6">
        <v>191</v>
      </c>
      <c r="G289" s="6">
        <v>175.3</v>
      </c>
      <c r="H289" s="6">
        <v>154.1</v>
      </c>
      <c r="I289" s="6">
        <v>146.6</v>
      </c>
      <c r="J289" s="6">
        <v>147.69999999999999</v>
      </c>
      <c r="K289" s="6">
        <v>230.5</v>
      </c>
      <c r="L289" s="6">
        <v>160.19999999999999</v>
      </c>
      <c r="M289" s="6">
        <v>115.3</v>
      </c>
      <c r="N289" s="6">
        <v>163</v>
      </c>
      <c r="O289" s="6">
        <v>149.19999999999999</v>
      </c>
      <c r="P289" s="6">
        <v>164.8</v>
      </c>
      <c r="Q289" s="6">
        <v>165.4</v>
      </c>
      <c r="R289" s="6">
        <v>185.4</v>
      </c>
      <c r="S289" s="6">
        <v>155</v>
      </c>
      <c r="T289" s="6">
        <v>145.4</v>
      </c>
      <c r="U289" s="6">
        <v>153.6</v>
      </c>
      <c r="V289" s="6">
        <v>158.4</v>
      </c>
      <c r="W289" s="6">
        <f t="shared" si="41"/>
        <v>158.4</v>
      </c>
      <c r="X289" s="6">
        <v>144.6</v>
      </c>
      <c r="Y289" s="6">
        <v>149.69999999999999</v>
      </c>
      <c r="Z289" s="6">
        <v>158.30000000000001</v>
      </c>
      <c r="AA289" s="6">
        <v>140.69999999999999</v>
      </c>
      <c r="AB289" s="6">
        <v>148.5</v>
      </c>
      <c r="AC289" s="6">
        <v>159.4</v>
      </c>
      <c r="AD289" s="6">
        <v>157.1</v>
      </c>
      <c r="AE289" s="6">
        <v>151.19999999999999</v>
      </c>
      <c r="AF289" s="6">
        <v>158.9</v>
      </c>
      <c r="AG289" s="6">
        <f t="shared" si="34"/>
        <v>2109.1</v>
      </c>
      <c r="AH289" s="6">
        <f t="shared" si="35"/>
        <v>454</v>
      </c>
      <c r="AI289" s="6">
        <f t="shared" si="36"/>
        <v>467.5</v>
      </c>
      <c r="AJ289" s="7">
        <f t="shared" si="37"/>
        <v>315.39999999999998</v>
      </c>
      <c r="AK289">
        <f t="shared" si="38"/>
        <v>285.29999999999995</v>
      </c>
      <c r="AL289">
        <f t="shared" si="39"/>
        <v>485.1</v>
      </c>
    </row>
    <row r="290" spans="1:38" x14ac:dyDescent="0.3">
      <c r="A290" s="5" t="s">
        <v>30</v>
      </c>
      <c r="B290" s="6">
        <v>2021</v>
      </c>
      <c r="C290" s="6" t="s">
        <v>31</v>
      </c>
      <c r="D290" s="6" t="str">
        <f t="shared" si="40"/>
        <v>2021 January</v>
      </c>
      <c r="E290" s="6">
        <v>143.4</v>
      </c>
      <c r="F290" s="6">
        <v>187.5</v>
      </c>
      <c r="G290" s="6">
        <v>173.4</v>
      </c>
      <c r="H290" s="6">
        <v>154</v>
      </c>
      <c r="I290" s="6">
        <v>154.80000000000001</v>
      </c>
      <c r="J290" s="6">
        <v>147</v>
      </c>
      <c r="K290" s="6">
        <v>187.8</v>
      </c>
      <c r="L290" s="6">
        <v>159.5</v>
      </c>
      <c r="M290" s="6">
        <v>113.8</v>
      </c>
      <c r="N290" s="6">
        <v>164.5</v>
      </c>
      <c r="O290" s="6">
        <v>156.1</v>
      </c>
      <c r="P290" s="6">
        <v>164.3</v>
      </c>
      <c r="Q290" s="6">
        <v>159.6</v>
      </c>
      <c r="R290" s="6">
        <v>184.6</v>
      </c>
      <c r="S290" s="6">
        <v>157.5</v>
      </c>
      <c r="T290" s="6">
        <v>152.4</v>
      </c>
      <c r="U290" s="6">
        <v>156.80000000000001</v>
      </c>
      <c r="V290" s="6" t="s">
        <v>32</v>
      </c>
      <c r="W290" s="6">
        <f t="shared" si="41"/>
        <v>157.69999999999999</v>
      </c>
      <c r="X290" s="6">
        <v>150.9</v>
      </c>
      <c r="Y290" s="6">
        <v>153.9</v>
      </c>
      <c r="Z290" s="6">
        <v>162.5</v>
      </c>
      <c r="AA290" s="6">
        <v>147.5</v>
      </c>
      <c r="AB290" s="6">
        <v>155.1</v>
      </c>
      <c r="AC290" s="6">
        <v>163.5</v>
      </c>
      <c r="AD290" s="6">
        <v>156.19999999999999</v>
      </c>
      <c r="AE290" s="6">
        <v>155.9</v>
      </c>
      <c r="AF290" s="6">
        <v>158.5</v>
      </c>
      <c r="AG290" s="6">
        <f t="shared" si="34"/>
        <v>2065.6999999999998</v>
      </c>
      <c r="AH290" s="6">
        <f t="shared" si="35"/>
        <v>466.7</v>
      </c>
      <c r="AI290" s="6">
        <f t="shared" si="36"/>
        <v>475.1</v>
      </c>
      <c r="AJ290" s="7">
        <f t="shared" si="37"/>
        <v>318.7</v>
      </c>
      <c r="AK290">
        <f t="shared" si="38"/>
        <v>298.39999999999998</v>
      </c>
      <c r="AL290">
        <f t="shared" si="39"/>
        <v>495.6</v>
      </c>
    </row>
    <row r="291" spans="1:38" x14ac:dyDescent="0.3">
      <c r="A291" s="5" t="s">
        <v>33</v>
      </c>
      <c r="B291" s="6">
        <v>2021</v>
      </c>
      <c r="C291" s="6" t="s">
        <v>31</v>
      </c>
      <c r="D291" s="6" t="str">
        <f t="shared" si="40"/>
        <v>2021 January</v>
      </c>
      <c r="E291" s="6">
        <v>148</v>
      </c>
      <c r="F291" s="6">
        <v>194.8</v>
      </c>
      <c r="G291" s="6">
        <v>178.4</v>
      </c>
      <c r="H291" s="6">
        <v>154.4</v>
      </c>
      <c r="I291" s="6">
        <v>144.1</v>
      </c>
      <c r="J291" s="6">
        <v>152.6</v>
      </c>
      <c r="K291" s="6">
        <v>206.8</v>
      </c>
      <c r="L291" s="6">
        <v>162.1</v>
      </c>
      <c r="M291" s="6">
        <v>116.3</v>
      </c>
      <c r="N291" s="6">
        <v>163</v>
      </c>
      <c r="O291" s="6">
        <v>145.9</v>
      </c>
      <c r="P291" s="6">
        <v>167.2</v>
      </c>
      <c r="Q291" s="6">
        <v>163.4</v>
      </c>
      <c r="R291" s="6">
        <v>191.8</v>
      </c>
      <c r="S291" s="6">
        <v>152.5</v>
      </c>
      <c r="T291" s="6">
        <v>137.30000000000001</v>
      </c>
      <c r="U291" s="6">
        <v>150.19999999999999</v>
      </c>
      <c r="V291" s="6">
        <v>157.69999999999999</v>
      </c>
      <c r="W291" s="6">
        <f t="shared" si="41"/>
        <v>157.69999999999999</v>
      </c>
      <c r="X291" s="6">
        <v>142.9</v>
      </c>
      <c r="Y291" s="6">
        <v>145.69999999999999</v>
      </c>
      <c r="Z291" s="6">
        <v>154.1</v>
      </c>
      <c r="AA291" s="6">
        <v>136.9</v>
      </c>
      <c r="AB291" s="6">
        <v>145.4</v>
      </c>
      <c r="AC291" s="6">
        <v>156.1</v>
      </c>
      <c r="AD291" s="6">
        <v>157.69999999999999</v>
      </c>
      <c r="AE291" s="6">
        <v>147.6</v>
      </c>
      <c r="AF291" s="6">
        <v>156</v>
      </c>
      <c r="AG291" s="6">
        <f t="shared" si="34"/>
        <v>2097</v>
      </c>
      <c r="AH291" s="6">
        <f t="shared" si="35"/>
        <v>440</v>
      </c>
      <c r="AI291" s="6">
        <f t="shared" si="36"/>
        <v>459.5</v>
      </c>
      <c r="AJ291" s="7">
        <f t="shared" si="37"/>
        <v>311.79999999999995</v>
      </c>
      <c r="AK291">
        <f t="shared" si="38"/>
        <v>279.8</v>
      </c>
      <c r="AL291">
        <f t="shared" si="39"/>
        <v>484.79999999999995</v>
      </c>
    </row>
    <row r="292" spans="1:38" x14ac:dyDescent="0.3">
      <c r="A292" s="5" t="s">
        <v>34</v>
      </c>
      <c r="B292" s="6">
        <v>2021</v>
      </c>
      <c r="C292" s="6" t="s">
        <v>31</v>
      </c>
      <c r="D292" s="6" t="str">
        <f t="shared" si="40"/>
        <v>2021 January</v>
      </c>
      <c r="E292" s="6">
        <v>144.9</v>
      </c>
      <c r="F292" s="6">
        <v>190.1</v>
      </c>
      <c r="G292" s="6">
        <v>175.3</v>
      </c>
      <c r="H292" s="6">
        <v>154.1</v>
      </c>
      <c r="I292" s="6">
        <v>150.9</v>
      </c>
      <c r="J292" s="6">
        <v>149.6</v>
      </c>
      <c r="K292" s="6">
        <v>194.2</v>
      </c>
      <c r="L292" s="6">
        <v>160.4</v>
      </c>
      <c r="M292" s="6">
        <v>114.6</v>
      </c>
      <c r="N292" s="6">
        <v>164</v>
      </c>
      <c r="O292" s="6">
        <v>151.80000000000001</v>
      </c>
      <c r="P292" s="6">
        <v>165.6</v>
      </c>
      <c r="Q292" s="6">
        <v>161</v>
      </c>
      <c r="R292" s="6">
        <v>186.5</v>
      </c>
      <c r="S292" s="6">
        <v>155.5</v>
      </c>
      <c r="T292" s="6">
        <v>146.1</v>
      </c>
      <c r="U292" s="6">
        <v>154.19999999999999</v>
      </c>
      <c r="V292" s="6">
        <v>157.69999999999999</v>
      </c>
      <c r="W292" s="6">
        <f t="shared" si="41"/>
        <v>157.69999999999999</v>
      </c>
      <c r="X292" s="6">
        <v>147.9</v>
      </c>
      <c r="Y292" s="6">
        <v>150</v>
      </c>
      <c r="Z292" s="6">
        <v>159.30000000000001</v>
      </c>
      <c r="AA292" s="6">
        <v>141.9</v>
      </c>
      <c r="AB292" s="6">
        <v>149.6</v>
      </c>
      <c r="AC292" s="6">
        <v>159.19999999999999</v>
      </c>
      <c r="AD292" s="6">
        <v>156.80000000000001</v>
      </c>
      <c r="AE292" s="6">
        <v>151.9</v>
      </c>
      <c r="AF292" s="6">
        <v>157.30000000000001</v>
      </c>
      <c r="AG292" s="6">
        <f t="shared" si="34"/>
        <v>2076.5</v>
      </c>
      <c r="AH292" s="6">
        <f t="shared" si="35"/>
        <v>455.8</v>
      </c>
      <c r="AI292" s="6">
        <f t="shared" si="36"/>
        <v>466.9</v>
      </c>
      <c r="AJ292" s="7">
        <f t="shared" si="37"/>
        <v>316.10000000000002</v>
      </c>
      <c r="AK292">
        <f t="shared" si="38"/>
        <v>289.8</v>
      </c>
      <c r="AL292">
        <f t="shared" si="39"/>
        <v>488</v>
      </c>
    </row>
    <row r="293" spans="1:38" x14ac:dyDescent="0.3">
      <c r="A293" s="5" t="s">
        <v>30</v>
      </c>
      <c r="B293" s="6">
        <v>2021</v>
      </c>
      <c r="C293" s="6" t="s">
        <v>35</v>
      </c>
      <c r="D293" s="6" t="str">
        <f t="shared" si="40"/>
        <v>2021 February</v>
      </c>
      <c r="E293" s="6">
        <v>142.80000000000001</v>
      </c>
      <c r="F293" s="6">
        <v>184</v>
      </c>
      <c r="G293" s="6">
        <v>168</v>
      </c>
      <c r="H293" s="6">
        <v>154.4</v>
      </c>
      <c r="I293" s="6">
        <v>163</v>
      </c>
      <c r="J293" s="6">
        <v>147.80000000000001</v>
      </c>
      <c r="K293" s="6">
        <v>149.69999999999999</v>
      </c>
      <c r="L293" s="6">
        <v>158.30000000000001</v>
      </c>
      <c r="M293" s="6">
        <v>111.8</v>
      </c>
      <c r="N293" s="6">
        <v>165</v>
      </c>
      <c r="O293" s="6">
        <v>160</v>
      </c>
      <c r="P293" s="6">
        <v>165.8</v>
      </c>
      <c r="Q293" s="6">
        <v>154.69999999999999</v>
      </c>
      <c r="R293" s="6">
        <v>186.5</v>
      </c>
      <c r="S293" s="6">
        <v>159.1</v>
      </c>
      <c r="T293" s="6">
        <v>153.9</v>
      </c>
      <c r="U293" s="6">
        <v>158.4</v>
      </c>
      <c r="V293" s="6" t="s">
        <v>32</v>
      </c>
      <c r="W293" s="6">
        <f t="shared" si="41"/>
        <v>159.80000000000001</v>
      </c>
      <c r="X293" s="6">
        <v>154.4</v>
      </c>
      <c r="Y293" s="6">
        <v>154.80000000000001</v>
      </c>
      <c r="Z293" s="6">
        <v>164.3</v>
      </c>
      <c r="AA293" s="6">
        <v>150.19999999999999</v>
      </c>
      <c r="AB293" s="6">
        <v>157</v>
      </c>
      <c r="AC293" s="6">
        <v>163.6</v>
      </c>
      <c r="AD293" s="6">
        <v>155.19999999999999</v>
      </c>
      <c r="AE293" s="6">
        <v>157.19999999999999</v>
      </c>
      <c r="AF293" s="6">
        <v>156.69999999999999</v>
      </c>
      <c r="AG293" s="6">
        <f t="shared" si="34"/>
        <v>2025.3</v>
      </c>
      <c r="AH293" s="6">
        <f t="shared" si="35"/>
        <v>471.4</v>
      </c>
      <c r="AI293" s="6">
        <f t="shared" si="36"/>
        <v>478.20000000000005</v>
      </c>
      <c r="AJ293" s="7">
        <f t="shared" si="37"/>
        <v>319.5</v>
      </c>
      <c r="AK293">
        <f t="shared" si="38"/>
        <v>304.60000000000002</v>
      </c>
      <c r="AL293">
        <f t="shared" si="39"/>
        <v>500.7</v>
      </c>
    </row>
    <row r="294" spans="1:38" x14ac:dyDescent="0.3">
      <c r="A294" s="5" t="s">
        <v>33</v>
      </c>
      <c r="B294" s="6">
        <v>2021</v>
      </c>
      <c r="C294" s="6" t="s">
        <v>35</v>
      </c>
      <c r="D294" s="6" t="str">
        <f t="shared" si="40"/>
        <v>2021 February</v>
      </c>
      <c r="E294" s="6">
        <v>147.6</v>
      </c>
      <c r="F294" s="6">
        <v>191.2</v>
      </c>
      <c r="G294" s="6">
        <v>169.9</v>
      </c>
      <c r="H294" s="6">
        <v>155.1</v>
      </c>
      <c r="I294" s="6">
        <v>151.4</v>
      </c>
      <c r="J294" s="6">
        <v>154</v>
      </c>
      <c r="K294" s="6">
        <v>180.2</v>
      </c>
      <c r="L294" s="6">
        <v>159.80000000000001</v>
      </c>
      <c r="M294" s="6">
        <v>114.9</v>
      </c>
      <c r="N294" s="6">
        <v>162.5</v>
      </c>
      <c r="O294" s="6">
        <v>149.19999999999999</v>
      </c>
      <c r="P294" s="6">
        <v>169.4</v>
      </c>
      <c r="Q294" s="6">
        <v>160.80000000000001</v>
      </c>
      <c r="R294" s="6">
        <v>193.3</v>
      </c>
      <c r="S294" s="6">
        <v>154.19999999999999</v>
      </c>
      <c r="T294" s="6">
        <v>138.19999999999999</v>
      </c>
      <c r="U294" s="6">
        <v>151.80000000000001</v>
      </c>
      <c r="V294" s="6">
        <v>159.80000000000001</v>
      </c>
      <c r="W294" s="6">
        <f t="shared" si="41"/>
        <v>159.80000000000001</v>
      </c>
      <c r="X294" s="6">
        <v>149.1</v>
      </c>
      <c r="Y294" s="6">
        <v>146.5</v>
      </c>
      <c r="Z294" s="6">
        <v>156.30000000000001</v>
      </c>
      <c r="AA294" s="6">
        <v>140.5</v>
      </c>
      <c r="AB294" s="6">
        <v>147.30000000000001</v>
      </c>
      <c r="AC294" s="6">
        <v>156.6</v>
      </c>
      <c r="AD294" s="6">
        <v>156.69999999999999</v>
      </c>
      <c r="AE294" s="6">
        <v>149.30000000000001</v>
      </c>
      <c r="AF294" s="6">
        <v>156.5</v>
      </c>
      <c r="AG294" s="6">
        <f t="shared" si="34"/>
        <v>2066</v>
      </c>
      <c r="AH294" s="6">
        <f t="shared" si="35"/>
        <v>444.2</v>
      </c>
      <c r="AI294" s="6">
        <f t="shared" si="36"/>
        <v>462.9</v>
      </c>
      <c r="AJ294" s="7">
        <f t="shared" si="37"/>
        <v>313</v>
      </c>
      <c r="AK294">
        <f t="shared" si="38"/>
        <v>289.60000000000002</v>
      </c>
      <c r="AL294">
        <f t="shared" si="39"/>
        <v>489.90000000000003</v>
      </c>
    </row>
    <row r="295" spans="1:38" x14ac:dyDescent="0.3">
      <c r="A295" s="5" t="s">
        <v>34</v>
      </c>
      <c r="B295" s="6">
        <v>2021</v>
      </c>
      <c r="C295" s="6" t="s">
        <v>35</v>
      </c>
      <c r="D295" s="6" t="str">
        <f t="shared" si="40"/>
        <v>2021 February</v>
      </c>
      <c r="E295" s="6">
        <v>144.30000000000001</v>
      </c>
      <c r="F295" s="6">
        <v>186.5</v>
      </c>
      <c r="G295" s="6">
        <v>168.7</v>
      </c>
      <c r="H295" s="6">
        <v>154.69999999999999</v>
      </c>
      <c r="I295" s="6">
        <v>158.69999999999999</v>
      </c>
      <c r="J295" s="6">
        <v>150.69999999999999</v>
      </c>
      <c r="K295" s="6">
        <v>160</v>
      </c>
      <c r="L295" s="6">
        <v>158.80000000000001</v>
      </c>
      <c r="M295" s="6">
        <v>112.8</v>
      </c>
      <c r="N295" s="6">
        <v>164.2</v>
      </c>
      <c r="O295" s="6">
        <v>155.5</v>
      </c>
      <c r="P295" s="6">
        <v>167.5</v>
      </c>
      <c r="Q295" s="6">
        <v>156.9</v>
      </c>
      <c r="R295" s="6">
        <v>188.3</v>
      </c>
      <c r="S295" s="6">
        <v>157.19999999999999</v>
      </c>
      <c r="T295" s="6">
        <v>147.4</v>
      </c>
      <c r="U295" s="6">
        <v>155.80000000000001</v>
      </c>
      <c r="V295" s="6">
        <v>159.80000000000001</v>
      </c>
      <c r="W295" s="6">
        <f t="shared" si="41"/>
        <v>159.80000000000001</v>
      </c>
      <c r="X295" s="6">
        <v>152.4</v>
      </c>
      <c r="Y295" s="6">
        <v>150.9</v>
      </c>
      <c r="Z295" s="6">
        <v>161.30000000000001</v>
      </c>
      <c r="AA295" s="6">
        <v>145.1</v>
      </c>
      <c r="AB295" s="6">
        <v>151.5</v>
      </c>
      <c r="AC295" s="6">
        <v>159.5</v>
      </c>
      <c r="AD295" s="6">
        <v>155.80000000000001</v>
      </c>
      <c r="AE295" s="6">
        <v>153.4</v>
      </c>
      <c r="AF295" s="6">
        <v>156.6</v>
      </c>
      <c r="AG295" s="6">
        <f t="shared" si="34"/>
        <v>2039.3000000000002</v>
      </c>
      <c r="AH295" s="6">
        <f t="shared" si="35"/>
        <v>460.40000000000003</v>
      </c>
      <c r="AI295" s="6">
        <f t="shared" si="36"/>
        <v>470.20000000000005</v>
      </c>
      <c r="AJ295" s="7">
        <f t="shared" si="37"/>
        <v>317.10000000000002</v>
      </c>
      <c r="AK295">
        <f t="shared" si="38"/>
        <v>297.5</v>
      </c>
      <c r="AL295">
        <f t="shared" si="39"/>
        <v>493.20000000000005</v>
      </c>
    </row>
    <row r="296" spans="1:38" x14ac:dyDescent="0.3">
      <c r="A296" s="5" t="s">
        <v>30</v>
      </c>
      <c r="B296" s="6">
        <v>2021</v>
      </c>
      <c r="C296" s="6" t="s">
        <v>36</v>
      </c>
      <c r="D296" s="6" t="str">
        <f t="shared" si="40"/>
        <v>2021 March</v>
      </c>
      <c r="E296" s="6">
        <v>142.5</v>
      </c>
      <c r="F296" s="6">
        <v>189.4</v>
      </c>
      <c r="G296" s="6">
        <v>163.19999999999999</v>
      </c>
      <c r="H296" s="6">
        <v>154.5</v>
      </c>
      <c r="I296" s="6">
        <v>168.2</v>
      </c>
      <c r="J296" s="6">
        <v>150.5</v>
      </c>
      <c r="K296" s="6">
        <v>141</v>
      </c>
      <c r="L296" s="6">
        <v>159.19999999999999</v>
      </c>
      <c r="M296" s="6">
        <v>111.7</v>
      </c>
      <c r="N296" s="6">
        <v>164</v>
      </c>
      <c r="O296" s="6">
        <v>160.6</v>
      </c>
      <c r="P296" s="6">
        <v>166.4</v>
      </c>
      <c r="Q296" s="6">
        <v>154.5</v>
      </c>
      <c r="R296" s="6">
        <v>186.1</v>
      </c>
      <c r="S296" s="6">
        <v>159.6</v>
      </c>
      <c r="T296" s="6">
        <v>154.4</v>
      </c>
      <c r="U296" s="6">
        <v>158.9</v>
      </c>
      <c r="V296" s="6" t="s">
        <v>48</v>
      </c>
      <c r="W296" s="6">
        <f t="shared" si="41"/>
        <v>159.9</v>
      </c>
      <c r="X296" s="6">
        <v>156</v>
      </c>
      <c r="Y296" s="6">
        <v>154.80000000000001</v>
      </c>
      <c r="Z296" s="6">
        <v>164.6</v>
      </c>
      <c r="AA296" s="6">
        <v>151.30000000000001</v>
      </c>
      <c r="AB296" s="6">
        <v>157.80000000000001</v>
      </c>
      <c r="AC296" s="6">
        <v>163.80000000000001</v>
      </c>
      <c r="AD296" s="6">
        <v>153.1</v>
      </c>
      <c r="AE296" s="6">
        <v>157.30000000000001</v>
      </c>
      <c r="AF296" s="6">
        <v>156.69999999999999</v>
      </c>
      <c r="AG296" s="6">
        <f t="shared" si="34"/>
        <v>2025.7</v>
      </c>
      <c r="AH296" s="6">
        <f t="shared" si="35"/>
        <v>472.9</v>
      </c>
      <c r="AI296" s="6">
        <f t="shared" si="36"/>
        <v>478.50000000000006</v>
      </c>
      <c r="AJ296" s="7">
        <f t="shared" si="37"/>
        <v>317.7</v>
      </c>
      <c r="AK296">
        <f t="shared" si="38"/>
        <v>307.3</v>
      </c>
      <c r="AL296">
        <f t="shared" si="39"/>
        <v>501.2</v>
      </c>
    </row>
    <row r="297" spans="1:38" x14ac:dyDescent="0.3">
      <c r="A297" s="5" t="s">
        <v>33</v>
      </c>
      <c r="B297" s="6">
        <v>2021</v>
      </c>
      <c r="C297" s="6" t="s">
        <v>36</v>
      </c>
      <c r="D297" s="6" t="str">
        <f t="shared" si="40"/>
        <v>2021 March</v>
      </c>
      <c r="E297" s="6">
        <v>147.5</v>
      </c>
      <c r="F297" s="6">
        <v>197.5</v>
      </c>
      <c r="G297" s="6">
        <v>164.7</v>
      </c>
      <c r="H297" s="6">
        <v>155.6</v>
      </c>
      <c r="I297" s="6">
        <v>156.4</v>
      </c>
      <c r="J297" s="6">
        <v>157.30000000000001</v>
      </c>
      <c r="K297" s="6">
        <v>166.1</v>
      </c>
      <c r="L297" s="6">
        <v>161.1</v>
      </c>
      <c r="M297" s="6">
        <v>114.3</v>
      </c>
      <c r="N297" s="6">
        <v>162.6</v>
      </c>
      <c r="O297" s="6">
        <v>150.69999999999999</v>
      </c>
      <c r="P297" s="6">
        <v>170.3</v>
      </c>
      <c r="Q297" s="6">
        <v>160.4</v>
      </c>
      <c r="R297" s="6">
        <v>193.5</v>
      </c>
      <c r="S297" s="6">
        <v>155.1</v>
      </c>
      <c r="T297" s="6">
        <v>138.69999999999999</v>
      </c>
      <c r="U297" s="6">
        <v>152.6</v>
      </c>
      <c r="V297" s="6">
        <v>159.9</v>
      </c>
      <c r="W297" s="6">
        <f t="shared" si="41"/>
        <v>159.9</v>
      </c>
      <c r="X297" s="6">
        <v>154.80000000000001</v>
      </c>
      <c r="Y297" s="6">
        <v>147.19999999999999</v>
      </c>
      <c r="Z297" s="6">
        <v>156.9</v>
      </c>
      <c r="AA297" s="6">
        <v>141.69999999999999</v>
      </c>
      <c r="AB297" s="6">
        <v>148.6</v>
      </c>
      <c r="AC297" s="6">
        <v>157.6</v>
      </c>
      <c r="AD297" s="6">
        <v>154.9</v>
      </c>
      <c r="AE297" s="6">
        <v>150</v>
      </c>
      <c r="AF297" s="6">
        <v>156.9</v>
      </c>
      <c r="AG297" s="6">
        <f t="shared" si="34"/>
        <v>2064.4999999999995</v>
      </c>
      <c r="AH297" s="6">
        <f t="shared" si="35"/>
        <v>446.4</v>
      </c>
      <c r="AI297" s="6">
        <f t="shared" si="36"/>
        <v>464.70000000000005</v>
      </c>
      <c r="AJ297" s="7">
        <f t="shared" si="37"/>
        <v>311.8</v>
      </c>
      <c r="AK297">
        <f t="shared" si="38"/>
        <v>296.5</v>
      </c>
      <c r="AL297">
        <f t="shared" si="39"/>
        <v>492.1</v>
      </c>
    </row>
    <row r="298" spans="1:38" x14ac:dyDescent="0.3">
      <c r="A298" s="5" t="s">
        <v>34</v>
      </c>
      <c r="B298" s="6">
        <v>2021</v>
      </c>
      <c r="C298" s="6" t="s">
        <v>36</v>
      </c>
      <c r="D298" s="6" t="str">
        <f t="shared" si="40"/>
        <v>2021 March</v>
      </c>
      <c r="E298" s="6">
        <v>144.1</v>
      </c>
      <c r="F298" s="6">
        <v>192.2</v>
      </c>
      <c r="G298" s="6">
        <v>163.80000000000001</v>
      </c>
      <c r="H298" s="6">
        <v>154.9</v>
      </c>
      <c r="I298" s="6">
        <v>163.9</v>
      </c>
      <c r="J298" s="6">
        <v>153.69999999999999</v>
      </c>
      <c r="K298" s="6">
        <v>149.5</v>
      </c>
      <c r="L298" s="6">
        <v>159.80000000000001</v>
      </c>
      <c r="M298" s="6">
        <v>112.6</v>
      </c>
      <c r="N298" s="6">
        <v>163.5</v>
      </c>
      <c r="O298" s="6">
        <v>156.5</v>
      </c>
      <c r="P298" s="6">
        <v>168.2</v>
      </c>
      <c r="Q298" s="6">
        <v>156.69999999999999</v>
      </c>
      <c r="R298" s="6">
        <v>188.1</v>
      </c>
      <c r="S298" s="6">
        <v>157.80000000000001</v>
      </c>
      <c r="T298" s="6">
        <v>147.9</v>
      </c>
      <c r="U298" s="6">
        <v>156.4</v>
      </c>
      <c r="V298" s="6">
        <v>159.9</v>
      </c>
      <c r="W298" s="6">
        <f t="shared" si="41"/>
        <v>159.9</v>
      </c>
      <c r="X298" s="6">
        <v>155.5</v>
      </c>
      <c r="Y298" s="6">
        <v>151.19999999999999</v>
      </c>
      <c r="Z298" s="6">
        <v>161.69999999999999</v>
      </c>
      <c r="AA298" s="6">
        <v>146.19999999999999</v>
      </c>
      <c r="AB298" s="6">
        <v>152.6</v>
      </c>
      <c r="AC298" s="6">
        <v>160.19999999999999</v>
      </c>
      <c r="AD298" s="6">
        <v>153.80000000000001</v>
      </c>
      <c r="AE298" s="6">
        <v>153.80000000000001</v>
      </c>
      <c r="AF298" s="6">
        <v>156.80000000000001</v>
      </c>
      <c r="AG298" s="6">
        <f t="shared" si="34"/>
        <v>2039.3999999999999</v>
      </c>
      <c r="AH298" s="6">
        <f t="shared" si="35"/>
        <v>462.1</v>
      </c>
      <c r="AI298" s="6">
        <f t="shared" si="36"/>
        <v>471.3</v>
      </c>
      <c r="AJ298" s="7">
        <f t="shared" si="37"/>
        <v>315.5</v>
      </c>
      <c r="AK298">
        <f t="shared" si="38"/>
        <v>301.7</v>
      </c>
      <c r="AL298">
        <f t="shared" si="39"/>
        <v>494.5</v>
      </c>
    </row>
    <row r="299" spans="1:38" x14ac:dyDescent="0.3">
      <c r="A299" s="5" t="s">
        <v>30</v>
      </c>
      <c r="B299" s="6">
        <v>2021</v>
      </c>
      <c r="C299" s="6" t="s">
        <v>37</v>
      </c>
      <c r="D299" s="6" t="str">
        <f t="shared" si="40"/>
        <v>2021 April</v>
      </c>
      <c r="E299" s="6">
        <v>142.69999999999999</v>
      </c>
      <c r="F299" s="6">
        <v>195.5</v>
      </c>
      <c r="G299" s="6">
        <v>163.4</v>
      </c>
      <c r="H299" s="6">
        <v>155</v>
      </c>
      <c r="I299" s="6">
        <v>175.2</v>
      </c>
      <c r="J299" s="6">
        <v>160.6</v>
      </c>
      <c r="K299" s="6">
        <v>135.1</v>
      </c>
      <c r="L299" s="6">
        <v>161.1</v>
      </c>
      <c r="M299" s="6">
        <v>112.2</v>
      </c>
      <c r="N299" s="6">
        <v>164.4</v>
      </c>
      <c r="O299" s="6">
        <v>161.9</v>
      </c>
      <c r="P299" s="6">
        <v>166.8</v>
      </c>
      <c r="Q299" s="6">
        <v>155.6</v>
      </c>
      <c r="R299" s="6">
        <v>186.8</v>
      </c>
      <c r="S299" s="6">
        <v>160.69999999999999</v>
      </c>
      <c r="T299" s="6">
        <v>155.1</v>
      </c>
      <c r="U299" s="6">
        <v>159.9</v>
      </c>
      <c r="V299" s="6" t="s">
        <v>48</v>
      </c>
      <c r="W299" s="6">
        <f t="shared" si="41"/>
        <v>161.4</v>
      </c>
      <c r="X299" s="6">
        <v>156</v>
      </c>
      <c r="Y299" s="6">
        <v>155.5</v>
      </c>
      <c r="Z299" s="6">
        <v>165.3</v>
      </c>
      <c r="AA299" s="6">
        <v>151.69999999999999</v>
      </c>
      <c r="AB299" s="6">
        <v>158.6</v>
      </c>
      <c r="AC299" s="6">
        <v>164.1</v>
      </c>
      <c r="AD299" s="6">
        <v>154.6</v>
      </c>
      <c r="AE299" s="6">
        <v>158</v>
      </c>
      <c r="AF299" s="6">
        <v>157.6</v>
      </c>
      <c r="AG299" s="6">
        <f t="shared" si="34"/>
        <v>2049.5</v>
      </c>
      <c r="AH299" s="6">
        <f t="shared" si="35"/>
        <v>475.69999999999993</v>
      </c>
      <c r="AI299" s="6">
        <f t="shared" si="36"/>
        <v>481</v>
      </c>
      <c r="AJ299" s="7">
        <f t="shared" si="37"/>
        <v>319.89999999999998</v>
      </c>
      <c r="AK299">
        <f t="shared" si="38"/>
        <v>307.7</v>
      </c>
      <c r="AL299">
        <f t="shared" si="39"/>
        <v>503.4</v>
      </c>
    </row>
    <row r="300" spans="1:38" x14ac:dyDescent="0.3">
      <c r="A300" s="5" t="s">
        <v>33</v>
      </c>
      <c r="B300" s="6">
        <v>2021</v>
      </c>
      <c r="C300" s="6" t="s">
        <v>37</v>
      </c>
      <c r="D300" s="6" t="str">
        <f t="shared" si="40"/>
        <v>2021 April</v>
      </c>
      <c r="E300" s="6">
        <v>147.6</v>
      </c>
      <c r="F300" s="6">
        <v>202.5</v>
      </c>
      <c r="G300" s="6">
        <v>166.4</v>
      </c>
      <c r="H300" s="6">
        <v>156</v>
      </c>
      <c r="I300" s="6">
        <v>161.4</v>
      </c>
      <c r="J300" s="6">
        <v>168.8</v>
      </c>
      <c r="K300" s="6">
        <v>161.6</v>
      </c>
      <c r="L300" s="6">
        <v>162.80000000000001</v>
      </c>
      <c r="M300" s="6">
        <v>114.8</v>
      </c>
      <c r="N300" s="6">
        <v>162.80000000000001</v>
      </c>
      <c r="O300" s="6">
        <v>151.5</v>
      </c>
      <c r="P300" s="6">
        <v>171.4</v>
      </c>
      <c r="Q300" s="6">
        <v>162</v>
      </c>
      <c r="R300" s="6">
        <v>194.4</v>
      </c>
      <c r="S300" s="6">
        <v>155.9</v>
      </c>
      <c r="T300" s="6">
        <v>139.30000000000001</v>
      </c>
      <c r="U300" s="6">
        <v>153.4</v>
      </c>
      <c r="V300" s="6">
        <v>161.4</v>
      </c>
      <c r="W300" s="6">
        <f t="shared" si="41"/>
        <v>161.4</v>
      </c>
      <c r="X300" s="6">
        <v>154.9</v>
      </c>
      <c r="Y300" s="6">
        <v>147.6</v>
      </c>
      <c r="Z300" s="6">
        <v>157.5</v>
      </c>
      <c r="AA300" s="6">
        <v>142.1</v>
      </c>
      <c r="AB300" s="6">
        <v>149.1</v>
      </c>
      <c r="AC300" s="6">
        <v>157.6</v>
      </c>
      <c r="AD300" s="6">
        <v>156.6</v>
      </c>
      <c r="AE300" s="6">
        <v>150.5</v>
      </c>
      <c r="AF300" s="6">
        <v>158</v>
      </c>
      <c r="AG300" s="6">
        <f t="shared" si="34"/>
        <v>2089.6</v>
      </c>
      <c r="AH300" s="6">
        <f t="shared" si="35"/>
        <v>448.6</v>
      </c>
      <c r="AI300" s="6">
        <f t="shared" si="36"/>
        <v>466.6</v>
      </c>
      <c r="AJ300" s="7">
        <f t="shared" si="37"/>
        <v>314.10000000000002</v>
      </c>
      <c r="AK300">
        <f t="shared" si="38"/>
        <v>297</v>
      </c>
      <c r="AL300">
        <f t="shared" si="39"/>
        <v>494</v>
      </c>
    </row>
    <row r="301" spans="1:38" x14ac:dyDescent="0.3">
      <c r="A301" s="5" t="s">
        <v>34</v>
      </c>
      <c r="B301" s="6">
        <v>2021</v>
      </c>
      <c r="C301" s="6" t="s">
        <v>37</v>
      </c>
      <c r="D301" s="6" t="str">
        <f t="shared" si="40"/>
        <v>2021 April</v>
      </c>
      <c r="E301" s="6">
        <v>144.30000000000001</v>
      </c>
      <c r="F301" s="6">
        <v>198</v>
      </c>
      <c r="G301" s="6">
        <v>164.6</v>
      </c>
      <c r="H301" s="6">
        <v>155.4</v>
      </c>
      <c r="I301" s="6">
        <v>170.1</v>
      </c>
      <c r="J301" s="6">
        <v>164.4</v>
      </c>
      <c r="K301" s="6">
        <v>144.1</v>
      </c>
      <c r="L301" s="6">
        <v>161.69999999999999</v>
      </c>
      <c r="M301" s="6">
        <v>113.1</v>
      </c>
      <c r="N301" s="6">
        <v>163.9</v>
      </c>
      <c r="O301" s="6">
        <v>157.6</v>
      </c>
      <c r="P301" s="6">
        <v>168.9</v>
      </c>
      <c r="Q301" s="6">
        <v>158</v>
      </c>
      <c r="R301" s="6">
        <v>188.8</v>
      </c>
      <c r="S301" s="6">
        <v>158.80000000000001</v>
      </c>
      <c r="T301" s="6">
        <v>148.5</v>
      </c>
      <c r="U301" s="6">
        <v>157.30000000000001</v>
      </c>
      <c r="V301" s="6">
        <v>161.4</v>
      </c>
      <c r="W301" s="6">
        <f t="shared" si="41"/>
        <v>161.4</v>
      </c>
      <c r="X301" s="6">
        <v>155.6</v>
      </c>
      <c r="Y301" s="6">
        <v>151.80000000000001</v>
      </c>
      <c r="Z301" s="6">
        <v>162.30000000000001</v>
      </c>
      <c r="AA301" s="6">
        <v>146.6</v>
      </c>
      <c r="AB301" s="6">
        <v>153.19999999999999</v>
      </c>
      <c r="AC301" s="6">
        <v>160.30000000000001</v>
      </c>
      <c r="AD301" s="6">
        <v>155.4</v>
      </c>
      <c r="AE301" s="6">
        <v>154.4</v>
      </c>
      <c r="AF301" s="6">
        <v>157.80000000000001</v>
      </c>
      <c r="AG301" s="6">
        <f t="shared" si="34"/>
        <v>2064.1</v>
      </c>
      <c r="AH301" s="6">
        <f t="shared" si="35"/>
        <v>464.6</v>
      </c>
      <c r="AI301" s="6">
        <f t="shared" si="36"/>
        <v>473.50000000000006</v>
      </c>
      <c r="AJ301" s="7">
        <f t="shared" si="37"/>
        <v>317.70000000000005</v>
      </c>
      <c r="AK301">
        <f t="shared" si="38"/>
        <v>302.2</v>
      </c>
      <c r="AL301">
        <f t="shared" si="39"/>
        <v>496.40000000000003</v>
      </c>
    </row>
    <row r="302" spans="1:38" x14ac:dyDescent="0.3">
      <c r="A302" s="5" t="s">
        <v>30</v>
      </c>
      <c r="B302" s="6">
        <v>2021</v>
      </c>
      <c r="C302" s="6" t="s">
        <v>38</v>
      </c>
      <c r="D302" s="6" t="str">
        <f t="shared" si="40"/>
        <v>2021 May</v>
      </c>
      <c r="E302" s="6">
        <v>145.1</v>
      </c>
      <c r="F302" s="6">
        <v>198.5</v>
      </c>
      <c r="G302" s="6">
        <v>168.6</v>
      </c>
      <c r="H302" s="6">
        <v>155.80000000000001</v>
      </c>
      <c r="I302" s="6">
        <v>184.4</v>
      </c>
      <c r="J302" s="6">
        <v>162.30000000000001</v>
      </c>
      <c r="K302" s="6">
        <v>138.4</v>
      </c>
      <c r="L302" s="6">
        <v>165.1</v>
      </c>
      <c r="M302" s="6">
        <v>114.3</v>
      </c>
      <c r="N302" s="6">
        <v>169.7</v>
      </c>
      <c r="O302" s="6">
        <v>164.6</v>
      </c>
      <c r="P302" s="6">
        <v>169.8</v>
      </c>
      <c r="Q302" s="6">
        <v>158.69999999999999</v>
      </c>
      <c r="R302" s="6">
        <v>189.6</v>
      </c>
      <c r="S302" s="6">
        <v>165.3</v>
      </c>
      <c r="T302" s="6">
        <v>160.6</v>
      </c>
      <c r="U302" s="6">
        <v>164.5</v>
      </c>
      <c r="V302" s="6" t="s">
        <v>32</v>
      </c>
      <c r="W302" s="6">
        <f t="shared" si="41"/>
        <v>161.6</v>
      </c>
      <c r="X302" s="6">
        <v>161.69999999999999</v>
      </c>
      <c r="Y302" s="6">
        <v>158.80000000000001</v>
      </c>
      <c r="Z302" s="6">
        <v>169.1</v>
      </c>
      <c r="AA302" s="6">
        <v>153.19999999999999</v>
      </c>
      <c r="AB302" s="6">
        <v>160</v>
      </c>
      <c r="AC302" s="6">
        <v>167.6</v>
      </c>
      <c r="AD302" s="6">
        <v>159.30000000000001</v>
      </c>
      <c r="AE302" s="6">
        <v>161.1</v>
      </c>
      <c r="AF302" s="6">
        <v>161.1</v>
      </c>
      <c r="AG302" s="6">
        <f t="shared" si="34"/>
        <v>2095.2999999999997</v>
      </c>
      <c r="AH302" s="6">
        <f t="shared" si="35"/>
        <v>490.4</v>
      </c>
      <c r="AI302" s="6">
        <f t="shared" si="36"/>
        <v>488</v>
      </c>
      <c r="AJ302" s="7">
        <f t="shared" si="37"/>
        <v>328.4</v>
      </c>
      <c r="AK302">
        <f t="shared" si="38"/>
        <v>314.89999999999998</v>
      </c>
      <c r="AL302">
        <f t="shared" si="39"/>
        <v>510.7</v>
      </c>
    </row>
    <row r="303" spans="1:38" x14ac:dyDescent="0.3">
      <c r="A303" s="5" t="s">
        <v>33</v>
      </c>
      <c r="B303" s="6">
        <v>2021</v>
      </c>
      <c r="C303" s="6" t="s">
        <v>38</v>
      </c>
      <c r="D303" s="6" t="str">
        <f t="shared" si="40"/>
        <v>2021 May</v>
      </c>
      <c r="E303" s="6">
        <v>148.80000000000001</v>
      </c>
      <c r="F303" s="6">
        <v>204.3</v>
      </c>
      <c r="G303" s="6">
        <v>173</v>
      </c>
      <c r="H303" s="6">
        <v>156.5</v>
      </c>
      <c r="I303" s="6">
        <v>168.8</v>
      </c>
      <c r="J303" s="6">
        <v>172.5</v>
      </c>
      <c r="K303" s="6">
        <v>166.5</v>
      </c>
      <c r="L303" s="6">
        <v>165.9</v>
      </c>
      <c r="M303" s="6">
        <v>115.9</v>
      </c>
      <c r="N303" s="6">
        <v>165.2</v>
      </c>
      <c r="O303" s="6">
        <v>152</v>
      </c>
      <c r="P303" s="6">
        <v>171.1</v>
      </c>
      <c r="Q303" s="6">
        <v>164.2</v>
      </c>
      <c r="R303" s="6">
        <v>198.2</v>
      </c>
      <c r="S303" s="6">
        <v>156.5</v>
      </c>
      <c r="T303" s="6">
        <v>140.19999999999999</v>
      </c>
      <c r="U303" s="6">
        <v>154.1</v>
      </c>
      <c r="V303" s="6">
        <v>161.6</v>
      </c>
      <c r="W303" s="6">
        <f t="shared" si="41"/>
        <v>161.6</v>
      </c>
      <c r="X303" s="6">
        <v>155.5</v>
      </c>
      <c r="Y303" s="6">
        <v>150.1</v>
      </c>
      <c r="Z303" s="6">
        <v>160.4</v>
      </c>
      <c r="AA303" s="6">
        <v>145</v>
      </c>
      <c r="AB303" s="6">
        <v>152.6</v>
      </c>
      <c r="AC303" s="6">
        <v>156.6</v>
      </c>
      <c r="AD303" s="6">
        <v>157.5</v>
      </c>
      <c r="AE303" s="6">
        <v>152.30000000000001</v>
      </c>
      <c r="AF303" s="6">
        <v>159.5</v>
      </c>
      <c r="AG303" s="6">
        <f t="shared" si="34"/>
        <v>2124.7000000000003</v>
      </c>
      <c r="AH303" s="6">
        <f t="shared" si="35"/>
        <v>450.79999999999995</v>
      </c>
      <c r="AI303" s="6">
        <f t="shared" si="36"/>
        <v>468.29999999999995</v>
      </c>
      <c r="AJ303" s="7">
        <f t="shared" si="37"/>
        <v>317.89999999999998</v>
      </c>
      <c r="AK303">
        <f t="shared" si="38"/>
        <v>300.5</v>
      </c>
      <c r="AL303">
        <f t="shared" si="39"/>
        <v>503.1</v>
      </c>
    </row>
    <row r="304" spans="1:38" x14ac:dyDescent="0.3">
      <c r="A304" s="5" t="s">
        <v>34</v>
      </c>
      <c r="B304" s="6">
        <v>2021</v>
      </c>
      <c r="C304" s="6" t="s">
        <v>38</v>
      </c>
      <c r="D304" s="6" t="str">
        <f t="shared" si="40"/>
        <v>2021 May</v>
      </c>
      <c r="E304" s="6">
        <v>146.30000000000001</v>
      </c>
      <c r="F304" s="6">
        <v>200.5</v>
      </c>
      <c r="G304" s="6">
        <v>170.3</v>
      </c>
      <c r="H304" s="6">
        <v>156.1</v>
      </c>
      <c r="I304" s="6">
        <v>178.7</v>
      </c>
      <c r="J304" s="6">
        <v>167.1</v>
      </c>
      <c r="K304" s="6">
        <v>147.9</v>
      </c>
      <c r="L304" s="6">
        <v>165.4</v>
      </c>
      <c r="M304" s="6">
        <v>114.8</v>
      </c>
      <c r="N304" s="6">
        <v>168.2</v>
      </c>
      <c r="O304" s="6">
        <v>159.30000000000001</v>
      </c>
      <c r="P304" s="6">
        <v>170.4</v>
      </c>
      <c r="Q304" s="6">
        <v>160.69999999999999</v>
      </c>
      <c r="R304" s="6">
        <v>191.9</v>
      </c>
      <c r="S304" s="6">
        <v>161.80000000000001</v>
      </c>
      <c r="T304" s="6">
        <v>152.1</v>
      </c>
      <c r="U304" s="6">
        <v>160.4</v>
      </c>
      <c r="V304" s="6">
        <v>161.6</v>
      </c>
      <c r="W304" s="6">
        <f t="shared" si="41"/>
        <v>161.6</v>
      </c>
      <c r="X304" s="6">
        <v>159.4</v>
      </c>
      <c r="Y304" s="6">
        <v>154.69999999999999</v>
      </c>
      <c r="Z304" s="6">
        <v>165.8</v>
      </c>
      <c r="AA304" s="6">
        <v>148.9</v>
      </c>
      <c r="AB304" s="6">
        <v>155.80000000000001</v>
      </c>
      <c r="AC304" s="6">
        <v>161.19999999999999</v>
      </c>
      <c r="AD304" s="6">
        <v>158.6</v>
      </c>
      <c r="AE304" s="6">
        <v>156.80000000000001</v>
      </c>
      <c r="AF304" s="6">
        <v>160.4</v>
      </c>
      <c r="AG304" s="6">
        <f t="shared" si="34"/>
        <v>2105.7000000000003</v>
      </c>
      <c r="AH304" s="6">
        <f t="shared" si="35"/>
        <v>474.29999999999995</v>
      </c>
      <c r="AI304" s="6">
        <f t="shared" si="36"/>
        <v>477.49999999999994</v>
      </c>
      <c r="AJ304" s="7">
        <f t="shared" si="37"/>
        <v>324.39999999999998</v>
      </c>
      <c r="AK304">
        <f t="shared" si="38"/>
        <v>308.3</v>
      </c>
      <c r="AL304">
        <f t="shared" si="39"/>
        <v>504.50000000000006</v>
      </c>
    </row>
    <row r="305" spans="1:38" x14ac:dyDescent="0.3">
      <c r="A305" s="5" t="s">
        <v>30</v>
      </c>
      <c r="B305" s="6">
        <v>2021</v>
      </c>
      <c r="C305" s="6" t="s">
        <v>39</v>
      </c>
      <c r="D305" s="6" t="str">
        <f t="shared" si="40"/>
        <v>2021 June</v>
      </c>
      <c r="E305" s="6">
        <v>145.6</v>
      </c>
      <c r="F305" s="6">
        <v>200.1</v>
      </c>
      <c r="G305" s="6">
        <v>179.3</v>
      </c>
      <c r="H305" s="6">
        <v>156.1</v>
      </c>
      <c r="I305" s="6">
        <v>190.4</v>
      </c>
      <c r="J305" s="6">
        <v>158.6</v>
      </c>
      <c r="K305" s="6">
        <v>144.69999999999999</v>
      </c>
      <c r="L305" s="6">
        <v>165.5</v>
      </c>
      <c r="M305" s="6">
        <v>114.6</v>
      </c>
      <c r="N305" s="6">
        <v>170</v>
      </c>
      <c r="O305" s="6">
        <v>165.5</v>
      </c>
      <c r="P305" s="6">
        <v>171.7</v>
      </c>
      <c r="Q305" s="6">
        <v>160.5</v>
      </c>
      <c r="R305" s="6">
        <v>189.1</v>
      </c>
      <c r="S305" s="6">
        <v>165.3</v>
      </c>
      <c r="T305" s="6">
        <v>159.9</v>
      </c>
      <c r="U305" s="6">
        <v>164.6</v>
      </c>
      <c r="V305" s="6" t="s">
        <v>32</v>
      </c>
      <c r="W305" s="6">
        <f t="shared" si="41"/>
        <v>160.5</v>
      </c>
      <c r="X305" s="6">
        <v>162.1</v>
      </c>
      <c r="Y305" s="6">
        <v>159.19999999999999</v>
      </c>
      <c r="Z305" s="6">
        <v>169.7</v>
      </c>
      <c r="AA305" s="6">
        <v>154.19999999999999</v>
      </c>
      <c r="AB305" s="6">
        <v>160.4</v>
      </c>
      <c r="AC305" s="6">
        <v>166.8</v>
      </c>
      <c r="AD305" s="6">
        <v>159.4</v>
      </c>
      <c r="AE305" s="6">
        <v>161.5</v>
      </c>
      <c r="AF305" s="6">
        <v>162.1</v>
      </c>
      <c r="AG305" s="6">
        <f t="shared" si="34"/>
        <v>2122.6</v>
      </c>
      <c r="AH305" s="6">
        <f t="shared" si="35"/>
        <v>489.80000000000007</v>
      </c>
      <c r="AI305" s="6">
        <f t="shared" si="36"/>
        <v>486.5</v>
      </c>
      <c r="AJ305" s="7">
        <f t="shared" si="37"/>
        <v>329.1</v>
      </c>
      <c r="AK305">
        <f t="shared" si="38"/>
        <v>316.29999999999995</v>
      </c>
      <c r="AL305">
        <f t="shared" si="39"/>
        <v>511</v>
      </c>
    </row>
    <row r="306" spans="1:38" x14ac:dyDescent="0.3">
      <c r="A306" s="5" t="s">
        <v>33</v>
      </c>
      <c r="B306" s="6">
        <v>2021</v>
      </c>
      <c r="C306" s="6" t="s">
        <v>39</v>
      </c>
      <c r="D306" s="6" t="str">
        <f t="shared" si="40"/>
        <v>2021 June</v>
      </c>
      <c r="E306" s="6">
        <v>149.19999999999999</v>
      </c>
      <c r="F306" s="6">
        <v>205.5</v>
      </c>
      <c r="G306" s="6">
        <v>182.8</v>
      </c>
      <c r="H306" s="6">
        <v>156.5</v>
      </c>
      <c r="I306" s="6">
        <v>172.2</v>
      </c>
      <c r="J306" s="6">
        <v>171.5</v>
      </c>
      <c r="K306" s="6">
        <v>176.2</v>
      </c>
      <c r="L306" s="6">
        <v>166.9</v>
      </c>
      <c r="M306" s="6">
        <v>116.1</v>
      </c>
      <c r="N306" s="6">
        <v>165.5</v>
      </c>
      <c r="O306" s="6">
        <v>152.30000000000001</v>
      </c>
      <c r="P306" s="6">
        <v>173.3</v>
      </c>
      <c r="Q306" s="6">
        <v>166.2</v>
      </c>
      <c r="R306" s="6">
        <v>195.6</v>
      </c>
      <c r="S306" s="6">
        <v>157.30000000000001</v>
      </c>
      <c r="T306" s="6">
        <v>140.5</v>
      </c>
      <c r="U306" s="6">
        <v>154.80000000000001</v>
      </c>
      <c r="V306" s="6">
        <v>160.5</v>
      </c>
      <c r="W306" s="6">
        <f t="shared" si="41"/>
        <v>160.5</v>
      </c>
      <c r="X306" s="6">
        <v>156.1</v>
      </c>
      <c r="Y306" s="6">
        <v>149.80000000000001</v>
      </c>
      <c r="Z306" s="6">
        <v>160.80000000000001</v>
      </c>
      <c r="AA306" s="6">
        <v>147.5</v>
      </c>
      <c r="AB306" s="6">
        <v>150.69999999999999</v>
      </c>
      <c r="AC306" s="6">
        <v>158.1</v>
      </c>
      <c r="AD306" s="6">
        <v>158</v>
      </c>
      <c r="AE306" s="6">
        <v>153.4</v>
      </c>
      <c r="AF306" s="6">
        <v>160.4</v>
      </c>
      <c r="AG306" s="6">
        <f t="shared" si="34"/>
        <v>2154.1999999999998</v>
      </c>
      <c r="AH306" s="6">
        <f t="shared" si="35"/>
        <v>452.6</v>
      </c>
      <c r="AI306" s="6">
        <f t="shared" si="36"/>
        <v>468.4</v>
      </c>
      <c r="AJ306" s="7">
        <f t="shared" si="37"/>
        <v>318.8</v>
      </c>
      <c r="AK306">
        <f t="shared" si="38"/>
        <v>303.60000000000002</v>
      </c>
      <c r="AL306">
        <f t="shared" si="39"/>
        <v>499.7</v>
      </c>
    </row>
    <row r="307" spans="1:38" x14ac:dyDescent="0.3">
      <c r="A307" s="5" t="s">
        <v>34</v>
      </c>
      <c r="B307" s="6">
        <v>2021</v>
      </c>
      <c r="C307" s="6" t="s">
        <v>39</v>
      </c>
      <c r="D307" s="6" t="str">
        <f t="shared" si="40"/>
        <v>2021 June</v>
      </c>
      <c r="E307" s="6">
        <v>146.69999999999999</v>
      </c>
      <c r="F307" s="6">
        <v>202</v>
      </c>
      <c r="G307" s="6">
        <v>180.7</v>
      </c>
      <c r="H307" s="6">
        <v>156.19999999999999</v>
      </c>
      <c r="I307" s="6">
        <v>183.7</v>
      </c>
      <c r="J307" s="6">
        <v>164.6</v>
      </c>
      <c r="K307" s="6">
        <v>155.4</v>
      </c>
      <c r="L307" s="6">
        <v>166</v>
      </c>
      <c r="M307" s="6">
        <v>115.1</v>
      </c>
      <c r="N307" s="6">
        <v>168.5</v>
      </c>
      <c r="O307" s="6">
        <v>160</v>
      </c>
      <c r="P307" s="6">
        <v>172.4</v>
      </c>
      <c r="Q307" s="6">
        <v>162.6</v>
      </c>
      <c r="R307" s="6">
        <v>190.8</v>
      </c>
      <c r="S307" s="6">
        <v>162.19999999999999</v>
      </c>
      <c r="T307" s="6">
        <v>151.80000000000001</v>
      </c>
      <c r="U307" s="6">
        <v>160.69999999999999</v>
      </c>
      <c r="V307" s="6">
        <v>160.5</v>
      </c>
      <c r="W307" s="6">
        <f t="shared" si="41"/>
        <v>160.5</v>
      </c>
      <c r="X307" s="6">
        <v>159.80000000000001</v>
      </c>
      <c r="Y307" s="6">
        <v>154.80000000000001</v>
      </c>
      <c r="Z307" s="6">
        <v>166.3</v>
      </c>
      <c r="AA307" s="6">
        <v>150.69999999999999</v>
      </c>
      <c r="AB307" s="6">
        <v>154.9</v>
      </c>
      <c r="AC307" s="6">
        <v>161.69999999999999</v>
      </c>
      <c r="AD307" s="6">
        <v>158.80000000000001</v>
      </c>
      <c r="AE307" s="6">
        <v>157.6</v>
      </c>
      <c r="AF307" s="6">
        <v>161.30000000000001</v>
      </c>
      <c r="AG307" s="6">
        <f t="shared" si="34"/>
        <v>2133.9</v>
      </c>
      <c r="AH307" s="6">
        <f t="shared" si="35"/>
        <v>474.7</v>
      </c>
      <c r="AI307" s="6">
        <f t="shared" si="36"/>
        <v>477</v>
      </c>
      <c r="AJ307" s="7">
        <f t="shared" si="37"/>
        <v>325.10000000000002</v>
      </c>
      <c r="AK307">
        <f t="shared" si="38"/>
        <v>310.5</v>
      </c>
      <c r="AL307">
        <f t="shared" si="39"/>
        <v>503.29999999999995</v>
      </c>
    </row>
    <row r="308" spans="1:38" x14ac:dyDescent="0.3">
      <c r="A308" s="5" t="s">
        <v>30</v>
      </c>
      <c r="B308" s="6">
        <v>2021</v>
      </c>
      <c r="C308" s="6" t="s">
        <v>40</v>
      </c>
      <c r="D308" s="6" t="str">
        <f t="shared" si="40"/>
        <v>2021 July</v>
      </c>
      <c r="E308" s="6">
        <v>145.1</v>
      </c>
      <c r="F308" s="6">
        <v>204.5</v>
      </c>
      <c r="G308" s="6">
        <v>180.4</v>
      </c>
      <c r="H308" s="6">
        <v>157.1</v>
      </c>
      <c r="I308" s="6">
        <v>188.7</v>
      </c>
      <c r="J308" s="6">
        <v>157.69999999999999</v>
      </c>
      <c r="K308" s="6">
        <v>152.80000000000001</v>
      </c>
      <c r="L308" s="6">
        <v>163.6</v>
      </c>
      <c r="M308" s="6">
        <v>113.9</v>
      </c>
      <c r="N308" s="6">
        <v>169.7</v>
      </c>
      <c r="O308" s="6">
        <v>166.2</v>
      </c>
      <c r="P308" s="6">
        <v>171</v>
      </c>
      <c r="Q308" s="6">
        <v>161.69999999999999</v>
      </c>
      <c r="R308" s="6">
        <v>189.7</v>
      </c>
      <c r="S308" s="6">
        <v>166</v>
      </c>
      <c r="T308" s="6">
        <v>161.1</v>
      </c>
      <c r="U308" s="6">
        <v>165.3</v>
      </c>
      <c r="V308" s="6" t="s">
        <v>32</v>
      </c>
      <c r="W308" s="6">
        <f t="shared" si="41"/>
        <v>161.5</v>
      </c>
      <c r="X308" s="6">
        <v>162.5</v>
      </c>
      <c r="Y308" s="6">
        <v>160.30000000000001</v>
      </c>
      <c r="Z308" s="6">
        <v>170.4</v>
      </c>
      <c r="AA308" s="6">
        <v>157.1</v>
      </c>
      <c r="AB308" s="6">
        <v>160.69999999999999</v>
      </c>
      <c r="AC308" s="6">
        <v>167.2</v>
      </c>
      <c r="AD308" s="6">
        <v>160.4</v>
      </c>
      <c r="AE308" s="6">
        <v>162.80000000000001</v>
      </c>
      <c r="AF308" s="6">
        <v>163.19999999999999</v>
      </c>
      <c r="AG308" s="6">
        <f t="shared" si="34"/>
        <v>2132.4</v>
      </c>
      <c r="AH308" s="6">
        <f t="shared" si="35"/>
        <v>492.40000000000003</v>
      </c>
      <c r="AI308" s="6">
        <f t="shared" si="36"/>
        <v>489</v>
      </c>
      <c r="AJ308" s="7">
        <f t="shared" si="37"/>
        <v>330.8</v>
      </c>
      <c r="AK308">
        <f t="shared" si="38"/>
        <v>319.60000000000002</v>
      </c>
      <c r="AL308">
        <f t="shared" si="39"/>
        <v>513.20000000000005</v>
      </c>
    </row>
    <row r="309" spans="1:38" x14ac:dyDescent="0.3">
      <c r="A309" s="5" t="s">
        <v>33</v>
      </c>
      <c r="B309" s="6">
        <v>2021</v>
      </c>
      <c r="C309" s="6" t="s">
        <v>40</v>
      </c>
      <c r="D309" s="6" t="str">
        <f t="shared" si="40"/>
        <v>2021 July</v>
      </c>
      <c r="E309" s="6">
        <v>149.1</v>
      </c>
      <c r="F309" s="6">
        <v>210.9</v>
      </c>
      <c r="G309" s="6">
        <v>185</v>
      </c>
      <c r="H309" s="6">
        <v>158.19999999999999</v>
      </c>
      <c r="I309" s="6">
        <v>170.6</v>
      </c>
      <c r="J309" s="6">
        <v>170.9</v>
      </c>
      <c r="K309" s="6">
        <v>186.4</v>
      </c>
      <c r="L309" s="6">
        <v>164.7</v>
      </c>
      <c r="M309" s="6">
        <v>115.7</v>
      </c>
      <c r="N309" s="6">
        <v>165.5</v>
      </c>
      <c r="O309" s="6">
        <v>153.4</v>
      </c>
      <c r="P309" s="6">
        <v>173.5</v>
      </c>
      <c r="Q309" s="6">
        <v>167.9</v>
      </c>
      <c r="R309" s="6">
        <v>195.5</v>
      </c>
      <c r="S309" s="6">
        <v>157.9</v>
      </c>
      <c r="T309" s="6">
        <v>141.9</v>
      </c>
      <c r="U309" s="6">
        <v>155.5</v>
      </c>
      <c r="V309" s="6">
        <v>161.5</v>
      </c>
      <c r="W309" s="6">
        <f t="shared" si="41"/>
        <v>161.5</v>
      </c>
      <c r="X309" s="6">
        <v>157.69999999999999</v>
      </c>
      <c r="Y309" s="6">
        <v>150.69999999999999</v>
      </c>
      <c r="Z309" s="6">
        <v>161.5</v>
      </c>
      <c r="AA309" s="6">
        <v>149.5</v>
      </c>
      <c r="AB309" s="6">
        <v>151.19999999999999</v>
      </c>
      <c r="AC309" s="6">
        <v>160.30000000000001</v>
      </c>
      <c r="AD309" s="6">
        <v>159.6</v>
      </c>
      <c r="AE309" s="6">
        <v>155</v>
      </c>
      <c r="AF309" s="6">
        <v>161.80000000000001</v>
      </c>
      <c r="AG309" s="6">
        <f t="shared" si="34"/>
        <v>2171.8000000000002</v>
      </c>
      <c r="AH309" s="6">
        <f t="shared" si="35"/>
        <v>455.3</v>
      </c>
      <c r="AI309" s="6">
        <f t="shared" si="36"/>
        <v>472.5</v>
      </c>
      <c r="AJ309" s="7">
        <f t="shared" si="37"/>
        <v>321.10000000000002</v>
      </c>
      <c r="AK309">
        <f t="shared" si="38"/>
        <v>307.2</v>
      </c>
      <c r="AL309">
        <f t="shared" si="39"/>
        <v>501.7</v>
      </c>
    </row>
    <row r="310" spans="1:38" x14ac:dyDescent="0.3">
      <c r="A310" s="5" t="s">
        <v>34</v>
      </c>
      <c r="B310" s="6">
        <v>2021</v>
      </c>
      <c r="C310" s="6" t="s">
        <v>40</v>
      </c>
      <c r="D310" s="6" t="str">
        <f t="shared" si="40"/>
        <v>2021 July</v>
      </c>
      <c r="E310" s="6">
        <v>146.4</v>
      </c>
      <c r="F310" s="6">
        <v>206.8</v>
      </c>
      <c r="G310" s="6">
        <v>182.2</v>
      </c>
      <c r="H310" s="6">
        <v>157.5</v>
      </c>
      <c r="I310" s="6">
        <v>182.1</v>
      </c>
      <c r="J310" s="6">
        <v>163.9</v>
      </c>
      <c r="K310" s="6">
        <v>164.2</v>
      </c>
      <c r="L310" s="6">
        <v>164</v>
      </c>
      <c r="M310" s="6">
        <v>114.5</v>
      </c>
      <c r="N310" s="6">
        <v>168.3</v>
      </c>
      <c r="O310" s="6">
        <v>160.9</v>
      </c>
      <c r="P310" s="6">
        <v>172.2</v>
      </c>
      <c r="Q310" s="6">
        <v>164</v>
      </c>
      <c r="R310" s="6">
        <v>191.2</v>
      </c>
      <c r="S310" s="6">
        <v>162.80000000000001</v>
      </c>
      <c r="T310" s="6">
        <v>153.1</v>
      </c>
      <c r="U310" s="6">
        <v>161.4</v>
      </c>
      <c r="V310" s="6">
        <v>161.5</v>
      </c>
      <c r="W310" s="6">
        <f t="shared" si="41"/>
        <v>161.5</v>
      </c>
      <c r="X310" s="6">
        <v>160.69999999999999</v>
      </c>
      <c r="Y310" s="6">
        <v>155.80000000000001</v>
      </c>
      <c r="Z310" s="6">
        <v>167</v>
      </c>
      <c r="AA310" s="6">
        <v>153.1</v>
      </c>
      <c r="AB310" s="6">
        <v>155.30000000000001</v>
      </c>
      <c r="AC310" s="6">
        <v>163.19999999999999</v>
      </c>
      <c r="AD310" s="6">
        <v>160.1</v>
      </c>
      <c r="AE310" s="6">
        <v>159</v>
      </c>
      <c r="AF310" s="6">
        <v>162.5</v>
      </c>
      <c r="AG310" s="6">
        <f t="shared" si="34"/>
        <v>2147</v>
      </c>
      <c r="AH310" s="6">
        <f t="shared" si="35"/>
        <v>477.29999999999995</v>
      </c>
      <c r="AI310" s="6">
        <f t="shared" si="36"/>
        <v>480.5</v>
      </c>
      <c r="AJ310" s="7">
        <f t="shared" si="37"/>
        <v>327.10000000000002</v>
      </c>
      <c r="AK310">
        <f t="shared" si="38"/>
        <v>313.79999999999995</v>
      </c>
      <c r="AL310">
        <f t="shared" si="39"/>
        <v>505.5</v>
      </c>
    </row>
    <row r="311" spans="1:38" x14ac:dyDescent="0.3">
      <c r="A311" s="5" t="s">
        <v>30</v>
      </c>
      <c r="B311" s="6">
        <v>2021</v>
      </c>
      <c r="C311" s="6" t="s">
        <v>41</v>
      </c>
      <c r="D311" s="6" t="str">
        <f t="shared" si="40"/>
        <v>2021 August</v>
      </c>
      <c r="E311" s="6">
        <v>144.9</v>
      </c>
      <c r="F311" s="6">
        <v>202.3</v>
      </c>
      <c r="G311" s="6">
        <v>176.5</v>
      </c>
      <c r="H311" s="6">
        <v>157.5</v>
      </c>
      <c r="I311" s="6">
        <v>190.9</v>
      </c>
      <c r="J311" s="6">
        <v>155.69999999999999</v>
      </c>
      <c r="K311" s="6">
        <v>153.9</v>
      </c>
      <c r="L311" s="6">
        <v>162.80000000000001</v>
      </c>
      <c r="M311" s="6">
        <v>115.2</v>
      </c>
      <c r="N311" s="6">
        <v>169.8</v>
      </c>
      <c r="O311" s="6">
        <v>167.6</v>
      </c>
      <c r="P311" s="6">
        <v>171.9</v>
      </c>
      <c r="Q311" s="6">
        <v>161.80000000000001</v>
      </c>
      <c r="R311" s="6">
        <v>190.2</v>
      </c>
      <c r="S311" s="6">
        <v>167</v>
      </c>
      <c r="T311" s="6">
        <v>162.6</v>
      </c>
      <c r="U311" s="6">
        <v>166.3</v>
      </c>
      <c r="V311" s="6" t="s">
        <v>32</v>
      </c>
      <c r="W311" s="6">
        <f t="shared" si="41"/>
        <v>162.1</v>
      </c>
      <c r="X311" s="6">
        <v>163.1</v>
      </c>
      <c r="Y311" s="6">
        <v>160.9</v>
      </c>
      <c r="Z311" s="6">
        <v>171.1</v>
      </c>
      <c r="AA311" s="6">
        <v>157.69999999999999</v>
      </c>
      <c r="AB311" s="6">
        <v>161.1</v>
      </c>
      <c r="AC311" s="6">
        <v>167.5</v>
      </c>
      <c r="AD311" s="6">
        <v>160.30000000000001</v>
      </c>
      <c r="AE311" s="6">
        <v>163.30000000000001</v>
      </c>
      <c r="AF311" s="6">
        <v>163.6</v>
      </c>
      <c r="AG311" s="6">
        <f t="shared" si="34"/>
        <v>2130.8000000000002</v>
      </c>
      <c r="AH311" s="6">
        <f t="shared" si="35"/>
        <v>495.90000000000003</v>
      </c>
      <c r="AI311" s="6">
        <f t="shared" si="36"/>
        <v>490.5</v>
      </c>
      <c r="AJ311" s="7">
        <f t="shared" si="37"/>
        <v>331.4</v>
      </c>
      <c r="AK311">
        <f t="shared" si="38"/>
        <v>320.79999999999995</v>
      </c>
      <c r="AL311">
        <f t="shared" si="39"/>
        <v>514.6</v>
      </c>
    </row>
    <row r="312" spans="1:38" x14ac:dyDescent="0.3">
      <c r="A312" s="5" t="s">
        <v>33</v>
      </c>
      <c r="B312" s="6">
        <v>2021</v>
      </c>
      <c r="C312" s="6" t="s">
        <v>41</v>
      </c>
      <c r="D312" s="6" t="str">
        <f t="shared" si="40"/>
        <v>2021 August</v>
      </c>
      <c r="E312" s="6">
        <v>149.30000000000001</v>
      </c>
      <c r="F312" s="6">
        <v>207.4</v>
      </c>
      <c r="G312" s="6">
        <v>174.1</v>
      </c>
      <c r="H312" s="6">
        <v>159.19999999999999</v>
      </c>
      <c r="I312" s="6">
        <v>175</v>
      </c>
      <c r="J312" s="6">
        <v>161.30000000000001</v>
      </c>
      <c r="K312" s="6">
        <v>183.3</v>
      </c>
      <c r="L312" s="6">
        <v>164.5</v>
      </c>
      <c r="M312" s="6">
        <v>120.4</v>
      </c>
      <c r="N312" s="6">
        <v>166.2</v>
      </c>
      <c r="O312" s="6">
        <v>154.80000000000001</v>
      </c>
      <c r="P312" s="6">
        <v>175.1</v>
      </c>
      <c r="Q312" s="6">
        <v>167.3</v>
      </c>
      <c r="R312" s="6">
        <v>196.5</v>
      </c>
      <c r="S312" s="6">
        <v>159.80000000000001</v>
      </c>
      <c r="T312" s="6">
        <v>143.6</v>
      </c>
      <c r="U312" s="6">
        <v>157.30000000000001</v>
      </c>
      <c r="V312" s="6">
        <v>162.1</v>
      </c>
      <c r="W312" s="6">
        <f t="shared" si="41"/>
        <v>162.1</v>
      </c>
      <c r="X312" s="6">
        <v>160.69999999999999</v>
      </c>
      <c r="Y312" s="6">
        <v>153.19999999999999</v>
      </c>
      <c r="Z312" s="6">
        <v>162.80000000000001</v>
      </c>
      <c r="AA312" s="6">
        <v>150.4</v>
      </c>
      <c r="AB312" s="6">
        <v>153.69999999999999</v>
      </c>
      <c r="AC312" s="6">
        <v>160.4</v>
      </c>
      <c r="AD312" s="6">
        <v>159.6</v>
      </c>
      <c r="AE312" s="6">
        <v>156</v>
      </c>
      <c r="AF312" s="6">
        <v>162.30000000000001</v>
      </c>
      <c r="AG312" s="6">
        <f t="shared" si="34"/>
        <v>2157.9</v>
      </c>
      <c r="AH312" s="6">
        <f t="shared" si="35"/>
        <v>460.7</v>
      </c>
      <c r="AI312" s="6">
        <f t="shared" si="36"/>
        <v>475.69999999999993</v>
      </c>
      <c r="AJ312" s="7">
        <f t="shared" si="37"/>
        <v>322.39999999999998</v>
      </c>
      <c r="AK312">
        <f t="shared" si="38"/>
        <v>311.10000000000002</v>
      </c>
      <c r="AL312">
        <f t="shared" si="39"/>
        <v>506.2</v>
      </c>
    </row>
    <row r="313" spans="1:38" x14ac:dyDescent="0.3">
      <c r="A313" s="5" t="s">
        <v>34</v>
      </c>
      <c r="B313" s="6">
        <v>2021</v>
      </c>
      <c r="C313" s="6" t="s">
        <v>41</v>
      </c>
      <c r="D313" s="6" t="str">
        <f t="shared" si="40"/>
        <v>2021 August</v>
      </c>
      <c r="E313" s="6">
        <v>146.6</v>
      </c>
      <c r="F313" s="6">
        <v>204</v>
      </c>
      <c r="G313" s="6">
        <v>172.8</v>
      </c>
      <c r="H313" s="6">
        <v>158.4</v>
      </c>
      <c r="I313" s="6">
        <v>188</v>
      </c>
      <c r="J313" s="6">
        <v>156.80000000000001</v>
      </c>
      <c r="K313" s="6">
        <v>162.19999999999999</v>
      </c>
      <c r="L313" s="6">
        <v>164.1</v>
      </c>
      <c r="M313" s="6">
        <v>119.7</v>
      </c>
      <c r="N313" s="6">
        <v>168.8</v>
      </c>
      <c r="O313" s="6">
        <v>162.69999999999999</v>
      </c>
      <c r="P313" s="6">
        <v>173.9</v>
      </c>
      <c r="Q313" s="6">
        <v>164</v>
      </c>
      <c r="R313" s="6">
        <v>192.1</v>
      </c>
      <c r="S313" s="6">
        <v>164.5</v>
      </c>
      <c r="T313" s="6">
        <v>155.30000000000001</v>
      </c>
      <c r="U313" s="6">
        <v>163.19999999999999</v>
      </c>
      <c r="V313" s="6">
        <v>162.1</v>
      </c>
      <c r="W313" s="6">
        <f t="shared" si="41"/>
        <v>162.1</v>
      </c>
      <c r="X313" s="6">
        <v>162.6</v>
      </c>
      <c r="Y313" s="6">
        <v>157.5</v>
      </c>
      <c r="Z313" s="6">
        <v>168.4</v>
      </c>
      <c r="AA313" s="6">
        <v>154</v>
      </c>
      <c r="AB313" s="6">
        <v>157.6</v>
      </c>
      <c r="AC313" s="6">
        <v>163.80000000000001</v>
      </c>
      <c r="AD313" s="6">
        <v>160</v>
      </c>
      <c r="AE313" s="6">
        <v>160</v>
      </c>
      <c r="AF313" s="6">
        <v>163.19999999999999</v>
      </c>
      <c r="AG313" s="6">
        <f t="shared" si="34"/>
        <v>2142</v>
      </c>
      <c r="AH313" s="6">
        <f t="shared" si="35"/>
        <v>483</v>
      </c>
      <c r="AI313" s="6">
        <f t="shared" si="36"/>
        <v>483.40000000000003</v>
      </c>
      <c r="AJ313" s="7">
        <f t="shared" si="37"/>
        <v>328.4</v>
      </c>
      <c r="AK313">
        <f t="shared" si="38"/>
        <v>316.60000000000002</v>
      </c>
      <c r="AL313">
        <f t="shared" si="39"/>
        <v>509.70000000000005</v>
      </c>
    </row>
    <row r="314" spans="1:38" x14ac:dyDescent="0.3">
      <c r="A314" s="5" t="s">
        <v>30</v>
      </c>
      <c r="B314" s="6">
        <v>2021</v>
      </c>
      <c r="C314" s="6" t="s">
        <v>42</v>
      </c>
      <c r="D314" s="6" t="str">
        <f t="shared" si="40"/>
        <v>2021 September</v>
      </c>
      <c r="E314" s="6">
        <v>145.4</v>
      </c>
      <c r="F314" s="6">
        <v>202.1</v>
      </c>
      <c r="G314" s="6">
        <v>172</v>
      </c>
      <c r="H314" s="6">
        <v>158</v>
      </c>
      <c r="I314" s="6">
        <v>195.5</v>
      </c>
      <c r="J314" s="6">
        <v>152.69999999999999</v>
      </c>
      <c r="K314" s="6">
        <v>151.4</v>
      </c>
      <c r="L314" s="6">
        <v>163.9</v>
      </c>
      <c r="M314" s="6">
        <v>119.3</v>
      </c>
      <c r="N314" s="6">
        <v>170.1</v>
      </c>
      <c r="O314" s="6">
        <v>168.3</v>
      </c>
      <c r="P314" s="6">
        <v>172.8</v>
      </c>
      <c r="Q314" s="6">
        <v>162.1</v>
      </c>
      <c r="R314" s="6">
        <v>190.5</v>
      </c>
      <c r="S314" s="6">
        <v>167.7</v>
      </c>
      <c r="T314" s="6">
        <v>163.6</v>
      </c>
      <c r="U314" s="6">
        <v>167.1</v>
      </c>
      <c r="V314" s="6" t="s">
        <v>32</v>
      </c>
      <c r="W314" s="6">
        <f t="shared" si="41"/>
        <v>162.1</v>
      </c>
      <c r="X314" s="6">
        <v>163.69999999999999</v>
      </c>
      <c r="Y314" s="6">
        <v>161.30000000000001</v>
      </c>
      <c r="Z314" s="6">
        <v>171.9</v>
      </c>
      <c r="AA314" s="6">
        <v>157.80000000000001</v>
      </c>
      <c r="AB314" s="6">
        <v>162.69999999999999</v>
      </c>
      <c r="AC314" s="6">
        <v>168.5</v>
      </c>
      <c r="AD314" s="6">
        <v>160.19999999999999</v>
      </c>
      <c r="AE314" s="6">
        <v>163.80000000000001</v>
      </c>
      <c r="AF314" s="6">
        <v>164</v>
      </c>
      <c r="AG314" s="6">
        <f t="shared" si="34"/>
        <v>2133.6</v>
      </c>
      <c r="AH314" s="6">
        <f t="shared" si="35"/>
        <v>498.4</v>
      </c>
      <c r="AI314" s="6">
        <f t="shared" si="36"/>
        <v>491.9</v>
      </c>
      <c r="AJ314" s="7">
        <f t="shared" si="37"/>
        <v>332.1</v>
      </c>
      <c r="AK314">
        <f t="shared" si="38"/>
        <v>321.5</v>
      </c>
      <c r="AL314">
        <f t="shared" si="39"/>
        <v>517</v>
      </c>
    </row>
    <row r="315" spans="1:38" x14ac:dyDescent="0.3">
      <c r="A315" s="5" t="s">
        <v>33</v>
      </c>
      <c r="B315" s="6">
        <v>2021</v>
      </c>
      <c r="C315" s="6" t="s">
        <v>42</v>
      </c>
      <c r="D315" s="6" t="str">
        <f t="shared" si="40"/>
        <v>2021 September</v>
      </c>
      <c r="E315" s="6">
        <v>149.30000000000001</v>
      </c>
      <c r="F315" s="6">
        <v>207.4</v>
      </c>
      <c r="G315" s="6">
        <v>174.1</v>
      </c>
      <c r="H315" s="6">
        <v>159.1</v>
      </c>
      <c r="I315" s="6">
        <v>175</v>
      </c>
      <c r="J315" s="6">
        <v>161.19999999999999</v>
      </c>
      <c r="K315" s="6">
        <v>183.5</v>
      </c>
      <c r="L315" s="6">
        <v>164.5</v>
      </c>
      <c r="M315" s="6">
        <v>120.4</v>
      </c>
      <c r="N315" s="6">
        <v>166.2</v>
      </c>
      <c r="O315" s="6">
        <v>154.80000000000001</v>
      </c>
      <c r="P315" s="6">
        <v>175.1</v>
      </c>
      <c r="Q315" s="6">
        <v>167.3</v>
      </c>
      <c r="R315" s="6">
        <v>196.5</v>
      </c>
      <c r="S315" s="6">
        <v>159.80000000000001</v>
      </c>
      <c r="T315" s="6">
        <v>143.6</v>
      </c>
      <c r="U315" s="6">
        <v>157.4</v>
      </c>
      <c r="V315" s="6">
        <v>162.1</v>
      </c>
      <c r="W315" s="6">
        <f t="shared" si="41"/>
        <v>162.1</v>
      </c>
      <c r="X315" s="6">
        <v>160.80000000000001</v>
      </c>
      <c r="Y315" s="6">
        <v>153.30000000000001</v>
      </c>
      <c r="Z315" s="6">
        <v>162.80000000000001</v>
      </c>
      <c r="AA315" s="6">
        <v>150.5</v>
      </c>
      <c r="AB315" s="6">
        <v>153.9</v>
      </c>
      <c r="AC315" s="6">
        <v>160.30000000000001</v>
      </c>
      <c r="AD315" s="6">
        <v>159.6</v>
      </c>
      <c r="AE315" s="6">
        <v>156</v>
      </c>
      <c r="AF315" s="6">
        <v>162.30000000000001</v>
      </c>
      <c r="AG315" s="6">
        <f t="shared" si="34"/>
        <v>2157.9</v>
      </c>
      <c r="AH315" s="6">
        <f t="shared" si="35"/>
        <v>460.79999999999995</v>
      </c>
      <c r="AI315" s="6">
        <f t="shared" si="36"/>
        <v>475.7</v>
      </c>
      <c r="AJ315" s="7">
        <f t="shared" si="37"/>
        <v>322.39999999999998</v>
      </c>
      <c r="AK315">
        <f t="shared" si="38"/>
        <v>311.3</v>
      </c>
      <c r="AL315">
        <f t="shared" si="39"/>
        <v>506.4</v>
      </c>
    </row>
    <row r="316" spans="1:38" x14ac:dyDescent="0.3">
      <c r="A316" s="5" t="s">
        <v>34</v>
      </c>
      <c r="B316" s="6">
        <v>2021</v>
      </c>
      <c r="C316" s="6" t="s">
        <v>42</v>
      </c>
      <c r="D316" s="6" t="str">
        <f t="shared" si="40"/>
        <v>2021 September</v>
      </c>
      <c r="E316" s="6">
        <v>146.6</v>
      </c>
      <c r="F316" s="6">
        <v>204</v>
      </c>
      <c r="G316" s="6">
        <v>172.8</v>
      </c>
      <c r="H316" s="6">
        <v>158.4</v>
      </c>
      <c r="I316" s="6">
        <v>188</v>
      </c>
      <c r="J316" s="6">
        <v>156.69999999999999</v>
      </c>
      <c r="K316" s="6">
        <v>162.30000000000001</v>
      </c>
      <c r="L316" s="6">
        <v>164.1</v>
      </c>
      <c r="M316" s="6">
        <v>119.7</v>
      </c>
      <c r="N316" s="6">
        <v>168.8</v>
      </c>
      <c r="O316" s="6">
        <v>162.69999999999999</v>
      </c>
      <c r="P316" s="6">
        <v>173.9</v>
      </c>
      <c r="Q316" s="6">
        <v>164</v>
      </c>
      <c r="R316" s="6">
        <v>192.1</v>
      </c>
      <c r="S316" s="6">
        <v>164.6</v>
      </c>
      <c r="T316" s="6">
        <v>155.30000000000001</v>
      </c>
      <c r="U316" s="6">
        <v>163.30000000000001</v>
      </c>
      <c r="V316" s="6">
        <v>162.1</v>
      </c>
      <c r="W316" s="6">
        <f t="shared" si="41"/>
        <v>162.1</v>
      </c>
      <c r="X316" s="6">
        <v>162.6</v>
      </c>
      <c r="Y316" s="6">
        <v>157.5</v>
      </c>
      <c r="Z316" s="6">
        <v>168.4</v>
      </c>
      <c r="AA316" s="6">
        <v>154</v>
      </c>
      <c r="AB316" s="6">
        <v>157.69999999999999</v>
      </c>
      <c r="AC316" s="6">
        <v>163.69999999999999</v>
      </c>
      <c r="AD316" s="6">
        <v>160</v>
      </c>
      <c r="AE316" s="6">
        <v>160</v>
      </c>
      <c r="AF316" s="6">
        <v>163.19999999999999</v>
      </c>
      <c r="AG316" s="6">
        <f t="shared" si="34"/>
        <v>2142</v>
      </c>
      <c r="AH316" s="6">
        <f t="shared" si="35"/>
        <v>483.2</v>
      </c>
      <c r="AI316" s="6">
        <f t="shared" si="36"/>
        <v>483.3</v>
      </c>
      <c r="AJ316" s="7">
        <f t="shared" si="37"/>
        <v>328.4</v>
      </c>
      <c r="AK316">
        <f t="shared" si="38"/>
        <v>316.60000000000002</v>
      </c>
      <c r="AL316">
        <f t="shared" si="39"/>
        <v>509.8</v>
      </c>
    </row>
    <row r="317" spans="1:38" x14ac:dyDescent="0.3">
      <c r="A317" s="5" t="s">
        <v>30</v>
      </c>
      <c r="B317" s="6">
        <v>2021</v>
      </c>
      <c r="C317" s="6" t="s">
        <v>43</v>
      </c>
      <c r="D317" s="6" t="str">
        <f t="shared" si="40"/>
        <v>2021 October</v>
      </c>
      <c r="E317" s="6">
        <v>146.1</v>
      </c>
      <c r="F317" s="6">
        <v>202.5</v>
      </c>
      <c r="G317" s="6">
        <v>170.1</v>
      </c>
      <c r="H317" s="6">
        <v>158.4</v>
      </c>
      <c r="I317" s="6">
        <v>198.8</v>
      </c>
      <c r="J317" s="6">
        <v>152.6</v>
      </c>
      <c r="K317" s="6">
        <v>170.4</v>
      </c>
      <c r="L317" s="6">
        <v>165.2</v>
      </c>
      <c r="M317" s="6">
        <v>121.6</v>
      </c>
      <c r="N317" s="6">
        <v>170.6</v>
      </c>
      <c r="O317" s="6">
        <v>168.8</v>
      </c>
      <c r="P317" s="6">
        <v>173.6</v>
      </c>
      <c r="Q317" s="6">
        <v>165.5</v>
      </c>
      <c r="R317" s="6">
        <v>191.2</v>
      </c>
      <c r="S317" s="6">
        <v>168.9</v>
      </c>
      <c r="T317" s="6">
        <v>164.8</v>
      </c>
      <c r="U317" s="6">
        <v>168.3</v>
      </c>
      <c r="V317" s="6" t="s">
        <v>32</v>
      </c>
      <c r="W317" s="6">
        <f t="shared" si="41"/>
        <v>163.6</v>
      </c>
      <c r="X317" s="6">
        <v>165.5</v>
      </c>
      <c r="Y317" s="6">
        <v>162</v>
      </c>
      <c r="Z317" s="6">
        <v>172.5</v>
      </c>
      <c r="AA317" s="6">
        <v>159.5</v>
      </c>
      <c r="AB317" s="6">
        <v>163.19999999999999</v>
      </c>
      <c r="AC317" s="6">
        <v>169</v>
      </c>
      <c r="AD317" s="6">
        <v>161.1</v>
      </c>
      <c r="AE317" s="6">
        <v>164.7</v>
      </c>
      <c r="AF317" s="6">
        <v>166.3</v>
      </c>
      <c r="AG317" s="6">
        <f t="shared" si="34"/>
        <v>2164.1999999999998</v>
      </c>
      <c r="AH317" s="6">
        <f t="shared" si="35"/>
        <v>502.00000000000006</v>
      </c>
      <c r="AI317" s="6">
        <f t="shared" si="36"/>
        <v>494.6</v>
      </c>
      <c r="AJ317" s="7">
        <f t="shared" si="37"/>
        <v>333.6</v>
      </c>
      <c r="AK317">
        <f t="shared" si="38"/>
        <v>325</v>
      </c>
      <c r="AL317">
        <f t="shared" si="39"/>
        <v>519.09999999999991</v>
      </c>
    </row>
    <row r="318" spans="1:38" x14ac:dyDescent="0.3">
      <c r="A318" s="5" t="s">
        <v>33</v>
      </c>
      <c r="B318" s="6">
        <v>2021</v>
      </c>
      <c r="C318" s="6" t="s">
        <v>43</v>
      </c>
      <c r="D318" s="6" t="str">
        <f t="shared" si="40"/>
        <v>2021 October</v>
      </c>
      <c r="E318" s="6">
        <v>150.1</v>
      </c>
      <c r="F318" s="6">
        <v>208.4</v>
      </c>
      <c r="G318" s="6">
        <v>173</v>
      </c>
      <c r="H318" s="6">
        <v>159.19999999999999</v>
      </c>
      <c r="I318" s="6">
        <v>176.6</v>
      </c>
      <c r="J318" s="6">
        <v>159.30000000000001</v>
      </c>
      <c r="K318" s="6">
        <v>214.4</v>
      </c>
      <c r="L318" s="6">
        <v>165.3</v>
      </c>
      <c r="M318" s="6">
        <v>122.5</v>
      </c>
      <c r="N318" s="6">
        <v>166.8</v>
      </c>
      <c r="O318" s="6">
        <v>155.4</v>
      </c>
      <c r="P318" s="6">
        <v>175.9</v>
      </c>
      <c r="Q318" s="6">
        <v>171.5</v>
      </c>
      <c r="R318" s="6">
        <v>197</v>
      </c>
      <c r="S318" s="6">
        <v>160.80000000000001</v>
      </c>
      <c r="T318" s="6">
        <v>144.4</v>
      </c>
      <c r="U318" s="6">
        <v>158.30000000000001</v>
      </c>
      <c r="V318" s="6">
        <v>163.6</v>
      </c>
      <c r="W318" s="6">
        <f t="shared" si="41"/>
        <v>163.6</v>
      </c>
      <c r="X318" s="6">
        <v>162.19999999999999</v>
      </c>
      <c r="Y318" s="6">
        <v>154.30000000000001</v>
      </c>
      <c r="Z318" s="6">
        <v>163.5</v>
      </c>
      <c r="AA318" s="6">
        <v>152.19999999999999</v>
      </c>
      <c r="AB318" s="6">
        <v>155.1</v>
      </c>
      <c r="AC318" s="6">
        <v>160.30000000000001</v>
      </c>
      <c r="AD318" s="6">
        <v>160.30000000000001</v>
      </c>
      <c r="AE318" s="6">
        <v>157</v>
      </c>
      <c r="AF318" s="6">
        <v>164.6</v>
      </c>
      <c r="AG318" s="6">
        <f t="shared" si="34"/>
        <v>2198.4000000000005</v>
      </c>
      <c r="AH318" s="6">
        <f t="shared" si="35"/>
        <v>463.50000000000006</v>
      </c>
      <c r="AI318" s="6">
        <f t="shared" si="36"/>
        <v>478.2</v>
      </c>
      <c r="AJ318" s="7">
        <f t="shared" si="37"/>
        <v>323.8</v>
      </c>
      <c r="AK318">
        <f t="shared" si="38"/>
        <v>314.39999999999998</v>
      </c>
      <c r="AL318">
        <f t="shared" si="39"/>
        <v>509.1</v>
      </c>
    </row>
    <row r="319" spans="1:38" x14ac:dyDescent="0.3">
      <c r="A319" s="5" t="s">
        <v>34</v>
      </c>
      <c r="B319" s="6">
        <v>2021</v>
      </c>
      <c r="C319" s="6" t="s">
        <v>43</v>
      </c>
      <c r="D319" s="6" t="str">
        <f t="shared" si="40"/>
        <v>2021 October</v>
      </c>
      <c r="E319" s="6">
        <v>147.4</v>
      </c>
      <c r="F319" s="6">
        <v>204.6</v>
      </c>
      <c r="G319" s="6">
        <v>171.2</v>
      </c>
      <c r="H319" s="6">
        <v>158.69999999999999</v>
      </c>
      <c r="I319" s="6">
        <v>190.6</v>
      </c>
      <c r="J319" s="6">
        <v>155.69999999999999</v>
      </c>
      <c r="K319" s="6">
        <v>185.3</v>
      </c>
      <c r="L319" s="6">
        <v>165.2</v>
      </c>
      <c r="M319" s="6">
        <v>121.9</v>
      </c>
      <c r="N319" s="6">
        <v>169.3</v>
      </c>
      <c r="O319" s="6">
        <v>163.19999999999999</v>
      </c>
      <c r="P319" s="6">
        <v>174.7</v>
      </c>
      <c r="Q319" s="6">
        <v>167.7</v>
      </c>
      <c r="R319" s="6">
        <v>192.7</v>
      </c>
      <c r="S319" s="6">
        <v>165.7</v>
      </c>
      <c r="T319" s="6">
        <v>156.30000000000001</v>
      </c>
      <c r="U319" s="6">
        <v>164.3</v>
      </c>
      <c r="V319" s="6">
        <v>163.6</v>
      </c>
      <c r="W319" s="6">
        <f t="shared" si="41"/>
        <v>163.6</v>
      </c>
      <c r="X319" s="6">
        <v>164.2</v>
      </c>
      <c r="Y319" s="6">
        <v>158.4</v>
      </c>
      <c r="Z319" s="6">
        <v>169.1</v>
      </c>
      <c r="AA319" s="6">
        <v>155.69999999999999</v>
      </c>
      <c r="AB319" s="6">
        <v>158.6</v>
      </c>
      <c r="AC319" s="6">
        <v>163.9</v>
      </c>
      <c r="AD319" s="6">
        <v>160.80000000000001</v>
      </c>
      <c r="AE319" s="6">
        <v>161</v>
      </c>
      <c r="AF319" s="6">
        <v>165.5</v>
      </c>
      <c r="AG319" s="6">
        <f t="shared" si="34"/>
        <v>2175.5</v>
      </c>
      <c r="AH319" s="6">
        <f t="shared" si="35"/>
        <v>486.3</v>
      </c>
      <c r="AI319" s="6">
        <f t="shared" si="36"/>
        <v>485.9</v>
      </c>
      <c r="AJ319" s="7">
        <f t="shared" si="37"/>
        <v>329.9</v>
      </c>
      <c r="AK319">
        <f t="shared" si="38"/>
        <v>319.89999999999998</v>
      </c>
      <c r="AL319">
        <f t="shared" si="39"/>
        <v>512.29999999999995</v>
      </c>
    </row>
    <row r="320" spans="1:38" x14ac:dyDescent="0.3">
      <c r="A320" s="5" t="s">
        <v>30</v>
      </c>
      <c r="B320" s="6">
        <v>2021</v>
      </c>
      <c r="C320" s="6" t="s">
        <v>45</v>
      </c>
      <c r="D320" s="6" t="str">
        <f t="shared" si="40"/>
        <v>2021 November</v>
      </c>
      <c r="E320" s="6">
        <v>146.9</v>
      </c>
      <c r="F320" s="6">
        <v>199.8</v>
      </c>
      <c r="G320" s="6">
        <v>171.5</v>
      </c>
      <c r="H320" s="6">
        <v>159.1</v>
      </c>
      <c r="I320" s="6">
        <v>198.4</v>
      </c>
      <c r="J320" s="6">
        <v>153.19999999999999</v>
      </c>
      <c r="K320" s="6">
        <v>183.9</v>
      </c>
      <c r="L320" s="6">
        <v>165.4</v>
      </c>
      <c r="M320" s="6">
        <v>122.1</v>
      </c>
      <c r="N320" s="6">
        <v>170.8</v>
      </c>
      <c r="O320" s="6">
        <v>169.1</v>
      </c>
      <c r="P320" s="6">
        <v>174.3</v>
      </c>
      <c r="Q320" s="6">
        <v>167.5</v>
      </c>
      <c r="R320" s="6">
        <v>191.4</v>
      </c>
      <c r="S320" s="6">
        <v>170.4</v>
      </c>
      <c r="T320" s="6">
        <v>166</v>
      </c>
      <c r="U320" s="6">
        <v>169.8</v>
      </c>
      <c r="V320" s="6" t="s">
        <v>32</v>
      </c>
      <c r="W320" s="6">
        <f t="shared" si="41"/>
        <v>164.2</v>
      </c>
      <c r="X320" s="6">
        <v>165.3</v>
      </c>
      <c r="Y320" s="6">
        <v>162.9</v>
      </c>
      <c r="Z320" s="6">
        <v>173.4</v>
      </c>
      <c r="AA320" s="6">
        <v>158.9</v>
      </c>
      <c r="AB320" s="6">
        <v>163.80000000000001</v>
      </c>
      <c r="AC320" s="6">
        <v>169.3</v>
      </c>
      <c r="AD320" s="6">
        <v>162.4</v>
      </c>
      <c r="AE320" s="6">
        <v>165.2</v>
      </c>
      <c r="AF320" s="6">
        <v>167.6</v>
      </c>
      <c r="AG320" s="6">
        <f t="shared" si="34"/>
        <v>2182</v>
      </c>
      <c r="AH320" s="6">
        <f t="shared" si="35"/>
        <v>506.2</v>
      </c>
      <c r="AI320" s="6">
        <f t="shared" si="36"/>
        <v>496.40000000000003</v>
      </c>
      <c r="AJ320" s="7">
        <f t="shared" si="37"/>
        <v>335.8</v>
      </c>
      <c r="AK320">
        <f t="shared" si="38"/>
        <v>324.20000000000005</v>
      </c>
      <c r="AL320">
        <f t="shared" si="39"/>
        <v>520.40000000000009</v>
      </c>
    </row>
    <row r="321" spans="1:38" x14ac:dyDescent="0.3">
      <c r="A321" s="5" t="s">
        <v>33</v>
      </c>
      <c r="B321" s="6">
        <v>2021</v>
      </c>
      <c r="C321" s="6" t="s">
        <v>45</v>
      </c>
      <c r="D321" s="6" t="str">
        <f t="shared" si="40"/>
        <v>2021 November</v>
      </c>
      <c r="E321" s="6">
        <v>151</v>
      </c>
      <c r="F321" s="6">
        <v>204.9</v>
      </c>
      <c r="G321" s="6">
        <v>175.4</v>
      </c>
      <c r="H321" s="6">
        <v>159.6</v>
      </c>
      <c r="I321" s="6">
        <v>175.8</v>
      </c>
      <c r="J321" s="6">
        <v>160.30000000000001</v>
      </c>
      <c r="K321" s="6">
        <v>229.1</v>
      </c>
      <c r="L321" s="6">
        <v>165.1</v>
      </c>
      <c r="M321" s="6">
        <v>123.1</v>
      </c>
      <c r="N321" s="6">
        <v>167.2</v>
      </c>
      <c r="O321" s="6">
        <v>156.1</v>
      </c>
      <c r="P321" s="6">
        <v>176.8</v>
      </c>
      <c r="Q321" s="6">
        <v>173.5</v>
      </c>
      <c r="R321" s="6">
        <v>197</v>
      </c>
      <c r="S321" s="6">
        <v>162.30000000000001</v>
      </c>
      <c r="T321" s="6">
        <v>145.30000000000001</v>
      </c>
      <c r="U321" s="6">
        <v>159.69999999999999</v>
      </c>
      <c r="V321" s="6">
        <v>164.2</v>
      </c>
      <c r="W321" s="6">
        <f t="shared" si="41"/>
        <v>164.2</v>
      </c>
      <c r="X321" s="6">
        <v>161.6</v>
      </c>
      <c r="Y321" s="6">
        <v>155.19999999999999</v>
      </c>
      <c r="Z321" s="6">
        <v>164.2</v>
      </c>
      <c r="AA321" s="6">
        <v>151.19999999999999</v>
      </c>
      <c r="AB321" s="6">
        <v>156.69999999999999</v>
      </c>
      <c r="AC321" s="6">
        <v>160.80000000000001</v>
      </c>
      <c r="AD321" s="6">
        <v>161.80000000000001</v>
      </c>
      <c r="AE321" s="6">
        <v>157.30000000000001</v>
      </c>
      <c r="AF321" s="6">
        <v>165.6</v>
      </c>
      <c r="AG321" s="6">
        <f t="shared" si="34"/>
        <v>2217.8999999999996</v>
      </c>
      <c r="AH321" s="6">
        <f t="shared" si="35"/>
        <v>467.3</v>
      </c>
      <c r="AI321" s="6">
        <f t="shared" si="36"/>
        <v>480.2</v>
      </c>
      <c r="AJ321" s="7">
        <f t="shared" si="37"/>
        <v>326</v>
      </c>
      <c r="AK321">
        <f t="shared" si="38"/>
        <v>312.79999999999995</v>
      </c>
      <c r="AL321">
        <f t="shared" si="39"/>
        <v>511</v>
      </c>
    </row>
    <row r="322" spans="1:38" x14ac:dyDescent="0.3">
      <c r="A322" s="5" t="s">
        <v>34</v>
      </c>
      <c r="B322" s="6">
        <v>2021</v>
      </c>
      <c r="C322" s="6" t="s">
        <v>45</v>
      </c>
      <c r="D322" s="6" t="str">
        <f t="shared" si="40"/>
        <v>2021 November</v>
      </c>
      <c r="E322" s="6">
        <v>148.19999999999999</v>
      </c>
      <c r="F322" s="6">
        <v>201.6</v>
      </c>
      <c r="G322" s="6">
        <v>173</v>
      </c>
      <c r="H322" s="6">
        <v>159.30000000000001</v>
      </c>
      <c r="I322" s="6">
        <v>190.1</v>
      </c>
      <c r="J322" s="6">
        <v>156.5</v>
      </c>
      <c r="K322" s="6">
        <v>199.2</v>
      </c>
      <c r="L322" s="6">
        <v>165.3</v>
      </c>
      <c r="M322" s="6">
        <v>122.4</v>
      </c>
      <c r="N322" s="6">
        <v>169.6</v>
      </c>
      <c r="O322" s="6">
        <v>163.69999999999999</v>
      </c>
      <c r="P322" s="6">
        <v>175.5</v>
      </c>
      <c r="Q322" s="6">
        <v>169.7</v>
      </c>
      <c r="R322" s="6">
        <v>192.9</v>
      </c>
      <c r="S322" s="6">
        <v>167.2</v>
      </c>
      <c r="T322" s="6">
        <v>157.4</v>
      </c>
      <c r="U322" s="6">
        <v>165.8</v>
      </c>
      <c r="V322" s="6">
        <v>164.2</v>
      </c>
      <c r="W322" s="6">
        <f t="shared" si="41"/>
        <v>164.2</v>
      </c>
      <c r="X322" s="6">
        <v>163.9</v>
      </c>
      <c r="Y322" s="6">
        <v>159.30000000000001</v>
      </c>
      <c r="Z322" s="6">
        <v>169.9</v>
      </c>
      <c r="AA322" s="6">
        <v>154.80000000000001</v>
      </c>
      <c r="AB322" s="6">
        <v>159.80000000000001</v>
      </c>
      <c r="AC322" s="6">
        <v>164.3</v>
      </c>
      <c r="AD322" s="6">
        <v>162.19999999999999</v>
      </c>
      <c r="AE322" s="6">
        <v>161.4</v>
      </c>
      <c r="AF322" s="6">
        <v>166.7</v>
      </c>
      <c r="AG322" s="6">
        <f t="shared" si="34"/>
        <v>2194.1</v>
      </c>
      <c r="AH322" s="6">
        <f t="shared" si="35"/>
        <v>490.40000000000003</v>
      </c>
      <c r="AI322" s="6">
        <f t="shared" si="36"/>
        <v>487.8</v>
      </c>
      <c r="AJ322" s="7">
        <f t="shared" si="37"/>
        <v>332.1</v>
      </c>
      <c r="AK322">
        <f t="shared" si="38"/>
        <v>318.70000000000005</v>
      </c>
      <c r="AL322">
        <f t="shared" si="39"/>
        <v>514.1</v>
      </c>
    </row>
    <row r="323" spans="1:38" x14ac:dyDescent="0.3">
      <c r="A323" s="5" t="s">
        <v>30</v>
      </c>
      <c r="B323" s="6">
        <v>2021</v>
      </c>
      <c r="C323" s="6" t="s">
        <v>46</v>
      </c>
      <c r="D323" s="6" t="str">
        <f t="shared" si="40"/>
        <v>2021 December</v>
      </c>
      <c r="E323" s="6">
        <v>147.4</v>
      </c>
      <c r="F323" s="6">
        <v>197</v>
      </c>
      <c r="G323" s="6">
        <v>176.5</v>
      </c>
      <c r="H323" s="6">
        <v>159.80000000000001</v>
      </c>
      <c r="I323" s="6">
        <v>195.8</v>
      </c>
      <c r="J323" s="6">
        <v>152</v>
      </c>
      <c r="K323" s="6">
        <v>172.3</v>
      </c>
      <c r="L323" s="6">
        <v>164.5</v>
      </c>
      <c r="M323" s="6">
        <v>120.6</v>
      </c>
      <c r="N323" s="6">
        <v>171.7</v>
      </c>
      <c r="O323" s="6">
        <v>169.7</v>
      </c>
      <c r="P323" s="6">
        <v>175.1</v>
      </c>
      <c r="Q323" s="6">
        <v>165.8</v>
      </c>
      <c r="R323" s="6">
        <v>190.8</v>
      </c>
      <c r="S323" s="6">
        <v>171.8</v>
      </c>
      <c r="T323" s="6">
        <v>167.3</v>
      </c>
      <c r="U323" s="6">
        <v>171.2</v>
      </c>
      <c r="V323" s="6" t="s">
        <v>32</v>
      </c>
      <c r="W323" s="6">
        <f t="shared" si="41"/>
        <v>163.4</v>
      </c>
      <c r="X323" s="6">
        <v>165.6</v>
      </c>
      <c r="Y323" s="6">
        <v>163.9</v>
      </c>
      <c r="Z323" s="6">
        <v>174</v>
      </c>
      <c r="AA323" s="6">
        <v>160.1</v>
      </c>
      <c r="AB323" s="6">
        <v>164.5</v>
      </c>
      <c r="AC323" s="6">
        <v>169.7</v>
      </c>
      <c r="AD323" s="6">
        <v>162.80000000000001</v>
      </c>
      <c r="AE323" s="6">
        <v>166</v>
      </c>
      <c r="AF323" s="6">
        <v>167</v>
      </c>
      <c r="AG323" s="6">
        <f t="shared" ref="AG323:AG376" si="64">SUM($E323:$Q323)</f>
        <v>2168.1999999999998</v>
      </c>
      <c r="AH323" s="6">
        <f t="shared" ref="AH323:AH376" si="65">SUM($S323:$U323)</f>
        <v>510.3</v>
      </c>
      <c r="AI323" s="6">
        <f t="shared" ref="AI323:AI376" si="66">SUM(W323,Y323,AC323)</f>
        <v>497</v>
      </c>
      <c r="AJ323" s="7">
        <f t="shared" ref="AJ323:AJ376" si="67">SUM(Z323,AD323)</f>
        <v>336.8</v>
      </c>
      <c r="AK323">
        <f t="shared" ref="AK323:AK376" si="68">SUM(X323,AA323)</f>
        <v>325.7</v>
      </c>
      <c r="AL323">
        <f t="shared" ref="AL323:AL376" si="69">SUM(AE323,R323,AB323)</f>
        <v>521.29999999999995</v>
      </c>
    </row>
    <row r="324" spans="1:38" x14ac:dyDescent="0.3">
      <c r="A324" s="5" t="s">
        <v>33</v>
      </c>
      <c r="B324" s="6">
        <v>2021</v>
      </c>
      <c r="C324" s="6" t="s">
        <v>46</v>
      </c>
      <c r="D324" s="6" t="str">
        <f t="shared" si="40"/>
        <v>2021 December</v>
      </c>
      <c r="E324" s="6">
        <v>151.6</v>
      </c>
      <c r="F324" s="6">
        <v>202.2</v>
      </c>
      <c r="G324" s="6">
        <v>180</v>
      </c>
      <c r="H324" s="6">
        <v>160</v>
      </c>
      <c r="I324" s="6">
        <v>173.5</v>
      </c>
      <c r="J324" s="6">
        <v>158.30000000000001</v>
      </c>
      <c r="K324" s="6">
        <v>219.5</v>
      </c>
      <c r="L324" s="6">
        <v>164.2</v>
      </c>
      <c r="M324" s="6">
        <v>121.9</v>
      </c>
      <c r="N324" s="6">
        <v>168.2</v>
      </c>
      <c r="O324" s="6">
        <v>156.5</v>
      </c>
      <c r="P324" s="6">
        <v>178.2</v>
      </c>
      <c r="Q324" s="6">
        <v>172.2</v>
      </c>
      <c r="R324" s="6">
        <v>196.8</v>
      </c>
      <c r="S324" s="6">
        <v>163.30000000000001</v>
      </c>
      <c r="T324" s="6">
        <v>146.69999999999999</v>
      </c>
      <c r="U324" s="6">
        <v>160.69999999999999</v>
      </c>
      <c r="V324" s="6">
        <v>163.4</v>
      </c>
      <c r="W324" s="6">
        <f t="shared" si="41"/>
        <v>163.4</v>
      </c>
      <c r="X324" s="6">
        <v>161.69999999999999</v>
      </c>
      <c r="Y324" s="6">
        <v>156</v>
      </c>
      <c r="Z324" s="6">
        <v>165.1</v>
      </c>
      <c r="AA324" s="6">
        <v>151.80000000000001</v>
      </c>
      <c r="AB324" s="6">
        <v>157.6</v>
      </c>
      <c r="AC324" s="6">
        <v>160.6</v>
      </c>
      <c r="AD324" s="6">
        <v>162.4</v>
      </c>
      <c r="AE324" s="6">
        <v>157.80000000000001</v>
      </c>
      <c r="AF324" s="6">
        <v>165.2</v>
      </c>
      <c r="AG324" s="6">
        <f t="shared" si="64"/>
        <v>2206.3000000000002</v>
      </c>
      <c r="AH324" s="6">
        <f t="shared" si="65"/>
        <v>470.7</v>
      </c>
      <c r="AI324" s="6">
        <f t="shared" si="66"/>
        <v>480</v>
      </c>
      <c r="AJ324" s="7">
        <f t="shared" si="67"/>
        <v>327.5</v>
      </c>
      <c r="AK324">
        <f t="shared" si="68"/>
        <v>313.5</v>
      </c>
      <c r="AL324">
        <f t="shared" si="69"/>
        <v>512.20000000000005</v>
      </c>
    </row>
    <row r="325" spans="1:38" x14ac:dyDescent="0.3">
      <c r="A325" s="5" t="s">
        <v>34</v>
      </c>
      <c r="B325" s="6">
        <v>2021</v>
      </c>
      <c r="C325" s="6" t="s">
        <v>46</v>
      </c>
      <c r="D325" s="6" t="str">
        <f t="shared" si="40"/>
        <v>2021 December</v>
      </c>
      <c r="E325" s="6">
        <v>148.69999999999999</v>
      </c>
      <c r="F325" s="6">
        <v>198.8</v>
      </c>
      <c r="G325" s="6">
        <v>177.9</v>
      </c>
      <c r="H325" s="6">
        <v>159.9</v>
      </c>
      <c r="I325" s="6">
        <v>187.6</v>
      </c>
      <c r="J325" s="6">
        <v>154.9</v>
      </c>
      <c r="K325" s="6">
        <v>188.3</v>
      </c>
      <c r="L325" s="6">
        <v>164.4</v>
      </c>
      <c r="M325" s="6">
        <v>121</v>
      </c>
      <c r="N325" s="6">
        <v>170.5</v>
      </c>
      <c r="O325" s="6">
        <v>164.2</v>
      </c>
      <c r="P325" s="6">
        <v>176.5</v>
      </c>
      <c r="Q325" s="6">
        <v>168.2</v>
      </c>
      <c r="R325" s="6">
        <v>192.4</v>
      </c>
      <c r="S325" s="6">
        <v>168.5</v>
      </c>
      <c r="T325" s="6">
        <v>158.69999999999999</v>
      </c>
      <c r="U325" s="6">
        <v>167</v>
      </c>
      <c r="V325" s="6">
        <v>163.4</v>
      </c>
      <c r="W325" s="6">
        <f t="shared" si="41"/>
        <v>163.4</v>
      </c>
      <c r="X325" s="6">
        <v>164.1</v>
      </c>
      <c r="Y325" s="6">
        <v>160.19999999999999</v>
      </c>
      <c r="Z325" s="6">
        <v>170.6</v>
      </c>
      <c r="AA325" s="6">
        <v>155.69999999999999</v>
      </c>
      <c r="AB325" s="6">
        <v>160.6</v>
      </c>
      <c r="AC325" s="6">
        <v>164.4</v>
      </c>
      <c r="AD325" s="6">
        <v>162.6</v>
      </c>
      <c r="AE325" s="6">
        <v>162</v>
      </c>
      <c r="AF325" s="6">
        <v>166.2</v>
      </c>
      <c r="AG325" s="6">
        <f t="shared" si="64"/>
        <v>2180.9</v>
      </c>
      <c r="AH325" s="6">
        <f t="shared" si="65"/>
        <v>494.2</v>
      </c>
      <c r="AI325" s="6">
        <f t="shared" si="66"/>
        <v>488</v>
      </c>
      <c r="AJ325" s="7">
        <f t="shared" si="67"/>
        <v>333.2</v>
      </c>
      <c r="AK325">
        <f t="shared" si="68"/>
        <v>319.79999999999995</v>
      </c>
      <c r="AL325">
        <f t="shared" si="69"/>
        <v>515</v>
      </c>
    </row>
    <row r="326" spans="1:38" x14ac:dyDescent="0.3">
      <c r="A326" s="5" t="s">
        <v>30</v>
      </c>
      <c r="B326" s="6">
        <v>2022</v>
      </c>
      <c r="C326" s="6" t="s">
        <v>31</v>
      </c>
      <c r="D326" s="6" t="str">
        <f t="shared" ref="D326:D376" si="70">B326&amp;" "&amp;C326</f>
        <v>2022 January</v>
      </c>
      <c r="E326" s="6">
        <v>148.30000000000001</v>
      </c>
      <c r="F326" s="6">
        <v>196.9</v>
      </c>
      <c r="G326" s="6">
        <v>178</v>
      </c>
      <c r="H326" s="6">
        <v>160.5</v>
      </c>
      <c r="I326" s="6">
        <v>192.6</v>
      </c>
      <c r="J326" s="6">
        <v>151.19999999999999</v>
      </c>
      <c r="K326" s="6">
        <v>159.19999999999999</v>
      </c>
      <c r="L326" s="6">
        <v>164</v>
      </c>
      <c r="M326" s="6">
        <v>119.3</v>
      </c>
      <c r="N326" s="6">
        <v>173.3</v>
      </c>
      <c r="O326" s="6">
        <v>169.8</v>
      </c>
      <c r="P326" s="6">
        <v>175.8</v>
      </c>
      <c r="Q326" s="6">
        <v>164.1</v>
      </c>
      <c r="R326" s="6">
        <v>190.7</v>
      </c>
      <c r="S326" s="6">
        <v>173.2</v>
      </c>
      <c r="T326" s="6">
        <v>169.3</v>
      </c>
      <c r="U326" s="6">
        <v>172.7</v>
      </c>
      <c r="V326" s="6" t="s">
        <v>32</v>
      </c>
      <c r="W326" s="6">
        <f t="shared" ref="W326:W376" si="71">IF(OR(V326="NA",V326="-"),V327,V326)</f>
        <v>164.5</v>
      </c>
      <c r="X326" s="6">
        <v>165.8</v>
      </c>
      <c r="Y326" s="6">
        <v>164.9</v>
      </c>
      <c r="Z326" s="6">
        <v>174.7</v>
      </c>
      <c r="AA326" s="6">
        <v>160.80000000000001</v>
      </c>
      <c r="AB326" s="6">
        <v>164.9</v>
      </c>
      <c r="AC326" s="6">
        <v>169.9</v>
      </c>
      <c r="AD326" s="6">
        <v>163.19999999999999</v>
      </c>
      <c r="AE326" s="6">
        <v>166.6</v>
      </c>
      <c r="AF326" s="6">
        <v>166.4</v>
      </c>
      <c r="AG326" s="6">
        <f t="shared" si="64"/>
        <v>2153</v>
      </c>
      <c r="AH326" s="6">
        <f t="shared" si="65"/>
        <v>515.20000000000005</v>
      </c>
      <c r="AI326" s="6">
        <f t="shared" si="66"/>
        <v>499.29999999999995</v>
      </c>
      <c r="AJ326" s="7">
        <f t="shared" si="67"/>
        <v>337.9</v>
      </c>
      <c r="AK326">
        <f t="shared" si="68"/>
        <v>326.60000000000002</v>
      </c>
      <c r="AL326">
        <f t="shared" si="69"/>
        <v>522.19999999999993</v>
      </c>
    </row>
    <row r="327" spans="1:38" x14ac:dyDescent="0.3">
      <c r="A327" s="5" t="s">
        <v>33</v>
      </c>
      <c r="B327" s="6">
        <v>2022</v>
      </c>
      <c r="C327" s="6" t="s">
        <v>31</v>
      </c>
      <c r="D327" s="6" t="str">
        <f t="shared" si="70"/>
        <v>2022 January</v>
      </c>
      <c r="E327" s="6">
        <v>152.19999999999999</v>
      </c>
      <c r="F327" s="6">
        <v>202.1</v>
      </c>
      <c r="G327" s="6">
        <v>180.1</v>
      </c>
      <c r="H327" s="6">
        <v>160.4</v>
      </c>
      <c r="I327" s="6">
        <v>171</v>
      </c>
      <c r="J327" s="6">
        <v>156.5</v>
      </c>
      <c r="K327" s="6">
        <v>203.6</v>
      </c>
      <c r="L327" s="6">
        <v>163.80000000000001</v>
      </c>
      <c r="M327" s="6">
        <v>121.3</v>
      </c>
      <c r="N327" s="6">
        <v>169.8</v>
      </c>
      <c r="O327" s="6">
        <v>156.6</v>
      </c>
      <c r="P327" s="6">
        <v>179</v>
      </c>
      <c r="Q327" s="6">
        <v>170.3</v>
      </c>
      <c r="R327" s="6">
        <v>196.4</v>
      </c>
      <c r="S327" s="6">
        <v>164.7</v>
      </c>
      <c r="T327" s="6">
        <v>148.5</v>
      </c>
      <c r="U327" s="6">
        <v>162.19999999999999</v>
      </c>
      <c r="V327" s="6">
        <v>164.5</v>
      </c>
      <c r="W327" s="6">
        <f t="shared" si="71"/>
        <v>164.5</v>
      </c>
      <c r="X327" s="6">
        <v>161.6</v>
      </c>
      <c r="Y327" s="6">
        <v>156.80000000000001</v>
      </c>
      <c r="Z327" s="6">
        <v>166.1</v>
      </c>
      <c r="AA327" s="6">
        <v>152.69999999999999</v>
      </c>
      <c r="AB327" s="6">
        <v>158.4</v>
      </c>
      <c r="AC327" s="6">
        <v>161</v>
      </c>
      <c r="AD327" s="6">
        <v>162.80000000000001</v>
      </c>
      <c r="AE327" s="6">
        <v>158.6</v>
      </c>
      <c r="AF327" s="6">
        <v>165</v>
      </c>
      <c r="AG327" s="6">
        <f t="shared" si="64"/>
        <v>2186.6999999999998</v>
      </c>
      <c r="AH327" s="6">
        <f t="shared" si="65"/>
        <v>475.4</v>
      </c>
      <c r="AI327" s="6">
        <f t="shared" si="66"/>
        <v>482.3</v>
      </c>
      <c r="AJ327" s="7">
        <f t="shared" si="67"/>
        <v>328.9</v>
      </c>
      <c r="AK327">
        <f t="shared" si="68"/>
        <v>314.29999999999995</v>
      </c>
      <c r="AL327">
        <f t="shared" si="69"/>
        <v>513.4</v>
      </c>
    </row>
    <row r="328" spans="1:38" x14ac:dyDescent="0.3">
      <c r="A328" s="5" t="s">
        <v>34</v>
      </c>
      <c r="B328" s="6">
        <v>2022</v>
      </c>
      <c r="C328" s="6" t="s">
        <v>31</v>
      </c>
      <c r="D328" s="6" t="str">
        <f t="shared" si="70"/>
        <v>2022 January</v>
      </c>
      <c r="E328" s="6">
        <v>149.5</v>
      </c>
      <c r="F328" s="6">
        <v>198.7</v>
      </c>
      <c r="G328" s="6">
        <v>178.8</v>
      </c>
      <c r="H328" s="6">
        <v>160.5</v>
      </c>
      <c r="I328" s="6">
        <v>184.7</v>
      </c>
      <c r="J328" s="6">
        <v>153.69999999999999</v>
      </c>
      <c r="K328" s="6">
        <v>174.3</v>
      </c>
      <c r="L328" s="6">
        <v>163.9</v>
      </c>
      <c r="M328" s="6">
        <v>120</v>
      </c>
      <c r="N328" s="6">
        <v>172.1</v>
      </c>
      <c r="O328" s="6">
        <v>164.3</v>
      </c>
      <c r="P328" s="6">
        <v>177.3</v>
      </c>
      <c r="Q328" s="6">
        <v>166.4</v>
      </c>
      <c r="R328" s="6">
        <v>192.2</v>
      </c>
      <c r="S328" s="6">
        <v>169.9</v>
      </c>
      <c r="T328" s="6">
        <v>160.69999999999999</v>
      </c>
      <c r="U328" s="6">
        <v>168.5</v>
      </c>
      <c r="V328" s="6">
        <v>164.5</v>
      </c>
      <c r="W328" s="6">
        <f t="shared" si="71"/>
        <v>164.5</v>
      </c>
      <c r="X328" s="6">
        <v>164.2</v>
      </c>
      <c r="Y328" s="6">
        <v>161.1</v>
      </c>
      <c r="Z328" s="6">
        <v>171.4</v>
      </c>
      <c r="AA328" s="6">
        <v>156.5</v>
      </c>
      <c r="AB328" s="6">
        <v>161.19999999999999</v>
      </c>
      <c r="AC328" s="6">
        <v>164.7</v>
      </c>
      <c r="AD328" s="6">
        <v>163</v>
      </c>
      <c r="AE328" s="6">
        <v>162.69999999999999</v>
      </c>
      <c r="AF328" s="6">
        <v>165.7</v>
      </c>
      <c r="AG328" s="6">
        <f t="shared" si="64"/>
        <v>2164.1999999999998</v>
      </c>
      <c r="AH328" s="6">
        <f t="shared" si="65"/>
        <v>499.1</v>
      </c>
      <c r="AI328" s="6">
        <f t="shared" si="66"/>
        <v>490.3</v>
      </c>
      <c r="AJ328" s="7">
        <f t="shared" si="67"/>
        <v>334.4</v>
      </c>
      <c r="AK328">
        <f t="shared" si="68"/>
        <v>320.7</v>
      </c>
      <c r="AL328">
        <f t="shared" si="69"/>
        <v>516.09999999999991</v>
      </c>
    </row>
    <row r="329" spans="1:38" x14ac:dyDescent="0.3">
      <c r="A329" s="5" t="s">
        <v>30</v>
      </c>
      <c r="B329" s="6">
        <v>2022</v>
      </c>
      <c r="C329" s="6" t="s">
        <v>35</v>
      </c>
      <c r="D329" s="6" t="str">
        <f t="shared" si="70"/>
        <v>2022 February</v>
      </c>
      <c r="E329" s="6">
        <v>148.80000000000001</v>
      </c>
      <c r="F329" s="6">
        <v>198.1</v>
      </c>
      <c r="G329" s="6">
        <v>175.5</v>
      </c>
      <c r="H329" s="6">
        <v>160.69999999999999</v>
      </c>
      <c r="I329" s="6">
        <v>192.6</v>
      </c>
      <c r="J329" s="6">
        <v>151.4</v>
      </c>
      <c r="K329" s="6">
        <v>155.19999999999999</v>
      </c>
      <c r="L329" s="6">
        <v>163.9</v>
      </c>
      <c r="M329" s="6">
        <v>118.1</v>
      </c>
      <c r="N329" s="6">
        <v>175.4</v>
      </c>
      <c r="O329" s="6">
        <v>170.5</v>
      </c>
      <c r="P329" s="6">
        <v>176.3</v>
      </c>
      <c r="Q329" s="6">
        <v>163.9</v>
      </c>
      <c r="R329" s="6">
        <v>191.5</v>
      </c>
      <c r="S329" s="6">
        <v>174.1</v>
      </c>
      <c r="T329" s="6">
        <v>171</v>
      </c>
      <c r="U329" s="6">
        <v>173.7</v>
      </c>
      <c r="V329" s="6" t="s">
        <v>32</v>
      </c>
      <c r="W329" s="6">
        <f t="shared" si="71"/>
        <v>165.5</v>
      </c>
      <c r="X329" s="6">
        <v>167.4</v>
      </c>
      <c r="Y329" s="6">
        <v>165.7</v>
      </c>
      <c r="Z329" s="6">
        <v>175.3</v>
      </c>
      <c r="AA329" s="6">
        <v>161.19999999999999</v>
      </c>
      <c r="AB329" s="6">
        <v>165.5</v>
      </c>
      <c r="AC329" s="6">
        <v>170.3</v>
      </c>
      <c r="AD329" s="6">
        <v>164.5</v>
      </c>
      <c r="AE329" s="6">
        <v>167.3</v>
      </c>
      <c r="AF329" s="6">
        <v>166.7</v>
      </c>
      <c r="AG329" s="6">
        <f t="shared" si="64"/>
        <v>2150.4</v>
      </c>
      <c r="AH329" s="6">
        <f t="shared" si="65"/>
        <v>518.79999999999995</v>
      </c>
      <c r="AI329" s="6">
        <f t="shared" si="66"/>
        <v>501.5</v>
      </c>
      <c r="AJ329" s="7">
        <f t="shared" si="67"/>
        <v>339.8</v>
      </c>
      <c r="AK329">
        <f t="shared" si="68"/>
        <v>328.6</v>
      </c>
      <c r="AL329">
        <f t="shared" si="69"/>
        <v>524.29999999999995</v>
      </c>
    </row>
    <row r="330" spans="1:38" x14ac:dyDescent="0.3">
      <c r="A330" s="5" t="s">
        <v>33</v>
      </c>
      <c r="B330" s="6">
        <v>2022</v>
      </c>
      <c r="C330" s="6" t="s">
        <v>35</v>
      </c>
      <c r="D330" s="6" t="str">
        <f t="shared" si="70"/>
        <v>2022 February</v>
      </c>
      <c r="E330" s="6">
        <v>152.5</v>
      </c>
      <c r="F330" s="6">
        <v>205.2</v>
      </c>
      <c r="G330" s="6">
        <v>176.4</v>
      </c>
      <c r="H330" s="6">
        <v>160.6</v>
      </c>
      <c r="I330" s="6">
        <v>171.5</v>
      </c>
      <c r="J330" s="6">
        <v>156.4</v>
      </c>
      <c r="K330" s="6">
        <v>198</v>
      </c>
      <c r="L330" s="6">
        <v>163.19999999999999</v>
      </c>
      <c r="M330" s="6">
        <v>120.6</v>
      </c>
      <c r="N330" s="6">
        <v>172.2</v>
      </c>
      <c r="O330" s="6">
        <v>156.69999999999999</v>
      </c>
      <c r="P330" s="6">
        <v>180</v>
      </c>
      <c r="Q330" s="6">
        <v>170.2</v>
      </c>
      <c r="R330" s="6">
        <v>196.5</v>
      </c>
      <c r="S330" s="6">
        <v>165.7</v>
      </c>
      <c r="T330" s="6">
        <v>150.4</v>
      </c>
      <c r="U330" s="6">
        <v>163.4</v>
      </c>
      <c r="V330" s="6">
        <v>165.5</v>
      </c>
      <c r="W330" s="6">
        <f t="shared" si="71"/>
        <v>165.5</v>
      </c>
      <c r="X330" s="6">
        <v>163</v>
      </c>
      <c r="Y330" s="6">
        <v>157.4</v>
      </c>
      <c r="Z330" s="6">
        <v>167.2</v>
      </c>
      <c r="AA330" s="6">
        <v>153.1</v>
      </c>
      <c r="AB330" s="6">
        <v>159.5</v>
      </c>
      <c r="AC330" s="6">
        <v>162</v>
      </c>
      <c r="AD330" s="6">
        <v>164.2</v>
      </c>
      <c r="AE330" s="6">
        <v>159.4</v>
      </c>
      <c r="AF330" s="6">
        <v>165.5</v>
      </c>
      <c r="AG330" s="6">
        <f t="shared" si="64"/>
        <v>2183.5</v>
      </c>
      <c r="AH330" s="6">
        <f t="shared" si="65"/>
        <v>479.5</v>
      </c>
      <c r="AI330" s="6">
        <f t="shared" si="66"/>
        <v>484.9</v>
      </c>
      <c r="AJ330" s="7">
        <f t="shared" si="67"/>
        <v>331.4</v>
      </c>
      <c r="AK330">
        <f t="shared" si="68"/>
        <v>316.10000000000002</v>
      </c>
      <c r="AL330">
        <f t="shared" si="69"/>
        <v>515.4</v>
      </c>
    </row>
    <row r="331" spans="1:38" x14ac:dyDescent="0.3">
      <c r="A331" s="5" t="s">
        <v>34</v>
      </c>
      <c r="B331" s="6">
        <v>2022</v>
      </c>
      <c r="C331" s="6" t="s">
        <v>35</v>
      </c>
      <c r="D331" s="6" t="str">
        <f t="shared" si="70"/>
        <v>2022 February</v>
      </c>
      <c r="E331" s="6">
        <v>150</v>
      </c>
      <c r="F331" s="6">
        <v>200.6</v>
      </c>
      <c r="G331" s="6">
        <v>175.8</v>
      </c>
      <c r="H331" s="6">
        <v>160.69999999999999</v>
      </c>
      <c r="I331" s="6">
        <v>184.9</v>
      </c>
      <c r="J331" s="6">
        <v>153.69999999999999</v>
      </c>
      <c r="K331" s="6">
        <v>169.7</v>
      </c>
      <c r="L331" s="6">
        <v>163.69999999999999</v>
      </c>
      <c r="M331" s="6">
        <v>118.9</v>
      </c>
      <c r="N331" s="6">
        <v>174.3</v>
      </c>
      <c r="O331" s="6">
        <v>164.7</v>
      </c>
      <c r="P331" s="6">
        <v>178</v>
      </c>
      <c r="Q331" s="6">
        <v>166.2</v>
      </c>
      <c r="R331" s="6">
        <v>192.8</v>
      </c>
      <c r="S331" s="6">
        <v>170.8</v>
      </c>
      <c r="T331" s="6">
        <v>162.4</v>
      </c>
      <c r="U331" s="6">
        <v>169.6</v>
      </c>
      <c r="V331" s="6">
        <v>165.5</v>
      </c>
      <c r="W331" s="6">
        <f t="shared" si="71"/>
        <v>165.5</v>
      </c>
      <c r="X331" s="6">
        <v>165.7</v>
      </c>
      <c r="Y331" s="6">
        <v>161.80000000000001</v>
      </c>
      <c r="Z331" s="6">
        <v>172.2</v>
      </c>
      <c r="AA331" s="6">
        <v>156.9</v>
      </c>
      <c r="AB331" s="6">
        <v>162.1</v>
      </c>
      <c r="AC331" s="6">
        <v>165.4</v>
      </c>
      <c r="AD331" s="6">
        <v>164.4</v>
      </c>
      <c r="AE331" s="6">
        <v>163.5</v>
      </c>
      <c r="AF331" s="6">
        <v>166.1</v>
      </c>
      <c r="AG331" s="6">
        <f t="shared" si="64"/>
        <v>2161.2000000000003</v>
      </c>
      <c r="AH331" s="6">
        <f t="shared" si="65"/>
        <v>502.80000000000007</v>
      </c>
      <c r="AI331" s="6">
        <f t="shared" si="66"/>
        <v>492.70000000000005</v>
      </c>
      <c r="AJ331" s="7">
        <f t="shared" si="67"/>
        <v>336.6</v>
      </c>
      <c r="AK331">
        <f t="shared" si="68"/>
        <v>322.60000000000002</v>
      </c>
      <c r="AL331">
        <f t="shared" si="69"/>
        <v>518.4</v>
      </c>
    </row>
    <row r="332" spans="1:38" x14ac:dyDescent="0.3">
      <c r="A332" s="5" t="s">
        <v>30</v>
      </c>
      <c r="B332" s="6">
        <v>2022</v>
      </c>
      <c r="C332" s="6" t="s">
        <v>36</v>
      </c>
      <c r="D332" s="6" t="str">
        <f t="shared" si="70"/>
        <v>2022 March</v>
      </c>
      <c r="E332" s="6">
        <v>150.19999999999999</v>
      </c>
      <c r="F332" s="6">
        <v>208</v>
      </c>
      <c r="G332" s="6">
        <v>167.9</v>
      </c>
      <c r="H332" s="6">
        <v>162</v>
      </c>
      <c r="I332" s="6">
        <v>203.1</v>
      </c>
      <c r="J332" s="6">
        <v>155.9</v>
      </c>
      <c r="K332" s="6">
        <v>155.80000000000001</v>
      </c>
      <c r="L332" s="6">
        <v>164.2</v>
      </c>
      <c r="M332" s="6">
        <v>118.1</v>
      </c>
      <c r="N332" s="6">
        <v>178.7</v>
      </c>
      <c r="O332" s="6">
        <v>171.2</v>
      </c>
      <c r="P332" s="6">
        <v>177.4</v>
      </c>
      <c r="Q332" s="6">
        <v>166.6</v>
      </c>
      <c r="R332" s="6">
        <v>192.3</v>
      </c>
      <c r="S332" s="6">
        <v>175.4</v>
      </c>
      <c r="T332" s="6">
        <v>173.2</v>
      </c>
      <c r="U332" s="6">
        <v>175.1</v>
      </c>
      <c r="V332" s="6" t="s">
        <v>32</v>
      </c>
      <c r="W332" s="6">
        <f t="shared" si="71"/>
        <v>165.3</v>
      </c>
      <c r="X332" s="6">
        <v>168.9</v>
      </c>
      <c r="Y332" s="6">
        <v>166.5</v>
      </c>
      <c r="Z332" s="6">
        <v>176</v>
      </c>
      <c r="AA332" s="6">
        <v>162</v>
      </c>
      <c r="AB332" s="6">
        <v>166.6</v>
      </c>
      <c r="AC332" s="6">
        <v>170.6</v>
      </c>
      <c r="AD332" s="6">
        <v>167.4</v>
      </c>
      <c r="AE332" s="6">
        <v>168.3</v>
      </c>
      <c r="AF332" s="6">
        <v>168.7</v>
      </c>
      <c r="AG332" s="6">
        <f t="shared" si="64"/>
        <v>2179.1000000000004</v>
      </c>
      <c r="AH332" s="6">
        <f t="shared" si="65"/>
        <v>523.70000000000005</v>
      </c>
      <c r="AI332" s="6">
        <f t="shared" si="66"/>
        <v>502.4</v>
      </c>
      <c r="AJ332" s="7">
        <f t="shared" si="67"/>
        <v>343.4</v>
      </c>
      <c r="AK332">
        <f t="shared" si="68"/>
        <v>330.9</v>
      </c>
      <c r="AL332">
        <f t="shared" si="69"/>
        <v>527.20000000000005</v>
      </c>
    </row>
    <row r="333" spans="1:38" x14ac:dyDescent="0.3">
      <c r="A333" s="5" t="s">
        <v>33</v>
      </c>
      <c r="B333" s="6">
        <v>2022</v>
      </c>
      <c r="C333" s="6" t="s">
        <v>36</v>
      </c>
      <c r="D333" s="6" t="str">
        <f t="shared" si="70"/>
        <v>2022 March</v>
      </c>
      <c r="E333" s="6">
        <v>153.69999999999999</v>
      </c>
      <c r="F333" s="6">
        <v>215.8</v>
      </c>
      <c r="G333" s="6">
        <v>167.7</v>
      </c>
      <c r="H333" s="6">
        <v>162.6</v>
      </c>
      <c r="I333" s="6">
        <v>180</v>
      </c>
      <c r="J333" s="6">
        <v>159.6</v>
      </c>
      <c r="K333" s="6">
        <v>188.4</v>
      </c>
      <c r="L333" s="6">
        <v>163.4</v>
      </c>
      <c r="M333" s="6">
        <v>120.3</v>
      </c>
      <c r="N333" s="6">
        <v>174.7</v>
      </c>
      <c r="O333" s="6">
        <v>157.1</v>
      </c>
      <c r="P333" s="6">
        <v>181.5</v>
      </c>
      <c r="Q333" s="6">
        <v>171.5</v>
      </c>
      <c r="R333" s="6">
        <v>197.5</v>
      </c>
      <c r="S333" s="6">
        <v>167.1</v>
      </c>
      <c r="T333" s="6">
        <v>152.6</v>
      </c>
      <c r="U333" s="6">
        <v>164.9</v>
      </c>
      <c r="V333" s="6">
        <v>165.3</v>
      </c>
      <c r="W333" s="6">
        <f t="shared" si="71"/>
        <v>165.3</v>
      </c>
      <c r="X333" s="6">
        <v>164.5</v>
      </c>
      <c r="Y333" s="6">
        <v>158.6</v>
      </c>
      <c r="Z333" s="6">
        <v>168.2</v>
      </c>
      <c r="AA333" s="6">
        <v>154.19999999999999</v>
      </c>
      <c r="AB333" s="6">
        <v>160.80000000000001</v>
      </c>
      <c r="AC333" s="6">
        <v>162.69999999999999</v>
      </c>
      <c r="AD333" s="6">
        <v>166.8</v>
      </c>
      <c r="AE333" s="6">
        <v>160.6</v>
      </c>
      <c r="AF333" s="6">
        <v>166.5</v>
      </c>
      <c r="AG333" s="6">
        <f t="shared" si="64"/>
        <v>2196.3000000000002</v>
      </c>
      <c r="AH333" s="6">
        <f t="shared" si="65"/>
        <v>484.6</v>
      </c>
      <c r="AI333" s="6">
        <f t="shared" si="66"/>
        <v>486.59999999999997</v>
      </c>
      <c r="AJ333" s="7">
        <f t="shared" si="67"/>
        <v>335</v>
      </c>
      <c r="AK333">
        <f t="shared" si="68"/>
        <v>318.7</v>
      </c>
      <c r="AL333">
        <f t="shared" si="69"/>
        <v>518.90000000000009</v>
      </c>
    </row>
    <row r="334" spans="1:38" x14ac:dyDescent="0.3">
      <c r="A334" s="5" t="s">
        <v>34</v>
      </c>
      <c r="B334" s="6">
        <v>2022</v>
      </c>
      <c r="C334" s="6" t="s">
        <v>36</v>
      </c>
      <c r="D334" s="6" t="str">
        <f t="shared" si="70"/>
        <v>2022 March</v>
      </c>
      <c r="E334" s="6">
        <v>151.30000000000001</v>
      </c>
      <c r="F334" s="6">
        <v>210.7</v>
      </c>
      <c r="G334" s="6">
        <v>167.8</v>
      </c>
      <c r="H334" s="6">
        <v>162.19999999999999</v>
      </c>
      <c r="I334" s="6">
        <v>194.6</v>
      </c>
      <c r="J334" s="6">
        <v>157.6</v>
      </c>
      <c r="K334" s="6">
        <v>166.9</v>
      </c>
      <c r="L334" s="6">
        <v>163.9</v>
      </c>
      <c r="M334" s="6">
        <v>118.8</v>
      </c>
      <c r="N334" s="6">
        <v>177.4</v>
      </c>
      <c r="O334" s="6">
        <v>165.3</v>
      </c>
      <c r="P334" s="6">
        <v>179.3</v>
      </c>
      <c r="Q334" s="6">
        <v>168.4</v>
      </c>
      <c r="R334" s="6">
        <v>193.7</v>
      </c>
      <c r="S334" s="6">
        <v>172.1</v>
      </c>
      <c r="T334" s="6">
        <v>164.6</v>
      </c>
      <c r="U334" s="6">
        <v>171.1</v>
      </c>
      <c r="V334" s="6">
        <v>165.3</v>
      </c>
      <c r="W334" s="6">
        <f t="shared" si="71"/>
        <v>165.3</v>
      </c>
      <c r="X334" s="6">
        <v>167.2</v>
      </c>
      <c r="Y334" s="6">
        <v>162.80000000000001</v>
      </c>
      <c r="Z334" s="6">
        <v>173</v>
      </c>
      <c r="AA334" s="6">
        <v>157.9</v>
      </c>
      <c r="AB334" s="6">
        <v>163.30000000000001</v>
      </c>
      <c r="AC334" s="6">
        <v>166</v>
      </c>
      <c r="AD334" s="6">
        <v>167.2</v>
      </c>
      <c r="AE334" s="6">
        <v>164.6</v>
      </c>
      <c r="AF334" s="6">
        <v>167.7</v>
      </c>
      <c r="AG334" s="6">
        <f t="shared" si="64"/>
        <v>2184.2000000000003</v>
      </c>
      <c r="AH334" s="6">
        <f t="shared" si="65"/>
        <v>507.79999999999995</v>
      </c>
      <c r="AI334" s="6">
        <f t="shared" si="66"/>
        <v>494.1</v>
      </c>
      <c r="AJ334" s="7">
        <f t="shared" si="67"/>
        <v>340.2</v>
      </c>
      <c r="AK334">
        <f t="shared" si="68"/>
        <v>325.10000000000002</v>
      </c>
      <c r="AL334">
        <f t="shared" si="69"/>
        <v>521.59999999999991</v>
      </c>
    </row>
    <row r="335" spans="1:38" x14ac:dyDescent="0.3">
      <c r="A335" s="5" t="s">
        <v>30</v>
      </c>
      <c r="B335" s="6">
        <v>2022</v>
      </c>
      <c r="C335" s="6" t="s">
        <v>37</v>
      </c>
      <c r="D335" s="6" t="str">
        <f t="shared" si="70"/>
        <v>2022 April</v>
      </c>
      <c r="E335" s="6">
        <v>151.80000000000001</v>
      </c>
      <c r="F335" s="6">
        <v>209.7</v>
      </c>
      <c r="G335" s="6">
        <v>164.5</v>
      </c>
      <c r="H335" s="6">
        <v>163.80000000000001</v>
      </c>
      <c r="I335" s="6">
        <v>207.4</v>
      </c>
      <c r="J335" s="6">
        <v>169.7</v>
      </c>
      <c r="K335" s="6">
        <v>153.6</v>
      </c>
      <c r="L335" s="6">
        <v>165.1</v>
      </c>
      <c r="M335" s="6">
        <v>118.2</v>
      </c>
      <c r="N335" s="6">
        <v>182.9</v>
      </c>
      <c r="O335" s="6">
        <v>172.4</v>
      </c>
      <c r="P335" s="6">
        <v>178.9</v>
      </c>
      <c r="Q335" s="6">
        <v>168.6</v>
      </c>
      <c r="R335" s="6">
        <v>192.8</v>
      </c>
      <c r="S335" s="6">
        <v>177.5</v>
      </c>
      <c r="T335" s="6">
        <v>175.1</v>
      </c>
      <c r="U335" s="6">
        <v>177.1</v>
      </c>
      <c r="V335" s="6" t="s">
        <v>32</v>
      </c>
      <c r="W335" s="6">
        <f t="shared" si="71"/>
        <v>167</v>
      </c>
      <c r="X335" s="6">
        <v>173.3</v>
      </c>
      <c r="Y335" s="6">
        <v>167.7</v>
      </c>
      <c r="Z335" s="6">
        <v>177</v>
      </c>
      <c r="AA335" s="6">
        <v>166.2</v>
      </c>
      <c r="AB335" s="6">
        <v>167.2</v>
      </c>
      <c r="AC335" s="6">
        <v>170.9</v>
      </c>
      <c r="AD335" s="6">
        <v>169</v>
      </c>
      <c r="AE335" s="6">
        <v>170.2</v>
      </c>
      <c r="AF335" s="6">
        <v>170.8</v>
      </c>
      <c r="AG335" s="6">
        <f t="shared" si="64"/>
        <v>2206.6</v>
      </c>
      <c r="AH335" s="6">
        <f t="shared" si="65"/>
        <v>529.70000000000005</v>
      </c>
      <c r="AI335" s="6">
        <f t="shared" si="66"/>
        <v>505.6</v>
      </c>
      <c r="AJ335" s="7">
        <f t="shared" si="67"/>
        <v>346</v>
      </c>
      <c r="AK335">
        <f t="shared" si="68"/>
        <v>339.5</v>
      </c>
      <c r="AL335">
        <f t="shared" si="69"/>
        <v>530.20000000000005</v>
      </c>
    </row>
    <row r="336" spans="1:38" x14ac:dyDescent="0.3">
      <c r="A336" s="5" t="s">
        <v>33</v>
      </c>
      <c r="B336" s="6">
        <v>2022</v>
      </c>
      <c r="C336" s="6" t="s">
        <v>37</v>
      </c>
      <c r="D336" s="6" t="str">
        <f t="shared" si="70"/>
        <v>2022 April</v>
      </c>
      <c r="E336" s="6">
        <v>155.4</v>
      </c>
      <c r="F336" s="6">
        <v>215.8</v>
      </c>
      <c r="G336" s="6">
        <v>164.6</v>
      </c>
      <c r="H336" s="6">
        <v>164.2</v>
      </c>
      <c r="I336" s="6">
        <v>186</v>
      </c>
      <c r="J336" s="6">
        <v>175.9</v>
      </c>
      <c r="K336" s="6">
        <v>190.7</v>
      </c>
      <c r="L336" s="6">
        <v>164</v>
      </c>
      <c r="M336" s="6">
        <v>120.5</v>
      </c>
      <c r="N336" s="6">
        <v>178</v>
      </c>
      <c r="O336" s="6">
        <v>157.5</v>
      </c>
      <c r="P336" s="6">
        <v>183.3</v>
      </c>
      <c r="Q336" s="6">
        <v>174.5</v>
      </c>
      <c r="R336" s="6">
        <v>197.1</v>
      </c>
      <c r="S336" s="6">
        <v>168.4</v>
      </c>
      <c r="T336" s="6">
        <v>154.5</v>
      </c>
      <c r="U336" s="6">
        <v>166.3</v>
      </c>
      <c r="V336" s="6">
        <v>167</v>
      </c>
      <c r="W336" s="6">
        <f t="shared" si="71"/>
        <v>167</v>
      </c>
      <c r="X336" s="6">
        <v>170.5</v>
      </c>
      <c r="Y336" s="6">
        <v>159.80000000000001</v>
      </c>
      <c r="Z336" s="6">
        <v>169</v>
      </c>
      <c r="AA336" s="6">
        <v>159.30000000000001</v>
      </c>
      <c r="AB336" s="6">
        <v>162.19999999999999</v>
      </c>
      <c r="AC336" s="6">
        <v>164</v>
      </c>
      <c r="AD336" s="6">
        <v>168.4</v>
      </c>
      <c r="AE336" s="6">
        <v>163.1</v>
      </c>
      <c r="AF336" s="6">
        <v>169.2</v>
      </c>
      <c r="AG336" s="6">
        <f t="shared" si="64"/>
        <v>2230.4</v>
      </c>
      <c r="AH336" s="6">
        <f t="shared" si="65"/>
        <v>489.2</v>
      </c>
      <c r="AI336" s="6">
        <f t="shared" si="66"/>
        <v>490.8</v>
      </c>
      <c r="AJ336" s="7">
        <f t="shared" si="67"/>
        <v>337.4</v>
      </c>
      <c r="AK336">
        <f t="shared" si="68"/>
        <v>329.8</v>
      </c>
      <c r="AL336">
        <f t="shared" si="69"/>
        <v>522.4</v>
      </c>
    </row>
    <row r="337" spans="1:38" x14ac:dyDescent="0.3">
      <c r="A337" s="5" t="s">
        <v>34</v>
      </c>
      <c r="B337" s="6">
        <v>2022</v>
      </c>
      <c r="C337" s="6" t="s">
        <v>37</v>
      </c>
      <c r="D337" s="6" t="str">
        <f t="shared" si="70"/>
        <v>2022 April</v>
      </c>
      <c r="E337" s="6">
        <v>152.9</v>
      </c>
      <c r="F337" s="6">
        <v>211.8</v>
      </c>
      <c r="G337" s="6">
        <v>164.5</v>
      </c>
      <c r="H337" s="6">
        <v>163.9</v>
      </c>
      <c r="I337" s="6">
        <v>199.5</v>
      </c>
      <c r="J337" s="6">
        <v>172.6</v>
      </c>
      <c r="K337" s="6">
        <v>166.2</v>
      </c>
      <c r="L337" s="6">
        <v>164.7</v>
      </c>
      <c r="M337" s="6">
        <v>119</v>
      </c>
      <c r="N337" s="6">
        <v>181.3</v>
      </c>
      <c r="O337" s="6">
        <v>166.2</v>
      </c>
      <c r="P337" s="6">
        <v>180.9</v>
      </c>
      <c r="Q337" s="6">
        <v>170.8</v>
      </c>
      <c r="R337" s="6">
        <v>193.9</v>
      </c>
      <c r="S337" s="6">
        <v>173.9</v>
      </c>
      <c r="T337" s="6">
        <v>166.5</v>
      </c>
      <c r="U337" s="6">
        <v>172.8</v>
      </c>
      <c r="V337" s="6">
        <v>167</v>
      </c>
      <c r="W337" s="6">
        <f t="shared" si="71"/>
        <v>167</v>
      </c>
      <c r="X337" s="6">
        <v>172.2</v>
      </c>
      <c r="Y337" s="6">
        <v>164</v>
      </c>
      <c r="Z337" s="6">
        <v>174</v>
      </c>
      <c r="AA337" s="6">
        <v>162.6</v>
      </c>
      <c r="AB337" s="6">
        <v>164.4</v>
      </c>
      <c r="AC337" s="6">
        <v>166.9</v>
      </c>
      <c r="AD337" s="6">
        <v>168.8</v>
      </c>
      <c r="AE337" s="6">
        <v>166.8</v>
      </c>
      <c r="AF337" s="6">
        <v>170.1</v>
      </c>
      <c r="AG337" s="6">
        <f t="shared" si="64"/>
        <v>2214.3000000000002</v>
      </c>
      <c r="AH337" s="6">
        <f t="shared" si="65"/>
        <v>513.20000000000005</v>
      </c>
      <c r="AI337" s="6">
        <f t="shared" si="66"/>
        <v>497.9</v>
      </c>
      <c r="AJ337" s="7">
        <f t="shared" si="67"/>
        <v>342.8</v>
      </c>
      <c r="AK337">
        <f t="shared" si="68"/>
        <v>334.79999999999995</v>
      </c>
      <c r="AL337">
        <f t="shared" si="69"/>
        <v>525.1</v>
      </c>
    </row>
    <row r="338" spans="1:38" x14ac:dyDescent="0.3">
      <c r="A338" s="5" t="s">
        <v>30</v>
      </c>
      <c r="B338" s="6">
        <v>2022</v>
      </c>
      <c r="C338" s="6" t="s">
        <v>38</v>
      </c>
      <c r="D338" s="6" t="str">
        <f t="shared" si="70"/>
        <v>2022 May</v>
      </c>
      <c r="E338" s="6">
        <v>152.9</v>
      </c>
      <c r="F338" s="6">
        <v>214.7</v>
      </c>
      <c r="G338" s="6">
        <v>161.4</v>
      </c>
      <c r="H338" s="6">
        <v>164.6</v>
      </c>
      <c r="I338" s="6">
        <v>209.9</v>
      </c>
      <c r="J338" s="6">
        <v>168</v>
      </c>
      <c r="K338" s="6">
        <v>160.4</v>
      </c>
      <c r="L338" s="6">
        <v>165</v>
      </c>
      <c r="M338" s="6">
        <v>118.9</v>
      </c>
      <c r="N338" s="6">
        <v>186.6</v>
      </c>
      <c r="O338" s="6">
        <v>173.2</v>
      </c>
      <c r="P338" s="6">
        <v>180.4</v>
      </c>
      <c r="Q338" s="6">
        <v>170.8</v>
      </c>
      <c r="R338" s="6">
        <v>192.9</v>
      </c>
      <c r="S338" s="6">
        <v>179.3</v>
      </c>
      <c r="T338" s="6">
        <v>177.2</v>
      </c>
      <c r="U338" s="6">
        <v>179</v>
      </c>
      <c r="V338" s="6" t="s">
        <v>32</v>
      </c>
      <c r="W338" s="6">
        <f t="shared" si="71"/>
        <v>167.5</v>
      </c>
      <c r="X338" s="6">
        <v>175.3</v>
      </c>
      <c r="Y338" s="6">
        <v>168.9</v>
      </c>
      <c r="Z338" s="6">
        <v>177.7</v>
      </c>
      <c r="AA338" s="6">
        <v>167.1</v>
      </c>
      <c r="AB338" s="6">
        <v>167.6</v>
      </c>
      <c r="AC338" s="6">
        <v>171.8</v>
      </c>
      <c r="AD338" s="6">
        <v>168.5</v>
      </c>
      <c r="AE338" s="6">
        <v>170.9</v>
      </c>
      <c r="AF338" s="6">
        <v>172.5</v>
      </c>
      <c r="AG338" s="6">
        <f t="shared" si="64"/>
        <v>2226.8000000000002</v>
      </c>
      <c r="AH338" s="6">
        <f t="shared" si="65"/>
        <v>535.5</v>
      </c>
      <c r="AI338" s="6">
        <f t="shared" si="66"/>
        <v>508.2</v>
      </c>
      <c r="AJ338" s="7">
        <f t="shared" si="67"/>
        <v>346.2</v>
      </c>
      <c r="AK338">
        <f t="shared" si="68"/>
        <v>342.4</v>
      </c>
      <c r="AL338">
        <f t="shared" si="69"/>
        <v>531.4</v>
      </c>
    </row>
    <row r="339" spans="1:38" x14ac:dyDescent="0.3">
      <c r="A339" s="5" t="s">
        <v>33</v>
      </c>
      <c r="B339" s="6">
        <v>2022</v>
      </c>
      <c r="C339" s="6" t="s">
        <v>38</v>
      </c>
      <c r="D339" s="6" t="str">
        <f t="shared" si="70"/>
        <v>2022 May</v>
      </c>
      <c r="E339" s="6">
        <v>156.69999999999999</v>
      </c>
      <c r="F339" s="6">
        <v>221.2</v>
      </c>
      <c r="G339" s="6">
        <v>164.1</v>
      </c>
      <c r="H339" s="6">
        <v>165.4</v>
      </c>
      <c r="I339" s="6">
        <v>189.5</v>
      </c>
      <c r="J339" s="6">
        <v>174.5</v>
      </c>
      <c r="K339" s="6">
        <v>203.2</v>
      </c>
      <c r="L339" s="6">
        <v>164.1</v>
      </c>
      <c r="M339" s="6">
        <v>121.2</v>
      </c>
      <c r="N339" s="6">
        <v>181.4</v>
      </c>
      <c r="O339" s="6">
        <v>158.5</v>
      </c>
      <c r="P339" s="6">
        <v>184.9</v>
      </c>
      <c r="Q339" s="6">
        <v>177.5</v>
      </c>
      <c r="R339" s="6">
        <v>197.5</v>
      </c>
      <c r="S339" s="6">
        <v>170</v>
      </c>
      <c r="T339" s="6">
        <v>155.9</v>
      </c>
      <c r="U339" s="6">
        <v>167.8</v>
      </c>
      <c r="V339" s="6">
        <v>167.5</v>
      </c>
      <c r="W339" s="6">
        <f t="shared" si="71"/>
        <v>167.5</v>
      </c>
      <c r="X339" s="6">
        <v>173.5</v>
      </c>
      <c r="Y339" s="6">
        <v>161.1</v>
      </c>
      <c r="Z339" s="6">
        <v>170.1</v>
      </c>
      <c r="AA339" s="6">
        <v>159.4</v>
      </c>
      <c r="AB339" s="6">
        <v>163.19999999999999</v>
      </c>
      <c r="AC339" s="6">
        <v>165.2</v>
      </c>
      <c r="AD339" s="6">
        <v>168.2</v>
      </c>
      <c r="AE339" s="6">
        <v>163.80000000000001</v>
      </c>
      <c r="AF339" s="6">
        <v>170.8</v>
      </c>
      <c r="AG339" s="6">
        <f t="shared" si="64"/>
        <v>2262.2000000000003</v>
      </c>
      <c r="AH339" s="6">
        <f t="shared" si="65"/>
        <v>493.7</v>
      </c>
      <c r="AI339" s="6">
        <f t="shared" si="66"/>
        <v>493.8</v>
      </c>
      <c r="AJ339" s="7">
        <f t="shared" si="67"/>
        <v>338.29999999999995</v>
      </c>
      <c r="AK339">
        <f t="shared" si="68"/>
        <v>332.9</v>
      </c>
      <c r="AL339">
        <f t="shared" si="69"/>
        <v>524.5</v>
      </c>
    </row>
    <row r="340" spans="1:38" x14ac:dyDescent="0.3">
      <c r="A340" s="5" t="s">
        <v>34</v>
      </c>
      <c r="B340" s="6">
        <v>2022</v>
      </c>
      <c r="C340" s="6" t="s">
        <v>38</v>
      </c>
      <c r="D340" s="6" t="str">
        <f t="shared" si="70"/>
        <v>2022 May</v>
      </c>
      <c r="E340" s="6">
        <v>154.1</v>
      </c>
      <c r="F340" s="6">
        <v>217</v>
      </c>
      <c r="G340" s="6">
        <v>162.4</v>
      </c>
      <c r="H340" s="6">
        <v>164.9</v>
      </c>
      <c r="I340" s="6">
        <v>202.4</v>
      </c>
      <c r="J340" s="6">
        <v>171</v>
      </c>
      <c r="K340" s="6">
        <v>174.9</v>
      </c>
      <c r="L340" s="6">
        <v>164.7</v>
      </c>
      <c r="M340" s="6">
        <v>119.7</v>
      </c>
      <c r="N340" s="6">
        <v>184.9</v>
      </c>
      <c r="O340" s="6">
        <v>167.1</v>
      </c>
      <c r="P340" s="6">
        <v>182.5</v>
      </c>
      <c r="Q340" s="6">
        <v>173.3</v>
      </c>
      <c r="R340" s="6">
        <v>194.1</v>
      </c>
      <c r="S340" s="6">
        <v>175.6</v>
      </c>
      <c r="T340" s="6">
        <v>168.4</v>
      </c>
      <c r="U340" s="6">
        <v>174.6</v>
      </c>
      <c r="V340" s="6">
        <v>167.5</v>
      </c>
      <c r="W340" s="6">
        <f t="shared" si="71"/>
        <v>167.5</v>
      </c>
      <c r="X340" s="6">
        <v>174.6</v>
      </c>
      <c r="Y340" s="6">
        <v>165.2</v>
      </c>
      <c r="Z340" s="6">
        <v>174.8</v>
      </c>
      <c r="AA340" s="6">
        <v>163</v>
      </c>
      <c r="AB340" s="6">
        <v>165.1</v>
      </c>
      <c r="AC340" s="6">
        <v>167.9</v>
      </c>
      <c r="AD340" s="6">
        <v>168.4</v>
      </c>
      <c r="AE340" s="6">
        <v>167.5</v>
      </c>
      <c r="AF340" s="6">
        <v>171.7</v>
      </c>
      <c r="AG340" s="6">
        <f t="shared" si="64"/>
        <v>2238.9000000000005</v>
      </c>
      <c r="AH340" s="6">
        <f t="shared" si="65"/>
        <v>518.6</v>
      </c>
      <c r="AI340" s="6">
        <f t="shared" si="66"/>
        <v>500.6</v>
      </c>
      <c r="AJ340" s="7">
        <f t="shared" si="67"/>
        <v>343.20000000000005</v>
      </c>
      <c r="AK340">
        <f t="shared" si="68"/>
        <v>337.6</v>
      </c>
      <c r="AL340">
        <f t="shared" si="69"/>
        <v>526.70000000000005</v>
      </c>
    </row>
    <row r="341" spans="1:38" x14ac:dyDescent="0.3">
      <c r="A341" s="5" t="s">
        <v>30</v>
      </c>
      <c r="B341" s="6">
        <v>2022</v>
      </c>
      <c r="C341" s="6" t="s">
        <v>39</v>
      </c>
      <c r="D341" s="6" t="str">
        <f t="shared" si="70"/>
        <v>2022 June</v>
      </c>
      <c r="E341" s="6">
        <v>153.80000000000001</v>
      </c>
      <c r="F341" s="6">
        <v>217.2</v>
      </c>
      <c r="G341" s="6">
        <v>169.6</v>
      </c>
      <c r="H341" s="6">
        <v>165.4</v>
      </c>
      <c r="I341" s="6">
        <v>208.1</v>
      </c>
      <c r="J341" s="6">
        <v>165.8</v>
      </c>
      <c r="K341" s="6">
        <v>167.3</v>
      </c>
      <c r="L341" s="6">
        <v>164.6</v>
      </c>
      <c r="M341" s="6">
        <v>119.1</v>
      </c>
      <c r="N341" s="6">
        <v>188.9</v>
      </c>
      <c r="O341" s="6">
        <v>174.2</v>
      </c>
      <c r="P341" s="6">
        <v>181.9</v>
      </c>
      <c r="Q341" s="6">
        <v>172.4</v>
      </c>
      <c r="R341" s="6">
        <v>192.9</v>
      </c>
      <c r="S341" s="6">
        <v>180.7</v>
      </c>
      <c r="T341" s="6">
        <v>178.7</v>
      </c>
      <c r="U341" s="6">
        <v>180.4</v>
      </c>
      <c r="V341" s="6" t="s">
        <v>32</v>
      </c>
      <c r="W341" s="6">
        <f t="shared" si="71"/>
        <v>166.8</v>
      </c>
      <c r="X341" s="6">
        <v>176.7</v>
      </c>
      <c r="Y341" s="6">
        <v>170.3</v>
      </c>
      <c r="Z341" s="6">
        <v>178.2</v>
      </c>
      <c r="AA341" s="6">
        <v>165.5</v>
      </c>
      <c r="AB341" s="6">
        <v>168</v>
      </c>
      <c r="AC341" s="6">
        <v>172.6</v>
      </c>
      <c r="AD341" s="6">
        <v>169.5</v>
      </c>
      <c r="AE341" s="6">
        <v>171</v>
      </c>
      <c r="AF341" s="6">
        <v>173.6</v>
      </c>
      <c r="AG341" s="6">
        <f t="shared" si="64"/>
        <v>2248.3000000000002</v>
      </c>
      <c r="AH341" s="6">
        <f t="shared" si="65"/>
        <v>539.79999999999995</v>
      </c>
      <c r="AI341" s="6">
        <f t="shared" si="66"/>
        <v>509.70000000000005</v>
      </c>
      <c r="AJ341" s="7">
        <f t="shared" si="67"/>
        <v>347.7</v>
      </c>
      <c r="AK341">
        <f t="shared" si="68"/>
        <v>342.2</v>
      </c>
      <c r="AL341">
        <f t="shared" si="69"/>
        <v>531.9</v>
      </c>
    </row>
    <row r="342" spans="1:38" x14ac:dyDescent="0.3">
      <c r="A342" s="5" t="s">
        <v>33</v>
      </c>
      <c r="B342" s="6">
        <v>2022</v>
      </c>
      <c r="C342" s="6" t="s">
        <v>39</v>
      </c>
      <c r="D342" s="6" t="str">
        <f t="shared" si="70"/>
        <v>2022 June</v>
      </c>
      <c r="E342" s="6">
        <v>157.5</v>
      </c>
      <c r="F342" s="6">
        <v>223.4</v>
      </c>
      <c r="G342" s="6">
        <v>172.8</v>
      </c>
      <c r="H342" s="6">
        <v>166.4</v>
      </c>
      <c r="I342" s="6">
        <v>188.6</v>
      </c>
      <c r="J342" s="6">
        <v>174.1</v>
      </c>
      <c r="K342" s="6">
        <v>211.5</v>
      </c>
      <c r="L342" s="6">
        <v>163.6</v>
      </c>
      <c r="M342" s="6">
        <v>121.4</v>
      </c>
      <c r="N342" s="6">
        <v>183.5</v>
      </c>
      <c r="O342" s="6">
        <v>159.1</v>
      </c>
      <c r="P342" s="6">
        <v>186.3</v>
      </c>
      <c r="Q342" s="6">
        <v>179.3</v>
      </c>
      <c r="R342" s="6">
        <v>198.3</v>
      </c>
      <c r="S342" s="6">
        <v>171.6</v>
      </c>
      <c r="T342" s="6">
        <v>157.4</v>
      </c>
      <c r="U342" s="6">
        <v>169.4</v>
      </c>
      <c r="V342" s="6">
        <v>166.8</v>
      </c>
      <c r="W342" s="6">
        <f t="shared" si="71"/>
        <v>166.8</v>
      </c>
      <c r="X342" s="6">
        <v>174.9</v>
      </c>
      <c r="Y342" s="6">
        <v>162.1</v>
      </c>
      <c r="Z342" s="6">
        <v>170.9</v>
      </c>
      <c r="AA342" s="6">
        <v>157.19999999999999</v>
      </c>
      <c r="AB342" s="6">
        <v>164.1</v>
      </c>
      <c r="AC342" s="6">
        <v>166.5</v>
      </c>
      <c r="AD342" s="6">
        <v>169.2</v>
      </c>
      <c r="AE342" s="6">
        <v>163.80000000000001</v>
      </c>
      <c r="AF342" s="6">
        <v>171.4</v>
      </c>
      <c r="AG342" s="6">
        <f t="shared" si="64"/>
        <v>2287.5</v>
      </c>
      <c r="AH342" s="6">
        <f t="shared" si="65"/>
        <v>498.4</v>
      </c>
      <c r="AI342" s="6">
        <f t="shared" si="66"/>
        <v>495.4</v>
      </c>
      <c r="AJ342" s="7">
        <f t="shared" si="67"/>
        <v>340.1</v>
      </c>
      <c r="AK342">
        <f t="shared" si="68"/>
        <v>332.1</v>
      </c>
      <c r="AL342">
        <f t="shared" si="69"/>
        <v>526.20000000000005</v>
      </c>
    </row>
    <row r="343" spans="1:38" x14ac:dyDescent="0.3">
      <c r="A343" s="5" t="s">
        <v>34</v>
      </c>
      <c r="B343" s="6">
        <v>2022</v>
      </c>
      <c r="C343" s="6" t="s">
        <v>39</v>
      </c>
      <c r="D343" s="6" t="str">
        <f t="shared" si="70"/>
        <v>2022 June</v>
      </c>
      <c r="E343" s="6">
        <v>155</v>
      </c>
      <c r="F343" s="6">
        <v>219.4</v>
      </c>
      <c r="G343" s="6">
        <v>170.8</v>
      </c>
      <c r="H343" s="6">
        <v>165.8</v>
      </c>
      <c r="I343" s="6">
        <v>200.9</v>
      </c>
      <c r="J343" s="6">
        <v>169.7</v>
      </c>
      <c r="K343" s="6">
        <v>182.3</v>
      </c>
      <c r="L343" s="6">
        <v>164.3</v>
      </c>
      <c r="M343" s="6">
        <v>119.9</v>
      </c>
      <c r="N343" s="6">
        <v>187.1</v>
      </c>
      <c r="O343" s="6">
        <v>167.9</v>
      </c>
      <c r="P343" s="6">
        <v>183.9</v>
      </c>
      <c r="Q343" s="6">
        <v>174.9</v>
      </c>
      <c r="R343" s="6">
        <v>194.3</v>
      </c>
      <c r="S343" s="6">
        <v>177.1</v>
      </c>
      <c r="T343" s="6">
        <v>169.9</v>
      </c>
      <c r="U343" s="6">
        <v>176</v>
      </c>
      <c r="V343" s="6">
        <v>166.8</v>
      </c>
      <c r="W343" s="6">
        <f t="shared" si="71"/>
        <v>166.8</v>
      </c>
      <c r="X343" s="6">
        <v>176</v>
      </c>
      <c r="Y343" s="6">
        <v>166.4</v>
      </c>
      <c r="Z343" s="6">
        <v>175.4</v>
      </c>
      <c r="AA343" s="6">
        <v>161.1</v>
      </c>
      <c r="AB343" s="6">
        <v>165.8</v>
      </c>
      <c r="AC343" s="6">
        <v>169</v>
      </c>
      <c r="AD343" s="6">
        <v>169.4</v>
      </c>
      <c r="AE343" s="6">
        <v>167.5</v>
      </c>
      <c r="AF343" s="6">
        <v>172.6</v>
      </c>
      <c r="AG343" s="6">
        <f t="shared" si="64"/>
        <v>2261.9</v>
      </c>
      <c r="AH343" s="6">
        <f t="shared" si="65"/>
        <v>523</v>
      </c>
      <c r="AI343" s="6">
        <f t="shared" si="66"/>
        <v>502.20000000000005</v>
      </c>
      <c r="AJ343" s="7">
        <f t="shared" si="67"/>
        <v>344.8</v>
      </c>
      <c r="AK343">
        <f t="shared" si="68"/>
        <v>337.1</v>
      </c>
      <c r="AL343">
        <f t="shared" si="69"/>
        <v>527.6</v>
      </c>
    </row>
    <row r="344" spans="1:38" x14ac:dyDescent="0.3">
      <c r="A344" s="5" t="s">
        <v>30</v>
      </c>
      <c r="B344" s="6">
        <v>2022</v>
      </c>
      <c r="C344" s="6" t="s">
        <v>40</v>
      </c>
      <c r="D344" s="6" t="str">
        <f t="shared" si="70"/>
        <v>2022 July</v>
      </c>
      <c r="E344" s="6">
        <v>155.19999999999999</v>
      </c>
      <c r="F344" s="6">
        <v>210.8</v>
      </c>
      <c r="G344" s="6">
        <v>174.3</v>
      </c>
      <c r="H344" s="6">
        <v>166.3</v>
      </c>
      <c r="I344" s="6">
        <v>202.2</v>
      </c>
      <c r="J344" s="6">
        <v>169.6</v>
      </c>
      <c r="K344" s="6">
        <v>168.6</v>
      </c>
      <c r="L344" s="6">
        <v>164.4</v>
      </c>
      <c r="M344" s="6">
        <v>119.2</v>
      </c>
      <c r="N344" s="6">
        <v>191.8</v>
      </c>
      <c r="O344" s="6">
        <v>174.5</v>
      </c>
      <c r="P344" s="6">
        <v>183.1</v>
      </c>
      <c r="Q344" s="6">
        <v>172.5</v>
      </c>
      <c r="R344" s="6">
        <v>193.2</v>
      </c>
      <c r="S344" s="6">
        <v>182</v>
      </c>
      <c r="T344" s="6">
        <v>180.3</v>
      </c>
      <c r="U344" s="6">
        <v>181.7</v>
      </c>
      <c r="V344" s="6" t="s">
        <v>32</v>
      </c>
      <c r="W344" s="6">
        <f t="shared" si="71"/>
        <v>167.8</v>
      </c>
      <c r="X344" s="6">
        <v>179.6</v>
      </c>
      <c r="Y344" s="6">
        <v>171.3</v>
      </c>
      <c r="Z344" s="6">
        <v>178.8</v>
      </c>
      <c r="AA344" s="6">
        <v>166.3</v>
      </c>
      <c r="AB344" s="6">
        <v>168.6</v>
      </c>
      <c r="AC344" s="6">
        <v>174.7</v>
      </c>
      <c r="AD344" s="6">
        <v>169.7</v>
      </c>
      <c r="AE344" s="6">
        <v>171.8</v>
      </c>
      <c r="AF344" s="6">
        <v>174.3</v>
      </c>
      <c r="AG344" s="6">
        <f t="shared" si="64"/>
        <v>2252.5</v>
      </c>
      <c r="AH344" s="6">
        <f t="shared" si="65"/>
        <v>544</v>
      </c>
      <c r="AI344" s="6">
        <f t="shared" si="66"/>
        <v>513.79999999999995</v>
      </c>
      <c r="AJ344" s="7">
        <f t="shared" si="67"/>
        <v>348.5</v>
      </c>
      <c r="AK344">
        <f t="shared" si="68"/>
        <v>345.9</v>
      </c>
      <c r="AL344">
        <f t="shared" si="69"/>
        <v>533.6</v>
      </c>
    </row>
    <row r="345" spans="1:38" x14ac:dyDescent="0.3">
      <c r="A345" s="5" t="s">
        <v>33</v>
      </c>
      <c r="B345" s="6">
        <v>2022</v>
      </c>
      <c r="C345" s="6" t="s">
        <v>40</v>
      </c>
      <c r="D345" s="6" t="str">
        <f t="shared" si="70"/>
        <v>2022 July</v>
      </c>
      <c r="E345" s="6">
        <v>159.30000000000001</v>
      </c>
      <c r="F345" s="6">
        <v>217.1</v>
      </c>
      <c r="G345" s="6">
        <v>176.6</v>
      </c>
      <c r="H345" s="6">
        <v>167.1</v>
      </c>
      <c r="I345" s="6">
        <v>184.8</v>
      </c>
      <c r="J345" s="6">
        <v>179.5</v>
      </c>
      <c r="K345" s="6">
        <v>208.5</v>
      </c>
      <c r="L345" s="6">
        <v>164</v>
      </c>
      <c r="M345" s="6">
        <v>121.5</v>
      </c>
      <c r="N345" s="6">
        <v>186.3</v>
      </c>
      <c r="O345" s="6">
        <v>159.80000000000001</v>
      </c>
      <c r="P345" s="6">
        <v>187.7</v>
      </c>
      <c r="Q345" s="6">
        <v>179.4</v>
      </c>
      <c r="R345" s="6">
        <v>198.6</v>
      </c>
      <c r="S345" s="6">
        <v>172.7</v>
      </c>
      <c r="T345" s="6">
        <v>158.69999999999999</v>
      </c>
      <c r="U345" s="6">
        <v>170.6</v>
      </c>
      <c r="V345" s="6">
        <v>167.8</v>
      </c>
      <c r="W345" s="6">
        <f t="shared" si="71"/>
        <v>167.8</v>
      </c>
      <c r="X345" s="6">
        <v>179.5</v>
      </c>
      <c r="Y345" s="6">
        <v>163.1</v>
      </c>
      <c r="Z345" s="6">
        <v>171.7</v>
      </c>
      <c r="AA345" s="6">
        <v>157.4</v>
      </c>
      <c r="AB345" s="6">
        <v>164.6</v>
      </c>
      <c r="AC345" s="6">
        <v>169.1</v>
      </c>
      <c r="AD345" s="6">
        <v>169.8</v>
      </c>
      <c r="AE345" s="6">
        <v>164.7</v>
      </c>
      <c r="AF345" s="6">
        <v>172.3</v>
      </c>
      <c r="AG345" s="6">
        <f t="shared" si="64"/>
        <v>2291.6</v>
      </c>
      <c r="AH345" s="6">
        <f t="shared" si="65"/>
        <v>502</v>
      </c>
      <c r="AI345" s="6">
        <f t="shared" si="66"/>
        <v>500</v>
      </c>
      <c r="AJ345" s="7">
        <f t="shared" si="67"/>
        <v>341.5</v>
      </c>
      <c r="AK345">
        <f t="shared" si="68"/>
        <v>336.9</v>
      </c>
      <c r="AL345">
        <f t="shared" si="69"/>
        <v>527.9</v>
      </c>
    </row>
    <row r="346" spans="1:38" x14ac:dyDescent="0.3">
      <c r="A346" s="5" t="s">
        <v>34</v>
      </c>
      <c r="B346" s="6">
        <v>2022</v>
      </c>
      <c r="C346" s="6" t="s">
        <v>40</v>
      </c>
      <c r="D346" s="6" t="str">
        <f t="shared" si="70"/>
        <v>2022 July</v>
      </c>
      <c r="E346" s="6">
        <v>156.5</v>
      </c>
      <c r="F346" s="6">
        <v>213</v>
      </c>
      <c r="G346" s="6">
        <v>175.2</v>
      </c>
      <c r="H346" s="6">
        <v>166.6</v>
      </c>
      <c r="I346" s="6">
        <v>195.8</v>
      </c>
      <c r="J346" s="6">
        <v>174.2</v>
      </c>
      <c r="K346" s="6">
        <v>182.1</v>
      </c>
      <c r="L346" s="6">
        <v>164.3</v>
      </c>
      <c r="M346" s="6">
        <v>120</v>
      </c>
      <c r="N346" s="6">
        <v>190</v>
      </c>
      <c r="O346" s="6">
        <v>168.4</v>
      </c>
      <c r="P346" s="6">
        <v>185.2</v>
      </c>
      <c r="Q346" s="6">
        <v>175</v>
      </c>
      <c r="R346" s="6">
        <v>194.6</v>
      </c>
      <c r="S346" s="6">
        <v>178.3</v>
      </c>
      <c r="T346" s="6">
        <v>171.3</v>
      </c>
      <c r="U346" s="6">
        <v>177.3</v>
      </c>
      <c r="V346" s="6">
        <v>167.8</v>
      </c>
      <c r="W346" s="6">
        <f t="shared" si="71"/>
        <v>167.8</v>
      </c>
      <c r="X346" s="6">
        <v>179.6</v>
      </c>
      <c r="Y346" s="6">
        <v>167.4</v>
      </c>
      <c r="Z346" s="6">
        <v>176.1</v>
      </c>
      <c r="AA346" s="6">
        <v>161.6</v>
      </c>
      <c r="AB346" s="6">
        <v>166.3</v>
      </c>
      <c r="AC346" s="6">
        <v>171.4</v>
      </c>
      <c r="AD346" s="6">
        <v>169.7</v>
      </c>
      <c r="AE346" s="6">
        <v>168.4</v>
      </c>
      <c r="AF346" s="6">
        <v>173.4</v>
      </c>
      <c r="AG346" s="6">
        <f t="shared" si="64"/>
        <v>2266.3000000000002</v>
      </c>
      <c r="AH346" s="6">
        <f t="shared" si="65"/>
        <v>526.90000000000009</v>
      </c>
      <c r="AI346" s="6">
        <f t="shared" si="66"/>
        <v>506.6</v>
      </c>
      <c r="AJ346" s="7">
        <f t="shared" si="67"/>
        <v>345.79999999999995</v>
      </c>
      <c r="AK346">
        <f t="shared" si="68"/>
        <v>341.2</v>
      </c>
      <c r="AL346">
        <f t="shared" si="69"/>
        <v>529.29999999999995</v>
      </c>
    </row>
    <row r="347" spans="1:38" x14ac:dyDescent="0.3">
      <c r="A347" s="5" t="s">
        <v>30</v>
      </c>
      <c r="B347" s="6">
        <v>2022</v>
      </c>
      <c r="C347" s="6" t="s">
        <v>41</v>
      </c>
      <c r="D347" s="6" t="str">
        <f t="shared" si="70"/>
        <v>2022 August</v>
      </c>
      <c r="E347" s="6">
        <v>159.5</v>
      </c>
      <c r="F347" s="6">
        <v>204.1</v>
      </c>
      <c r="G347" s="6">
        <v>168.3</v>
      </c>
      <c r="H347" s="6">
        <v>167.9</v>
      </c>
      <c r="I347" s="6">
        <v>198.1</v>
      </c>
      <c r="J347" s="6">
        <v>169.2</v>
      </c>
      <c r="K347" s="6">
        <v>173.1</v>
      </c>
      <c r="L347" s="6">
        <v>167.1</v>
      </c>
      <c r="M347" s="6">
        <v>120.2</v>
      </c>
      <c r="N347" s="6">
        <v>195.6</v>
      </c>
      <c r="O347" s="6">
        <v>174.8</v>
      </c>
      <c r="P347" s="6">
        <v>184</v>
      </c>
      <c r="Q347" s="6">
        <v>173.9</v>
      </c>
      <c r="R347" s="6">
        <v>193.7</v>
      </c>
      <c r="S347" s="6">
        <v>183.2</v>
      </c>
      <c r="T347" s="6">
        <v>181.7</v>
      </c>
      <c r="U347" s="6">
        <v>183</v>
      </c>
      <c r="V347" s="6" t="s">
        <v>32</v>
      </c>
      <c r="W347" s="6">
        <f t="shared" si="71"/>
        <v>169</v>
      </c>
      <c r="X347" s="6">
        <v>179.1</v>
      </c>
      <c r="Y347" s="6">
        <v>172.3</v>
      </c>
      <c r="Z347" s="6">
        <v>179.4</v>
      </c>
      <c r="AA347" s="6">
        <v>166.6</v>
      </c>
      <c r="AB347" s="6">
        <v>169.3</v>
      </c>
      <c r="AC347" s="6">
        <v>175.7</v>
      </c>
      <c r="AD347" s="6">
        <v>171.1</v>
      </c>
      <c r="AE347" s="6">
        <v>172.6</v>
      </c>
      <c r="AF347" s="6">
        <v>175.3</v>
      </c>
      <c r="AG347" s="6">
        <f t="shared" si="64"/>
        <v>2255.7999999999997</v>
      </c>
      <c r="AH347" s="6">
        <f t="shared" si="65"/>
        <v>547.9</v>
      </c>
      <c r="AI347" s="6">
        <f t="shared" si="66"/>
        <v>517</v>
      </c>
      <c r="AJ347" s="7">
        <f t="shared" si="67"/>
        <v>350.5</v>
      </c>
      <c r="AK347">
        <f t="shared" si="68"/>
        <v>345.7</v>
      </c>
      <c r="AL347">
        <f t="shared" si="69"/>
        <v>535.59999999999991</v>
      </c>
    </row>
    <row r="348" spans="1:38" x14ac:dyDescent="0.3">
      <c r="A348" s="5" t="s">
        <v>33</v>
      </c>
      <c r="B348" s="6">
        <v>2022</v>
      </c>
      <c r="C348" s="6" t="s">
        <v>41</v>
      </c>
      <c r="D348" s="6" t="str">
        <f t="shared" si="70"/>
        <v>2022 August</v>
      </c>
      <c r="E348" s="6">
        <v>162.1</v>
      </c>
      <c r="F348" s="6">
        <v>210.9</v>
      </c>
      <c r="G348" s="6">
        <v>170.6</v>
      </c>
      <c r="H348" s="6">
        <v>168.4</v>
      </c>
      <c r="I348" s="6">
        <v>182.5</v>
      </c>
      <c r="J348" s="6">
        <v>177.1</v>
      </c>
      <c r="K348" s="6">
        <v>213.1</v>
      </c>
      <c r="L348" s="6">
        <v>167.3</v>
      </c>
      <c r="M348" s="6">
        <v>122.2</v>
      </c>
      <c r="N348" s="6">
        <v>189.7</v>
      </c>
      <c r="O348" s="6">
        <v>160.5</v>
      </c>
      <c r="P348" s="6">
        <v>188.9</v>
      </c>
      <c r="Q348" s="6">
        <v>180.4</v>
      </c>
      <c r="R348" s="6">
        <v>198.7</v>
      </c>
      <c r="S348" s="6">
        <v>173.7</v>
      </c>
      <c r="T348" s="6">
        <v>160</v>
      </c>
      <c r="U348" s="6">
        <v>171.6</v>
      </c>
      <c r="V348" s="6">
        <v>169</v>
      </c>
      <c r="W348" s="6">
        <f t="shared" si="71"/>
        <v>169</v>
      </c>
      <c r="X348" s="6">
        <v>178.4</v>
      </c>
      <c r="Y348" s="6">
        <v>164.2</v>
      </c>
      <c r="Z348" s="6">
        <v>172.6</v>
      </c>
      <c r="AA348" s="6">
        <v>157.69999999999999</v>
      </c>
      <c r="AB348" s="6">
        <v>165.1</v>
      </c>
      <c r="AC348" s="6">
        <v>169.9</v>
      </c>
      <c r="AD348" s="6">
        <v>171.4</v>
      </c>
      <c r="AE348" s="6">
        <v>165.4</v>
      </c>
      <c r="AF348" s="6">
        <v>173.1</v>
      </c>
      <c r="AG348" s="6">
        <f t="shared" si="64"/>
        <v>2293.6999999999998</v>
      </c>
      <c r="AH348" s="6">
        <f t="shared" si="65"/>
        <v>505.29999999999995</v>
      </c>
      <c r="AI348" s="6">
        <f>SUM(W348,Y348,AC348)</f>
        <v>503.1</v>
      </c>
      <c r="AJ348" s="7">
        <f t="shared" si="67"/>
        <v>344</v>
      </c>
      <c r="AK348">
        <f t="shared" si="68"/>
        <v>336.1</v>
      </c>
      <c r="AL348">
        <f t="shared" si="69"/>
        <v>529.20000000000005</v>
      </c>
    </row>
    <row r="349" spans="1:38" x14ac:dyDescent="0.3">
      <c r="A349" s="5" t="s">
        <v>34</v>
      </c>
      <c r="B349" s="6">
        <v>2022</v>
      </c>
      <c r="C349" s="6" t="s">
        <v>41</v>
      </c>
      <c r="D349" s="6" t="str">
        <f t="shared" si="70"/>
        <v>2022 August</v>
      </c>
      <c r="E349" s="6">
        <v>160.30000000000001</v>
      </c>
      <c r="F349" s="6">
        <v>206.5</v>
      </c>
      <c r="G349" s="6">
        <v>169.2</v>
      </c>
      <c r="H349" s="6">
        <v>168.1</v>
      </c>
      <c r="I349" s="6">
        <v>192.4</v>
      </c>
      <c r="J349" s="6">
        <v>172.9</v>
      </c>
      <c r="K349" s="6">
        <v>186.7</v>
      </c>
      <c r="L349" s="6">
        <v>167.2</v>
      </c>
      <c r="M349" s="6">
        <v>120.9</v>
      </c>
      <c r="N349" s="6">
        <v>193.6</v>
      </c>
      <c r="O349" s="6">
        <v>168.8</v>
      </c>
      <c r="P349" s="6">
        <v>186.3</v>
      </c>
      <c r="Q349" s="6">
        <v>176.3</v>
      </c>
      <c r="R349" s="6">
        <v>195</v>
      </c>
      <c r="S349" s="6">
        <v>179.5</v>
      </c>
      <c r="T349" s="6">
        <v>172.7</v>
      </c>
      <c r="U349" s="6">
        <v>178.5</v>
      </c>
      <c r="V349" s="6">
        <v>169</v>
      </c>
      <c r="W349" s="6">
        <f t="shared" si="71"/>
        <v>169</v>
      </c>
      <c r="X349" s="6">
        <v>178.8</v>
      </c>
      <c r="Y349" s="6">
        <v>168.5</v>
      </c>
      <c r="Z349" s="6">
        <v>176.8</v>
      </c>
      <c r="AA349" s="6">
        <v>161.9</v>
      </c>
      <c r="AB349" s="6">
        <v>166.9</v>
      </c>
      <c r="AC349" s="6">
        <v>172.3</v>
      </c>
      <c r="AD349" s="6">
        <v>171.2</v>
      </c>
      <c r="AE349" s="6">
        <v>169.1</v>
      </c>
      <c r="AF349" s="6">
        <v>174.3</v>
      </c>
      <c r="AG349" s="6">
        <f t="shared" si="64"/>
        <v>2269.2000000000003</v>
      </c>
      <c r="AH349" s="6">
        <f t="shared" si="65"/>
        <v>530.70000000000005</v>
      </c>
      <c r="AI349" s="6">
        <f t="shared" si="66"/>
        <v>509.8</v>
      </c>
      <c r="AJ349" s="7">
        <f t="shared" si="67"/>
        <v>348</v>
      </c>
      <c r="AK349">
        <f t="shared" si="68"/>
        <v>340.70000000000005</v>
      </c>
      <c r="AL349">
        <f t="shared" si="69"/>
        <v>531</v>
      </c>
    </row>
    <row r="350" spans="1:38" x14ac:dyDescent="0.3">
      <c r="A350" s="5" t="s">
        <v>30</v>
      </c>
      <c r="B350" s="6">
        <v>2022</v>
      </c>
      <c r="C350" s="6" t="s">
        <v>42</v>
      </c>
      <c r="D350" s="6" t="str">
        <f t="shared" si="70"/>
        <v>2022 September</v>
      </c>
      <c r="E350" s="6">
        <v>162.9</v>
      </c>
      <c r="F350" s="6">
        <v>206.7</v>
      </c>
      <c r="G350" s="6">
        <v>169</v>
      </c>
      <c r="H350" s="6">
        <v>169.5</v>
      </c>
      <c r="I350" s="6">
        <v>194.1</v>
      </c>
      <c r="J350" s="6">
        <v>164.1</v>
      </c>
      <c r="K350" s="6">
        <v>176.9</v>
      </c>
      <c r="L350" s="6">
        <v>169</v>
      </c>
      <c r="M350" s="6">
        <v>120.8</v>
      </c>
      <c r="N350" s="6">
        <v>199.1</v>
      </c>
      <c r="O350" s="6">
        <v>175.4</v>
      </c>
      <c r="P350" s="6">
        <v>184.8</v>
      </c>
      <c r="Q350" s="6">
        <v>175.5</v>
      </c>
      <c r="R350" s="6">
        <v>194.5</v>
      </c>
      <c r="S350" s="6">
        <v>184.7</v>
      </c>
      <c r="T350" s="6">
        <v>183.3</v>
      </c>
      <c r="U350" s="6">
        <v>184.5</v>
      </c>
      <c r="V350" s="6" t="s">
        <v>32</v>
      </c>
      <c r="W350" s="6">
        <f t="shared" si="71"/>
        <v>169.5</v>
      </c>
      <c r="X350" s="6">
        <v>179.7</v>
      </c>
      <c r="Y350" s="6">
        <v>173.6</v>
      </c>
      <c r="Z350" s="6">
        <v>180.2</v>
      </c>
      <c r="AA350" s="6">
        <v>166.9</v>
      </c>
      <c r="AB350" s="6">
        <v>170</v>
      </c>
      <c r="AC350" s="6">
        <v>176.2</v>
      </c>
      <c r="AD350" s="6">
        <v>170.8</v>
      </c>
      <c r="AE350" s="6">
        <v>173.1</v>
      </c>
      <c r="AF350" s="6">
        <v>176.4</v>
      </c>
      <c r="AG350" s="6">
        <f t="shared" si="64"/>
        <v>2267.8000000000002</v>
      </c>
      <c r="AH350" s="6">
        <f t="shared" si="65"/>
        <v>552.5</v>
      </c>
      <c r="AI350" s="6">
        <f t="shared" si="66"/>
        <v>519.29999999999995</v>
      </c>
      <c r="AJ350" s="7">
        <f t="shared" si="67"/>
        <v>351</v>
      </c>
      <c r="AK350">
        <f t="shared" si="68"/>
        <v>346.6</v>
      </c>
      <c r="AL350">
        <f t="shared" si="69"/>
        <v>537.6</v>
      </c>
    </row>
    <row r="351" spans="1:38" x14ac:dyDescent="0.3">
      <c r="A351" s="5" t="s">
        <v>33</v>
      </c>
      <c r="B351" s="6">
        <v>2022</v>
      </c>
      <c r="C351" s="6" t="s">
        <v>42</v>
      </c>
      <c r="D351" s="6" t="str">
        <f t="shared" si="70"/>
        <v>2022 September</v>
      </c>
      <c r="E351" s="6">
        <v>164.9</v>
      </c>
      <c r="F351" s="6">
        <v>213.7</v>
      </c>
      <c r="G351" s="6">
        <v>170.9</v>
      </c>
      <c r="H351" s="6">
        <v>170.1</v>
      </c>
      <c r="I351" s="6">
        <v>179.3</v>
      </c>
      <c r="J351" s="6">
        <v>167.5</v>
      </c>
      <c r="K351" s="6">
        <v>220.8</v>
      </c>
      <c r="L351" s="6">
        <v>169.2</v>
      </c>
      <c r="M351" s="6">
        <v>123.1</v>
      </c>
      <c r="N351" s="6">
        <v>193.6</v>
      </c>
      <c r="O351" s="6">
        <v>161.1</v>
      </c>
      <c r="P351" s="6">
        <v>190.4</v>
      </c>
      <c r="Q351" s="6">
        <v>181.8</v>
      </c>
      <c r="R351" s="6">
        <v>199.7</v>
      </c>
      <c r="S351" s="6">
        <v>175</v>
      </c>
      <c r="T351" s="6">
        <v>161.69999999999999</v>
      </c>
      <c r="U351" s="6">
        <v>173</v>
      </c>
      <c r="V351" s="6">
        <v>169.5</v>
      </c>
      <c r="W351" s="6">
        <f t="shared" si="71"/>
        <v>169.5</v>
      </c>
      <c r="X351" s="6">
        <v>179.2</v>
      </c>
      <c r="Y351" s="6">
        <v>165</v>
      </c>
      <c r="Z351" s="6">
        <v>173.8</v>
      </c>
      <c r="AA351" s="6">
        <v>158.19999999999999</v>
      </c>
      <c r="AB351" s="6">
        <v>165.8</v>
      </c>
      <c r="AC351" s="6">
        <v>170.9</v>
      </c>
      <c r="AD351" s="6">
        <v>171.1</v>
      </c>
      <c r="AE351" s="6">
        <v>166.1</v>
      </c>
      <c r="AF351" s="6">
        <v>174.1</v>
      </c>
      <c r="AG351" s="6">
        <f t="shared" si="64"/>
        <v>2306.4</v>
      </c>
      <c r="AH351" s="6">
        <f t="shared" si="65"/>
        <v>509.7</v>
      </c>
      <c r="AI351" s="6">
        <f t="shared" si="66"/>
        <v>505.4</v>
      </c>
      <c r="AJ351" s="7">
        <f t="shared" si="67"/>
        <v>344.9</v>
      </c>
      <c r="AK351">
        <f t="shared" si="68"/>
        <v>337.4</v>
      </c>
      <c r="AL351">
        <f t="shared" si="69"/>
        <v>531.59999999999991</v>
      </c>
    </row>
    <row r="352" spans="1:38" x14ac:dyDescent="0.3">
      <c r="A352" s="5" t="s">
        <v>34</v>
      </c>
      <c r="B352" s="6">
        <v>2022</v>
      </c>
      <c r="C352" s="6" t="s">
        <v>42</v>
      </c>
      <c r="D352" s="6" t="str">
        <f t="shared" si="70"/>
        <v>2022 September</v>
      </c>
      <c r="E352" s="6">
        <v>163.5</v>
      </c>
      <c r="F352" s="6">
        <v>209.2</v>
      </c>
      <c r="G352" s="6">
        <v>169.7</v>
      </c>
      <c r="H352" s="6">
        <v>169.7</v>
      </c>
      <c r="I352" s="6">
        <v>188.7</v>
      </c>
      <c r="J352" s="6">
        <v>165.7</v>
      </c>
      <c r="K352" s="6">
        <v>191.8</v>
      </c>
      <c r="L352" s="6">
        <v>169.1</v>
      </c>
      <c r="M352" s="6">
        <v>121.6</v>
      </c>
      <c r="N352" s="6">
        <v>197.3</v>
      </c>
      <c r="O352" s="6">
        <v>169.4</v>
      </c>
      <c r="P352" s="6">
        <v>187.4</v>
      </c>
      <c r="Q352" s="6">
        <v>177.8</v>
      </c>
      <c r="R352" s="6">
        <v>195.9</v>
      </c>
      <c r="S352" s="6">
        <v>180.9</v>
      </c>
      <c r="T352" s="6">
        <v>174.3</v>
      </c>
      <c r="U352" s="6">
        <v>179.9</v>
      </c>
      <c r="V352" s="6">
        <v>169.5</v>
      </c>
      <c r="W352" s="6">
        <f t="shared" si="71"/>
        <v>169.5</v>
      </c>
      <c r="X352" s="6">
        <v>179.5</v>
      </c>
      <c r="Y352" s="6">
        <v>169.5</v>
      </c>
      <c r="Z352" s="6">
        <v>177.8</v>
      </c>
      <c r="AA352" s="6">
        <v>162.30000000000001</v>
      </c>
      <c r="AB352" s="6">
        <v>167.6</v>
      </c>
      <c r="AC352" s="6">
        <v>173.1</v>
      </c>
      <c r="AD352" s="6">
        <v>170.9</v>
      </c>
      <c r="AE352" s="6">
        <v>169.7</v>
      </c>
      <c r="AF352" s="6">
        <v>175.3</v>
      </c>
      <c r="AG352" s="6">
        <f t="shared" si="64"/>
        <v>2280.9</v>
      </c>
      <c r="AH352" s="6">
        <f t="shared" si="65"/>
        <v>535.1</v>
      </c>
      <c r="AI352" s="6">
        <f t="shared" si="66"/>
        <v>512.1</v>
      </c>
      <c r="AJ352" s="7">
        <f t="shared" si="67"/>
        <v>348.70000000000005</v>
      </c>
      <c r="AK352">
        <f t="shared" si="68"/>
        <v>341.8</v>
      </c>
      <c r="AL352">
        <f t="shared" si="69"/>
        <v>533.20000000000005</v>
      </c>
    </row>
    <row r="353" spans="1:38" x14ac:dyDescent="0.3">
      <c r="A353" s="5" t="s">
        <v>30</v>
      </c>
      <c r="B353" s="6">
        <v>2022</v>
      </c>
      <c r="C353" s="6" t="s">
        <v>43</v>
      </c>
      <c r="D353" s="6" t="str">
        <f t="shared" si="70"/>
        <v>2022 October</v>
      </c>
      <c r="E353" s="6">
        <v>164.7</v>
      </c>
      <c r="F353" s="6">
        <v>208.8</v>
      </c>
      <c r="G353" s="6">
        <v>170.3</v>
      </c>
      <c r="H353" s="6">
        <v>170.9</v>
      </c>
      <c r="I353" s="6">
        <v>191.6</v>
      </c>
      <c r="J353" s="6">
        <v>162.19999999999999</v>
      </c>
      <c r="K353" s="6">
        <v>184.8</v>
      </c>
      <c r="L353" s="6">
        <v>169.7</v>
      </c>
      <c r="M353" s="6">
        <v>121.1</v>
      </c>
      <c r="N353" s="6">
        <v>201.6</v>
      </c>
      <c r="O353" s="6">
        <v>175.8</v>
      </c>
      <c r="P353" s="6">
        <v>185.6</v>
      </c>
      <c r="Q353" s="6">
        <v>177.4</v>
      </c>
      <c r="R353" s="6">
        <v>194.9</v>
      </c>
      <c r="S353" s="6">
        <v>186.1</v>
      </c>
      <c r="T353" s="6">
        <v>184.4</v>
      </c>
      <c r="U353" s="6">
        <v>185.9</v>
      </c>
      <c r="V353" s="6" t="s">
        <v>32</v>
      </c>
      <c r="W353" s="6">
        <f t="shared" si="71"/>
        <v>171.2</v>
      </c>
      <c r="X353" s="6">
        <v>180.8</v>
      </c>
      <c r="Y353" s="6">
        <v>174.4</v>
      </c>
      <c r="Z353" s="6">
        <v>181.2</v>
      </c>
      <c r="AA353" s="6">
        <v>167.4</v>
      </c>
      <c r="AB353" s="6">
        <v>170.6</v>
      </c>
      <c r="AC353" s="6">
        <v>176.5</v>
      </c>
      <c r="AD353" s="6">
        <v>172</v>
      </c>
      <c r="AE353" s="6">
        <v>173.9</v>
      </c>
      <c r="AF353" s="6">
        <v>177.9</v>
      </c>
      <c r="AG353" s="6">
        <f t="shared" si="64"/>
        <v>2284.5</v>
      </c>
      <c r="AH353" s="6">
        <f t="shared" si="65"/>
        <v>556.4</v>
      </c>
      <c r="AI353" s="6">
        <f t="shared" si="66"/>
        <v>522.1</v>
      </c>
      <c r="AJ353" s="7">
        <f t="shared" si="67"/>
        <v>353.2</v>
      </c>
      <c r="AK353">
        <f t="shared" si="68"/>
        <v>348.20000000000005</v>
      </c>
      <c r="AL353">
        <f t="shared" si="69"/>
        <v>539.4</v>
      </c>
    </row>
    <row r="354" spans="1:38" x14ac:dyDescent="0.3">
      <c r="A354" s="5" t="s">
        <v>33</v>
      </c>
      <c r="B354" s="6">
        <v>2022</v>
      </c>
      <c r="C354" s="6" t="s">
        <v>43</v>
      </c>
      <c r="D354" s="6" t="str">
        <f t="shared" si="70"/>
        <v>2022 October</v>
      </c>
      <c r="E354" s="6">
        <v>166.4</v>
      </c>
      <c r="F354" s="6">
        <v>214.9</v>
      </c>
      <c r="G354" s="6">
        <v>171.9</v>
      </c>
      <c r="H354" s="6">
        <v>171</v>
      </c>
      <c r="I354" s="6">
        <v>177.7</v>
      </c>
      <c r="J354" s="6">
        <v>165.7</v>
      </c>
      <c r="K354" s="6">
        <v>228.6</v>
      </c>
      <c r="L354" s="6">
        <v>169.9</v>
      </c>
      <c r="M354" s="6">
        <v>123.4</v>
      </c>
      <c r="N354" s="6">
        <v>196.4</v>
      </c>
      <c r="O354" s="6">
        <v>161.6</v>
      </c>
      <c r="P354" s="6">
        <v>191.5</v>
      </c>
      <c r="Q354" s="6">
        <v>183.3</v>
      </c>
      <c r="R354" s="6">
        <v>200.1</v>
      </c>
      <c r="S354" s="6">
        <v>175.5</v>
      </c>
      <c r="T354" s="6">
        <v>162.6</v>
      </c>
      <c r="U354" s="6">
        <v>173.6</v>
      </c>
      <c r="V354" s="6">
        <v>171.2</v>
      </c>
      <c r="W354" s="6">
        <f t="shared" si="71"/>
        <v>171.2</v>
      </c>
      <c r="X354" s="6">
        <v>180</v>
      </c>
      <c r="Y354" s="6">
        <v>166</v>
      </c>
      <c r="Z354" s="6">
        <v>174.7</v>
      </c>
      <c r="AA354" s="6">
        <v>158.80000000000001</v>
      </c>
      <c r="AB354" s="6">
        <v>166.3</v>
      </c>
      <c r="AC354" s="6">
        <v>171.2</v>
      </c>
      <c r="AD354" s="6">
        <v>172.3</v>
      </c>
      <c r="AE354" s="6">
        <v>166.8</v>
      </c>
      <c r="AF354" s="6">
        <v>175.3</v>
      </c>
      <c r="AG354" s="6">
        <f t="shared" si="64"/>
        <v>2322.3000000000002</v>
      </c>
      <c r="AH354" s="6">
        <f t="shared" si="65"/>
        <v>511.70000000000005</v>
      </c>
      <c r="AI354" s="6">
        <f t="shared" si="66"/>
        <v>508.4</v>
      </c>
      <c r="AJ354" s="7">
        <f t="shared" si="67"/>
        <v>347</v>
      </c>
      <c r="AK354">
        <f t="shared" si="68"/>
        <v>338.8</v>
      </c>
      <c r="AL354">
        <f t="shared" si="69"/>
        <v>533.20000000000005</v>
      </c>
    </row>
    <row r="355" spans="1:38" x14ac:dyDescent="0.3">
      <c r="A355" s="5" t="s">
        <v>34</v>
      </c>
      <c r="B355" s="6">
        <v>2022</v>
      </c>
      <c r="C355" s="6" t="s">
        <v>43</v>
      </c>
      <c r="D355" s="6" t="str">
        <f t="shared" si="70"/>
        <v>2022 October</v>
      </c>
      <c r="E355" s="6">
        <v>165.2</v>
      </c>
      <c r="F355" s="6">
        <v>210.9</v>
      </c>
      <c r="G355" s="6">
        <v>170.9</v>
      </c>
      <c r="H355" s="6">
        <v>170.9</v>
      </c>
      <c r="I355" s="6">
        <v>186.5</v>
      </c>
      <c r="J355" s="6">
        <v>163.80000000000001</v>
      </c>
      <c r="K355" s="6">
        <v>199.7</v>
      </c>
      <c r="L355" s="6">
        <v>169.8</v>
      </c>
      <c r="M355" s="6">
        <v>121.9</v>
      </c>
      <c r="N355" s="6">
        <v>199.9</v>
      </c>
      <c r="O355" s="6">
        <v>169.9</v>
      </c>
      <c r="P355" s="6">
        <v>188.3</v>
      </c>
      <c r="Q355" s="6">
        <v>179.6</v>
      </c>
      <c r="R355" s="6">
        <v>196.3</v>
      </c>
      <c r="S355" s="6">
        <v>181.9</v>
      </c>
      <c r="T355" s="6">
        <v>175.3</v>
      </c>
      <c r="U355" s="6">
        <v>181</v>
      </c>
      <c r="V355" s="6">
        <v>171.2</v>
      </c>
      <c r="W355" s="6">
        <f t="shared" si="71"/>
        <v>171.2</v>
      </c>
      <c r="X355" s="6">
        <v>180.5</v>
      </c>
      <c r="Y355" s="6">
        <v>170.4</v>
      </c>
      <c r="Z355" s="6">
        <v>178.7</v>
      </c>
      <c r="AA355" s="6">
        <v>162.9</v>
      </c>
      <c r="AB355" s="6">
        <v>168.2</v>
      </c>
      <c r="AC355" s="6">
        <v>173.4</v>
      </c>
      <c r="AD355" s="6">
        <v>172.1</v>
      </c>
      <c r="AE355" s="6">
        <v>170.5</v>
      </c>
      <c r="AF355" s="6">
        <v>176.7</v>
      </c>
      <c r="AG355" s="6">
        <f t="shared" si="64"/>
        <v>2297.3000000000002</v>
      </c>
      <c r="AH355" s="6">
        <f t="shared" si="65"/>
        <v>538.20000000000005</v>
      </c>
      <c r="AI355" s="6">
        <f t="shared" si="66"/>
        <v>515</v>
      </c>
      <c r="AJ355" s="7">
        <f t="shared" si="67"/>
        <v>350.79999999999995</v>
      </c>
      <c r="AK355">
        <f t="shared" si="68"/>
        <v>343.4</v>
      </c>
      <c r="AL355">
        <f t="shared" si="69"/>
        <v>535</v>
      </c>
    </row>
    <row r="356" spans="1:38" x14ac:dyDescent="0.3">
      <c r="A356" s="5" t="s">
        <v>30</v>
      </c>
      <c r="B356" s="6">
        <v>2022</v>
      </c>
      <c r="C356" s="6" t="s">
        <v>45</v>
      </c>
      <c r="D356" s="6" t="str">
        <f t="shared" si="70"/>
        <v>2022 November</v>
      </c>
      <c r="E356" s="6">
        <v>166.9</v>
      </c>
      <c r="F356" s="6">
        <v>207.2</v>
      </c>
      <c r="G356" s="6">
        <v>180.2</v>
      </c>
      <c r="H356" s="6">
        <v>172.3</v>
      </c>
      <c r="I356" s="6">
        <v>194</v>
      </c>
      <c r="J356" s="6">
        <v>159.1</v>
      </c>
      <c r="K356" s="6">
        <v>171.6</v>
      </c>
      <c r="L356" s="6">
        <v>170.2</v>
      </c>
      <c r="M356" s="6">
        <v>121.5</v>
      </c>
      <c r="N356" s="6">
        <v>204.8</v>
      </c>
      <c r="O356" s="6">
        <v>176.4</v>
      </c>
      <c r="P356" s="6">
        <v>186.9</v>
      </c>
      <c r="Q356" s="6">
        <v>176.6</v>
      </c>
      <c r="R356" s="6">
        <v>195.5</v>
      </c>
      <c r="S356" s="6">
        <v>187.2</v>
      </c>
      <c r="T356" s="6">
        <v>185.2</v>
      </c>
      <c r="U356" s="6">
        <v>186.9</v>
      </c>
      <c r="V356" s="6" t="s">
        <v>32</v>
      </c>
      <c r="W356" s="6">
        <f t="shared" si="71"/>
        <v>171.8</v>
      </c>
      <c r="X356" s="6">
        <v>181.9</v>
      </c>
      <c r="Y356" s="6">
        <v>175.5</v>
      </c>
      <c r="Z356" s="6">
        <v>182.3</v>
      </c>
      <c r="AA356" s="6">
        <v>167.5</v>
      </c>
      <c r="AB356" s="6">
        <v>170.8</v>
      </c>
      <c r="AC356" s="6">
        <v>176.9</v>
      </c>
      <c r="AD356" s="6">
        <v>173.4</v>
      </c>
      <c r="AE356" s="6">
        <v>174.6</v>
      </c>
      <c r="AF356" s="6">
        <v>177.8</v>
      </c>
      <c r="AG356" s="6">
        <f t="shared" si="64"/>
        <v>2287.6999999999998</v>
      </c>
      <c r="AH356" s="6">
        <f t="shared" si="65"/>
        <v>559.29999999999995</v>
      </c>
      <c r="AI356" s="6">
        <f t="shared" si="66"/>
        <v>524.20000000000005</v>
      </c>
      <c r="AJ356" s="7">
        <f t="shared" si="67"/>
        <v>355.70000000000005</v>
      </c>
      <c r="AK356">
        <f t="shared" si="68"/>
        <v>349.4</v>
      </c>
      <c r="AL356">
        <f t="shared" si="69"/>
        <v>540.90000000000009</v>
      </c>
    </row>
    <row r="357" spans="1:38" x14ac:dyDescent="0.3">
      <c r="A357" s="5" t="s">
        <v>33</v>
      </c>
      <c r="B357" s="6">
        <v>2022</v>
      </c>
      <c r="C357" s="6" t="s">
        <v>45</v>
      </c>
      <c r="D357" s="6" t="str">
        <f t="shared" si="70"/>
        <v>2022 November</v>
      </c>
      <c r="E357" s="6">
        <v>168.4</v>
      </c>
      <c r="F357" s="6">
        <v>213.4</v>
      </c>
      <c r="G357" s="6">
        <v>183.2</v>
      </c>
      <c r="H357" s="6">
        <v>172.3</v>
      </c>
      <c r="I357" s="6">
        <v>180</v>
      </c>
      <c r="J357" s="6">
        <v>162.6</v>
      </c>
      <c r="K357" s="6">
        <v>205.5</v>
      </c>
      <c r="L357" s="6">
        <v>171</v>
      </c>
      <c r="M357" s="6">
        <v>123.4</v>
      </c>
      <c r="N357" s="6">
        <v>198.8</v>
      </c>
      <c r="O357" s="6">
        <v>162.1</v>
      </c>
      <c r="P357" s="6">
        <v>192.4</v>
      </c>
      <c r="Q357" s="6">
        <v>181.3</v>
      </c>
      <c r="R357" s="6">
        <v>200.6</v>
      </c>
      <c r="S357" s="6">
        <v>176.7</v>
      </c>
      <c r="T357" s="6">
        <v>163.5</v>
      </c>
      <c r="U357" s="6">
        <v>174.7</v>
      </c>
      <c r="V357" s="6">
        <v>171.8</v>
      </c>
      <c r="W357" s="6">
        <f t="shared" si="71"/>
        <v>171.8</v>
      </c>
      <c r="X357" s="6">
        <v>180.3</v>
      </c>
      <c r="Y357" s="6">
        <v>166.9</v>
      </c>
      <c r="Z357" s="6">
        <v>175.8</v>
      </c>
      <c r="AA357" s="6">
        <v>158.9</v>
      </c>
      <c r="AB357" s="6">
        <v>166.7</v>
      </c>
      <c r="AC357" s="6">
        <v>171.5</v>
      </c>
      <c r="AD357" s="6">
        <v>173.8</v>
      </c>
      <c r="AE357" s="6">
        <v>167.4</v>
      </c>
      <c r="AF357" s="6">
        <v>174.1</v>
      </c>
      <c r="AG357" s="6">
        <f t="shared" si="64"/>
        <v>2314.4</v>
      </c>
      <c r="AH357" s="6">
        <f t="shared" si="65"/>
        <v>514.9</v>
      </c>
      <c r="AI357" s="6">
        <f t="shared" si="66"/>
        <v>510.20000000000005</v>
      </c>
      <c r="AJ357" s="7">
        <f t="shared" si="67"/>
        <v>349.6</v>
      </c>
      <c r="AK357">
        <f t="shared" si="68"/>
        <v>339.20000000000005</v>
      </c>
      <c r="AL357">
        <f t="shared" si="69"/>
        <v>534.70000000000005</v>
      </c>
    </row>
    <row r="358" spans="1:38" x14ac:dyDescent="0.3">
      <c r="A358" s="5" t="s">
        <v>34</v>
      </c>
      <c r="B358" s="6">
        <v>2022</v>
      </c>
      <c r="C358" s="6" t="s">
        <v>45</v>
      </c>
      <c r="D358" s="6" t="str">
        <f t="shared" si="70"/>
        <v>2022 November</v>
      </c>
      <c r="E358" s="6">
        <v>167.4</v>
      </c>
      <c r="F358" s="6">
        <v>209.4</v>
      </c>
      <c r="G358" s="6">
        <v>181.4</v>
      </c>
      <c r="H358" s="6">
        <v>172.3</v>
      </c>
      <c r="I358" s="6">
        <v>188.9</v>
      </c>
      <c r="J358" s="6">
        <v>160.69999999999999</v>
      </c>
      <c r="K358" s="6">
        <v>183.1</v>
      </c>
      <c r="L358" s="6">
        <v>170.5</v>
      </c>
      <c r="M358" s="6">
        <v>122.1</v>
      </c>
      <c r="N358" s="6">
        <v>202.8</v>
      </c>
      <c r="O358" s="6">
        <v>170.4</v>
      </c>
      <c r="P358" s="6">
        <v>189.5</v>
      </c>
      <c r="Q358" s="6">
        <v>178.3</v>
      </c>
      <c r="R358" s="6">
        <v>196.9</v>
      </c>
      <c r="S358" s="6">
        <v>183.1</v>
      </c>
      <c r="T358" s="6">
        <v>176.2</v>
      </c>
      <c r="U358" s="6">
        <v>182.1</v>
      </c>
      <c r="V358" s="6">
        <v>171.8</v>
      </c>
      <c r="W358" s="6">
        <f t="shared" si="71"/>
        <v>171.8</v>
      </c>
      <c r="X358" s="6">
        <v>181.3</v>
      </c>
      <c r="Y358" s="6">
        <v>171.4</v>
      </c>
      <c r="Z358" s="6">
        <v>179.8</v>
      </c>
      <c r="AA358" s="6">
        <v>163</v>
      </c>
      <c r="AB358" s="6">
        <v>168.5</v>
      </c>
      <c r="AC358" s="6">
        <v>173.7</v>
      </c>
      <c r="AD358" s="6">
        <v>173.6</v>
      </c>
      <c r="AE358" s="6">
        <v>171.1</v>
      </c>
      <c r="AF358" s="6">
        <v>176.5</v>
      </c>
      <c r="AG358" s="6">
        <f t="shared" si="64"/>
        <v>2296.8000000000002</v>
      </c>
      <c r="AH358" s="6">
        <f t="shared" si="65"/>
        <v>541.4</v>
      </c>
      <c r="AI358" s="6">
        <f t="shared" si="66"/>
        <v>516.90000000000009</v>
      </c>
      <c r="AJ358" s="7">
        <f t="shared" si="67"/>
        <v>353.4</v>
      </c>
      <c r="AK358">
        <f t="shared" si="68"/>
        <v>344.3</v>
      </c>
      <c r="AL358">
        <f t="shared" si="69"/>
        <v>536.5</v>
      </c>
    </row>
    <row r="359" spans="1:38" x14ac:dyDescent="0.3">
      <c r="A359" s="5" t="s">
        <v>30</v>
      </c>
      <c r="B359" s="6">
        <v>2022</v>
      </c>
      <c r="C359" s="6" t="s">
        <v>46</v>
      </c>
      <c r="D359" s="6" t="str">
        <f t="shared" si="70"/>
        <v>2022 December</v>
      </c>
      <c r="E359" s="6">
        <v>168.8</v>
      </c>
      <c r="F359" s="6">
        <v>206.9</v>
      </c>
      <c r="G359" s="6">
        <v>189.1</v>
      </c>
      <c r="H359" s="6">
        <v>173.4</v>
      </c>
      <c r="I359" s="6">
        <v>193.9</v>
      </c>
      <c r="J359" s="6">
        <v>156.69999999999999</v>
      </c>
      <c r="K359" s="6">
        <v>150.19999999999999</v>
      </c>
      <c r="L359" s="6">
        <v>170.5</v>
      </c>
      <c r="M359" s="6">
        <v>121.2</v>
      </c>
      <c r="N359" s="6">
        <v>207.5</v>
      </c>
      <c r="O359" s="6">
        <v>176.8</v>
      </c>
      <c r="P359" s="6">
        <v>187.7</v>
      </c>
      <c r="Q359" s="6">
        <v>174.4</v>
      </c>
      <c r="R359" s="6">
        <v>195.9</v>
      </c>
      <c r="S359" s="6">
        <v>188.1</v>
      </c>
      <c r="T359" s="6">
        <v>185.9</v>
      </c>
      <c r="U359" s="6">
        <v>187.8</v>
      </c>
      <c r="V359" s="6" t="s">
        <v>32</v>
      </c>
      <c r="W359" s="6">
        <f t="shared" si="71"/>
        <v>170.7</v>
      </c>
      <c r="X359" s="6">
        <v>182.8</v>
      </c>
      <c r="Y359" s="6">
        <v>176.4</v>
      </c>
      <c r="Z359" s="6">
        <v>183.5</v>
      </c>
      <c r="AA359" s="6">
        <v>167.8</v>
      </c>
      <c r="AB359" s="6">
        <v>171.2</v>
      </c>
      <c r="AC359" s="6">
        <v>177.3</v>
      </c>
      <c r="AD359" s="6">
        <v>175.7</v>
      </c>
      <c r="AE359" s="6">
        <v>175.5</v>
      </c>
      <c r="AF359" s="6">
        <v>177.1</v>
      </c>
      <c r="AG359" s="6">
        <f t="shared" si="64"/>
        <v>2277.1</v>
      </c>
      <c r="AH359" s="6">
        <f t="shared" si="65"/>
        <v>561.79999999999995</v>
      </c>
      <c r="AI359" s="6">
        <f t="shared" si="66"/>
        <v>524.40000000000009</v>
      </c>
      <c r="AJ359" s="7">
        <f t="shared" si="67"/>
        <v>359.2</v>
      </c>
      <c r="AK359">
        <f t="shared" si="68"/>
        <v>350.6</v>
      </c>
      <c r="AL359">
        <f t="shared" si="69"/>
        <v>542.59999999999991</v>
      </c>
    </row>
    <row r="360" spans="1:38" x14ac:dyDescent="0.3">
      <c r="A360" s="5" t="s">
        <v>33</v>
      </c>
      <c r="B360" s="6">
        <v>2022</v>
      </c>
      <c r="C360" s="6" t="s">
        <v>46</v>
      </c>
      <c r="D360" s="6" t="str">
        <f t="shared" si="70"/>
        <v>2022 December</v>
      </c>
      <c r="E360" s="6">
        <v>170.2</v>
      </c>
      <c r="F360" s="6">
        <v>212.9</v>
      </c>
      <c r="G360" s="6">
        <v>191.9</v>
      </c>
      <c r="H360" s="6">
        <v>173.9</v>
      </c>
      <c r="I360" s="6">
        <v>179.1</v>
      </c>
      <c r="J360" s="6">
        <v>159.5</v>
      </c>
      <c r="K360" s="6">
        <v>178.7</v>
      </c>
      <c r="L360" s="6">
        <v>171.3</v>
      </c>
      <c r="M360" s="6">
        <v>123.1</v>
      </c>
      <c r="N360" s="6">
        <v>200.5</v>
      </c>
      <c r="O360" s="6">
        <v>162.80000000000001</v>
      </c>
      <c r="P360" s="6">
        <v>193.3</v>
      </c>
      <c r="Q360" s="6">
        <v>178.6</v>
      </c>
      <c r="R360" s="6">
        <v>201.1</v>
      </c>
      <c r="S360" s="6">
        <v>177.7</v>
      </c>
      <c r="T360" s="6">
        <v>164.5</v>
      </c>
      <c r="U360" s="6">
        <v>175.7</v>
      </c>
      <c r="V360" s="6">
        <v>170.7</v>
      </c>
      <c r="W360" s="6">
        <f t="shared" si="71"/>
        <v>170.7</v>
      </c>
      <c r="X360" s="6">
        <v>180.6</v>
      </c>
      <c r="Y360" s="6">
        <v>167.3</v>
      </c>
      <c r="Z360" s="6">
        <v>177.2</v>
      </c>
      <c r="AA360" s="6">
        <v>159.4</v>
      </c>
      <c r="AB360" s="6">
        <v>167.1</v>
      </c>
      <c r="AC360" s="6">
        <v>171.8</v>
      </c>
      <c r="AD360" s="6">
        <v>176</v>
      </c>
      <c r="AE360" s="6">
        <v>168.2</v>
      </c>
      <c r="AF360" s="6">
        <v>174.1</v>
      </c>
      <c r="AG360" s="6">
        <f t="shared" si="64"/>
        <v>2295.7999999999997</v>
      </c>
      <c r="AH360" s="6">
        <f t="shared" si="65"/>
        <v>517.9</v>
      </c>
      <c r="AI360" s="6">
        <f t="shared" si="66"/>
        <v>509.8</v>
      </c>
      <c r="AJ360" s="7">
        <f t="shared" si="67"/>
        <v>353.2</v>
      </c>
      <c r="AK360">
        <f t="shared" si="68"/>
        <v>340</v>
      </c>
      <c r="AL360">
        <f t="shared" si="69"/>
        <v>536.4</v>
      </c>
    </row>
    <row r="361" spans="1:38" x14ac:dyDescent="0.3">
      <c r="A361" s="5" t="s">
        <v>34</v>
      </c>
      <c r="B361" s="6">
        <v>2022</v>
      </c>
      <c r="C361" s="6" t="s">
        <v>46</v>
      </c>
      <c r="D361" s="6" t="str">
        <f t="shared" si="70"/>
        <v>2022 December</v>
      </c>
      <c r="E361" s="6">
        <v>169.2</v>
      </c>
      <c r="F361" s="6">
        <v>209</v>
      </c>
      <c r="G361" s="6">
        <v>190.2</v>
      </c>
      <c r="H361" s="6">
        <v>173.6</v>
      </c>
      <c r="I361" s="6">
        <v>188.5</v>
      </c>
      <c r="J361" s="6">
        <v>158</v>
      </c>
      <c r="K361" s="6">
        <v>159.9</v>
      </c>
      <c r="L361" s="6">
        <v>170.8</v>
      </c>
      <c r="M361" s="6">
        <v>121.8</v>
      </c>
      <c r="N361" s="6">
        <v>205.2</v>
      </c>
      <c r="O361" s="6">
        <v>171</v>
      </c>
      <c r="P361" s="6">
        <v>190.3</v>
      </c>
      <c r="Q361" s="6">
        <v>175.9</v>
      </c>
      <c r="R361" s="6">
        <v>197.3</v>
      </c>
      <c r="S361" s="6">
        <v>184</v>
      </c>
      <c r="T361" s="6">
        <v>177</v>
      </c>
      <c r="U361" s="6">
        <v>183</v>
      </c>
      <c r="V361" s="6">
        <v>170.7</v>
      </c>
      <c r="W361" s="6">
        <f t="shared" si="71"/>
        <v>170.7</v>
      </c>
      <c r="X361" s="6">
        <v>182</v>
      </c>
      <c r="Y361" s="6">
        <v>172.1</v>
      </c>
      <c r="Z361" s="6">
        <v>181.1</v>
      </c>
      <c r="AA361" s="6">
        <v>163.4</v>
      </c>
      <c r="AB361" s="6">
        <v>168.9</v>
      </c>
      <c r="AC361" s="6">
        <v>174.1</v>
      </c>
      <c r="AD361" s="6">
        <v>175.8</v>
      </c>
      <c r="AE361" s="6">
        <v>172</v>
      </c>
      <c r="AF361" s="6">
        <v>175.7</v>
      </c>
      <c r="AG361" s="6">
        <f t="shared" si="64"/>
        <v>2283.4</v>
      </c>
      <c r="AH361" s="6">
        <f t="shared" si="65"/>
        <v>544</v>
      </c>
      <c r="AI361" s="6">
        <f t="shared" si="66"/>
        <v>516.9</v>
      </c>
      <c r="AJ361" s="7">
        <f t="shared" si="67"/>
        <v>356.9</v>
      </c>
      <c r="AK361">
        <f t="shared" si="68"/>
        <v>345.4</v>
      </c>
      <c r="AL361">
        <f t="shared" si="69"/>
        <v>538.20000000000005</v>
      </c>
    </row>
    <row r="362" spans="1:38" x14ac:dyDescent="0.3">
      <c r="A362" s="5" t="s">
        <v>30</v>
      </c>
      <c r="B362" s="6">
        <v>2023</v>
      </c>
      <c r="C362" s="6" t="s">
        <v>31</v>
      </c>
      <c r="D362" s="6" t="str">
        <f t="shared" si="70"/>
        <v>2023 January</v>
      </c>
      <c r="E362" s="6">
        <v>174</v>
      </c>
      <c r="F362" s="6">
        <v>208.3</v>
      </c>
      <c r="G362" s="6">
        <v>192.9</v>
      </c>
      <c r="H362" s="6">
        <v>174.3</v>
      </c>
      <c r="I362" s="6">
        <v>192.6</v>
      </c>
      <c r="J362" s="6">
        <v>156.30000000000001</v>
      </c>
      <c r="K362" s="6">
        <v>142.9</v>
      </c>
      <c r="L362" s="6">
        <v>170.7</v>
      </c>
      <c r="M362" s="6">
        <v>120.3</v>
      </c>
      <c r="N362" s="6">
        <v>210.5</v>
      </c>
      <c r="O362" s="6">
        <v>176.9</v>
      </c>
      <c r="P362" s="6">
        <v>188.5</v>
      </c>
      <c r="Q362" s="6">
        <v>175</v>
      </c>
      <c r="R362" s="6">
        <v>196.9</v>
      </c>
      <c r="S362" s="6">
        <v>189</v>
      </c>
      <c r="T362" s="6">
        <v>186.3</v>
      </c>
      <c r="U362" s="6">
        <v>188.6</v>
      </c>
      <c r="V362" s="6" t="s">
        <v>32</v>
      </c>
      <c r="W362" s="6">
        <f t="shared" si="71"/>
        <v>172.1</v>
      </c>
      <c r="X362" s="6">
        <v>183.2</v>
      </c>
      <c r="Y362" s="6">
        <v>177.2</v>
      </c>
      <c r="Z362" s="6">
        <v>184.7</v>
      </c>
      <c r="AA362" s="6">
        <v>168.2</v>
      </c>
      <c r="AB362" s="6">
        <v>171.8</v>
      </c>
      <c r="AC362" s="6">
        <v>177.8</v>
      </c>
      <c r="AD362" s="6">
        <v>178.4</v>
      </c>
      <c r="AE362" s="6">
        <v>176.5</v>
      </c>
      <c r="AF362" s="6">
        <v>177.8</v>
      </c>
      <c r="AG362" s="6">
        <f t="shared" si="64"/>
        <v>2283.2000000000003</v>
      </c>
      <c r="AH362" s="6">
        <f t="shared" si="65"/>
        <v>563.9</v>
      </c>
      <c r="AI362" s="6">
        <f t="shared" si="66"/>
        <v>527.09999999999991</v>
      </c>
      <c r="AJ362" s="7">
        <f t="shared" si="67"/>
        <v>363.1</v>
      </c>
      <c r="AK362">
        <f t="shared" si="68"/>
        <v>351.4</v>
      </c>
      <c r="AL362">
        <f t="shared" si="69"/>
        <v>545.20000000000005</v>
      </c>
    </row>
    <row r="363" spans="1:38" x14ac:dyDescent="0.3">
      <c r="A363" s="5" t="s">
        <v>33</v>
      </c>
      <c r="B363" s="6">
        <v>2023</v>
      </c>
      <c r="C363" s="6" t="s">
        <v>31</v>
      </c>
      <c r="D363" s="6" t="str">
        <f t="shared" si="70"/>
        <v>2023 January</v>
      </c>
      <c r="E363" s="6">
        <v>173.3</v>
      </c>
      <c r="F363" s="6">
        <v>215.2</v>
      </c>
      <c r="G363" s="6">
        <v>197</v>
      </c>
      <c r="H363" s="6">
        <v>175.2</v>
      </c>
      <c r="I363" s="6">
        <v>178</v>
      </c>
      <c r="J363" s="6">
        <v>160.5</v>
      </c>
      <c r="K363" s="6">
        <v>175.3</v>
      </c>
      <c r="L363" s="6">
        <v>171.2</v>
      </c>
      <c r="M363" s="6">
        <v>122.7</v>
      </c>
      <c r="N363" s="6">
        <v>204.3</v>
      </c>
      <c r="O363" s="6">
        <v>163.69999999999999</v>
      </c>
      <c r="P363" s="6">
        <v>194.3</v>
      </c>
      <c r="Q363" s="6">
        <v>179.5</v>
      </c>
      <c r="R363" s="6">
        <v>201.6</v>
      </c>
      <c r="S363" s="6">
        <v>178.7</v>
      </c>
      <c r="T363" s="6">
        <v>165.3</v>
      </c>
      <c r="U363" s="6">
        <v>176.6</v>
      </c>
      <c r="V363" s="6">
        <v>172.1</v>
      </c>
      <c r="W363" s="6">
        <f t="shared" si="71"/>
        <v>172.1</v>
      </c>
      <c r="X363" s="6">
        <v>180.1</v>
      </c>
      <c r="Y363" s="6">
        <v>168</v>
      </c>
      <c r="Z363" s="6">
        <v>178.5</v>
      </c>
      <c r="AA363" s="6">
        <v>159.5</v>
      </c>
      <c r="AB363" s="6">
        <v>167.8</v>
      </c>
      <c r="AC363" s="6">
        <v>171.8</v>
      </c>
      <c r="AD363" s="6">
        <v>178.8</v>
      </c>
      <c r="AE363" s="6">
        <v>168.9</v>
      </c>
      <c r="AF363" s="6">
        <v>174.9</v>
      </c>
      <c r="AG363" s="6">
        <f t="shared" si="64"/>
        <v>2310.2000000000003</v>
      </c>
      <c r="AH363" s="6">
        <f t="shared" si="65"/>
        <v>520.6</v>
      </c>
      <c r="AI363" s="6">
        <f t="shared" si="66"/>
        <v>511.90000000000003</v>
      </c>
      <c r="AJ363" s="7">
        <f t="shared" si="67"/>
        <v>357.3</v>
      </c>
      <c r="AK363">
        <f t="shared" si="68"/>
        <v>339.6</v>
      </c>
      <c r="AL363">
        <f t="shared" si="69"/>
        <v>538.29999999999995</v>
      </c>
    </row>
    <row r="364" spans="1:38" x14ac:dyDescent="0.3">
      <c r="A364" s="5" t="s">
        <v>34</v>
      </c>
      <c r="B364" s="6">
        <v>2023</v>
      </c>
      <c r="C364" s="6" t="s">
        <v>31</v>
      </c>
      <c r="D364" s="6" t="str">
        <f t="shared" si="70"/>
        <v>2023 January</v>
      </c>
      <c r="E364" s="6">
        <v>173.8</v>
      </c>
      <c r="F364" s="6">
        <v>210.7</v>
      </c>
      <c r="G364" s="6">
        <v>194.5</v>
      </c>
      <c r="H364" s="6">
        <v>174.6</v>
      </c>
      <c r="I364" s="6">
        <v>187.2</v>
      </c>
      <c r="J364" s="6">
        <v>158.30000000000001</v>
      </c>
      <c r="K364" s="6">
        <v>153.9</v>
      </c>
      <c r="L364" s="6">
        <v>170.9</v>
      </c>
      <c r="M364" s="6">
        <v>121.1</v>
      </c>
      <c r="N364" s="6">
        <v>208.4</v>
      </c>
      <c r="O364" s="6">
        <v>171.4</v>
      </c>
      <c r="P364" s="6">
        <v>191.2</v>
      </c>
      <c r="Q364" s="6">
        <v>176.7</v>
      </c>
      <c r="R364" s="6">
        <v>198.2</v>
      </c>
      <c r="S364" s="6">
        <v>184.9</v>
      </c>
      <c r="T364" s="6">
        <v>177.6</v>
      </c>
      <c r="U364" s="6">
        <v>183.8</v>
      </c>
      <c r="V364" s="6">
        <v>172.1</v>
      </c>
      <c r="W364" s="6">
        <f t="shared" si="71"/>
        <v>172.1</v>
      </c>
      <c r="X364" s="6">
        <v>182</v>
      </c>
      <c r="Y364" s="6">
        <v>172.9</v>
      </c>
      <c r="Z364" s="6">
        <v>182.3</v>
      </c>
      <c r="AA364" s="6">
        <v>163.6</v>
      </c>
      <c r="AB364" s="6">
        <v>169.5</v>
      </c>
      <c r="AC364" s="6">
        <v>174.3</v>
      </c>
      <c r="AD364" s="6">
        <v>178.6</v>
      </c>
      <c r="AE364" s="6">
        <v>172.8</v>
      </c>
      <c r="AF364" s="6">
        <v>176.5</v>
      </c>
      <c r="AG364" s="6">
        <f t="shared" si="64"/>
        <v>2292.6999999999998</v>
      </c>
      <c r="AH364" s="6">
        <f t="shared" si="65"/>
        <v>546.29999999999995</v>
      </c>
      <c r="AI364" s="6">
        <f t="shared" si="66"/>
        <v>519.29999999999995</v>
      </c>
      <c r="AJ364" s="7">
        <f t="shared" si="67"/>
        <v>360.9</v>
      </c>
      <c r="AK364">
        <f t="shared" si="68"/>
        <v>345.6</v>
      </c>
      <c r="AL364">
        <f t="shared" si="69"/>
        <v>540.5</v>
      </c>
    </row>
    <row r="365" spans="1:38" x14ac:dyDescent="0.3">
      <c r="A365" s="5" t="s">
        <v>30</v>
      </c>
      <c r="B365" s="6">
        <v>2023</v>
      </c>
      <c r="C365" s="6" t="s">
        <v>35</v>
      </c>
      <c r="D365" s="6" t="str">
        <f t="shared" si="70"/>
        <v>2023 February</v>
      </c>
      <c r="E365" s="6">
        <v>174.2</v>
      </c>
      <c r="F365" s="6">
        <v>205.2</v>
      </c>
      <c r="G365" s="6">
        <v>173.9</v>
      </c>
      <c r="H365" s="6">
        <v>177</v>
      </c>
      <c r="I365" s="6">
        <v>183.4</v>
      </c>
      <c r="J365" s="6">
        <v>167.2</v>
      </c>
      <c r="K365" s="6">
        <v>140.9</v>
      </c>
      <c r="L365" s="6">
        <v>170.4</v>
      </c>
      <c r="M365" s="6">
        <v>119.1</v>
      </c>
      <c r="N365" s="6">
        <v>212.1</v>
      </c>
      <c r="O365" s="6">
        <v>177.6</v>
      </c>
      <c r="P365" s="6">
        <v>189.9</v>
      </c>
      <c r="Q365" s="6">
        <v>174.8</v>
      </c>
      <c r="R365" s="6">
        <v>198.3</v>
      </c>
      <c r="S365" s="6">
        <v>190</v>
      </c>
      <c r="T365" s="6">
        <v>187</v>
      </c>
      <c r="U365" s="6">
        <v>189.6</v>
      </c>
      <c r="V365" s="6" t="s">
        <v>32</v>
      </c>
      <c r="W365" s="6">
        <f t="shared" si="71"/>
        <v>173.5</v>
      </c>
      <c r="X365" s="6">
        <v>181.6</v>
      </c>
      <c r="Y365" s="6">
        <v>178.6</v>
      </c>
      <c r="Z365" s="6">
        <v>186.6</v>
      </c>
      <c r="AA365" s="6">
        <v>169</v>
      </c>
      <c r="AB365" s="6">
        <v>172.8</v>
      </c>
      <c r="AC365" s="6">
        <v>178.5</v>
      </c>
      <c r="AD365" s="6">
        <v>180.7</v>
      </c>
      <c r="AE365" s="6">
        <v>177.9</v>
      </c>
      <c r="AF365" s="6">
        <v>178</v>
      </c>
      <c r="AG365" s="6">
        <f t="shared" si="64"/>
        <v>2265.6999999999998</v>
      </c>
      <c r="AH365" s="6">
        <f t="shared" si="65"/>
        <v>566.6</v>
      </c>
      <c r="AI365" s="6">
        <f t="shared" si="66"/>
        <v>530.6</v>
      </c>
      <c r="AJ365" s="7">
        <f t="shared" si="67"/>
        <v>367.29999999999995</v>
      </c>
      <c r="AK365">
        <f t="shared" si="68"/>
        <v>350.6</v>
      </c>
      <c r="AL365">
        <f t="shared" si="69"/>
        <v>549</v>
      </c>
    </row>
    <row r="366" spans="1:38" x14ac:dyDescent="0.3">
      <c r="A366" s="5" t="s">
        <v>33</v>
      </c>
      <c r="B366" s="6">
        <v>2023</v>
      </c>
      <c r="C366" s="6" t="s">
        <v>35</v>
      </c>
      <c r="D366" s="6" t="str">
        <f t="shared" si="70"/>
        <v>2023 February</v>
      </c>
      <c r="E366" s="6">
        <v>174.7</v>
      </c>
      <c r="F366" s="6">
        <v>212.2</v>
      </c>
      <c r="G366" s="6">
        <v>177.2</v>
      </c>
      <c r="H366" s="6">
        <v>177.9</v>
      </c>
      <c r="I366" s="6">
        <v>172.2</v>
      </c>
      <c r="J366" s="6">
        <v>172.1</v>
      </c>
      <c r="K366" s="6">
        <v>175.8</v>
      </c>
      <c r="L366" s="6">
        <v>172.2</v>
      </c>
      <c r="M366" s="6">
        <v>121.9</v>
      </c>
      <c r="N366" s="6">
        <v>204.8</v>
      </c>
      <c r="O366" s="6">
        <v>164.9</v>
      </c>
      <c r="P366" s="6">
        <v>196.6</v>
      </c>
      <c r="Q366" s="6">
        <v>180.7</v>
      </c>
      <c r="R366" s="6">
        <v>202.7</v>
      </c>
      <c r="S366" s="6">
        <v>180.3</v>
      </c>
      <c r="T366" s="6">
        <v>167</v>
      </c>
      <c r="U366" s="6">
        <v>178.2</v>
      </c>
      <c r="V366" s="6">
        <v>173.5</v>
      </c>
      <c r="W366" s="6">
        <f t="shared" si="71"/>
        <v>173.5</v>
      </c>
      <c r="X366" s="6">
        <v>182.8</v>
      </c>
      <c r="Y366" s="6">
        <v>169.2</v>
      </c>
      <c r="Z366" s="6">
        <v>180.8</v>
      </c>
      <c r="AA366" s="6">
        <v>159.80000000000001</v>
      </c>
      <c r="AB366" s="6">
        <v>168.4</v>
      </c>
      <c r="AC366" s="6">
        <v>172.5</v>
      </c>
      <c r="AD366" s="6">
        <v>181.4</v>
      </c>
      <c r="AE366" s="6">
        <v>170</v>
      </c>
      <c r="AF366" s="6">
        <v>176.3</v>
      </c>
      <c r="AG366" s="6">
        <f t="shared" si="64"/>
        <v>2303.1999999999998</v>
      </c>
      <c r="AH366" s="6">
        <f t="shared" si="65"/>
        <v>525.5</v>
      </c>
      <c r="AI366" s="6">
        <f t="shared" si="66"/>
        <v>515.20000000000005</v>
      </c>
      <c r="AJ366" s="7">
        <f t="shared" si="67"/>
        <v>362.20000000000005</v>
      </c>
      <c r="AK366">
        <f t="shared" si="68"/>
        <v>342.6</v>
      </c>
      <c r="AL366">
        <f t="shared" si="69"/>
        <v>541.1</v>
      </c>
    </row>
    <row r="367" spans="1:38" x14ac:dyDescent="0.3">
      <c r="A367" s="5" t="s">
        <v>34</v>
      </c>
      <c r="B367" s="6">
        <v>2023</v>
      </c>
      <c r="C367" s="6" t="s">
        <v>35</v>
      </c>
      <c r="D367" s="6" t="str">
        <f t="shared" si="70"/>
        <v>2023 February</v>
      </c>
      <c r="E367" s="6">
        <v>174.4</v>
      </c>
      <c r="F367" s="6">
        <v>207.7</v>
      </c>
      <c r="G367" s="6">
        <v>175.2</v>
      </c>
      <c r="H367" s="6">
        <v>177.3</v>
      </c>
      <c r="I367" s="6">
        <v>179.3</v>
      </c>
      <c r="J367" s="6">
        <v>169.5</v>
      </c>
      <c r="K367" s="6">
        <v>152.69999999999999</v>
      </c>
      <c r="L367" s="6">
        <v>171</v>
      </c>
      <c r="M367" s="6">
        <v>120</v>
      </c>
      <c r="N367" s="6">
        <v>209.7</v>
      </c>
      <c r="O367" s="6">
        <v>172.3</v>
      </c>
      <c r="P367" s="6">
        <v>193</v>
      </c>
      <c r="Q367" s="6">
        <v>177</v>
      </c>
      <c r="R367" s="6">
        <v>199.5</v>
      </c>
      <c r="S367" s="6">
        <v>186.2</v>
      </c>
      <c r="T367" s="6">
        <v>178.7</v>
      </c>
      <c r="U367" s="6">
        <v>185.1</v>
      </c>
      <c r="V367" s="6">
        <v>173.5</v>
      </c>
      <c r="W367" s="6">
        <f t="shared" si="71"/>
        <v>173.5</v>
      </c>
      <c r="X367" s="6">
        <v>182.1</v>
      </c>
      <c r="Y367" s="6">
        <v>174.2</v>
      </c>
      <c r="Z367" s="6">
        <v>184.4</v>
      </c>
      <c r="AA367" s="6">
        <v>164.2</v>
      </c>
      <c r="AB367" s="6">
        <v>170.3</v>
      </c>
      <c r="AC367" s="6">
        <v>175</v>
      </c>
      <c r="AD367" s="6">
        <v>181</v>
      </c>
      <c r="AE367" s="6">
        <v>174.1</v>
      </c>
      <c r="AF367" s="6">
        <v>177.2</v>
      </c>
      <c r="AG367" s="6">
        <f t="shared" si="64"/>
        <v>2279.1</v>
      </c>
      <c r="AH367" s="6">
        <f t="shared" si="65"/>
        <v>550</v>
      </c>
      <c r="AI367" s="6">
        <f t="shared" si="66"/>
        <v>522.70000000000005</v>
      </c>
      <c r="AJ367" s="7">
        <f t="shared" si="67"/>
        <v>365.4</v>
      </c>
      <c r="AK367">
        <f t="shared" si="68"/>
        <v>346.29999999999995</v>
      </c>
      <c r="AL367">
        <f t="shared" si="69"/>
        <v>543.90000000000009</v>
      </c>
    </row>
    <row r="368" spans="1:38" x14ac:dyDescent="0.3">
      <c r="A368" s="5" t="s">
        <v>30</v>
      </c>
      <c r="B368" s="6">
        <v>2023</v>
      </c>
      <c r="C368" s="6" t="s">
        <v>36</v>
      </c>
      <c r="D368" s="6" t="str">
        <f t="shared" si="70"/>
        <v>2023 March</v>
      </c>
      <c r="E368" s="6">
        <v>174.3</v>
      </c>
      <c r="F368" s="6">
        <v>205.2</v>
      </c>
      <c r="G368" s="6">
        <v>173.9</v>
      </c>
      <c r="H368" s="6">
        <v>177</v>
      </c>
      <c r="I368" s="6">
        <v>183.3</v>
      </c>
      <c r="J368" s="6">
        <v>167.2</v>
      </c>
      <c r="K368" s="6">
        <v>140.9</v>
      </c>
      <c r="L368" s="6">
        <v>170.5</v>
      </c>
      <c r="M368" s="6">
        <v>119.1</v>
      </c>
      <c r="N368" s="6">
        <v>212.1</v>
      </c>
      <c r="O368" s="6">
        <v>177.6</v>
      </c>
      <c r="P368" s="6">
        <v>189.9</v>
      </c>
      <c r="Q368" s="6">
        <v>174.8</v>
      </c>
      <c r="R368" s="6">
        <v>198.4</v>
      </c>
      <c r="S368" s="6">
        <v>190</v>
      </c>
      <c r="T368" s="6">
        <v>187</v>
      </c>
      <c r="U368" s="6">
        <v>189.6</v>
      </c>
      <c r="V368" s="6" t="s">
        <v>32</v>
      </c>
      <c r="W368" s="6">
        <f t="shared" si="71"/>
        <v>173.5</v>
      </c>
      <c r="X368" s="6">
        <v>181.4</v>
      </c>
      <c r="Y368" s="6">
        <v>178.6</v>
      </c>
      <c r="Z368" s="6">
        <v>186.6</v>
      </c>
      <c r="AA368" s="6">
        <v>169</v>
      </c>
      <c r="AB368" s="6">
        <v>172.8</v>
      </c>
      <c r="AC368" s="6">
        <v>178.5</v>
      </c>
      <c r="AD368" s="6">
        <v>180.7</v>
      </c>
      <c r="AE368" s="6">
        <v>177.9</v>
      </c>
      <c r="AF368" s="6">
        <v>178</v>
      </c>
      <c r="AG368" s="6">
        <f t="shared" si="64"/>
        <v>2265.8000000000002</v>
      </c>
      <c r="AH368" s="6">
        <f t="shared" si="65"/>
        <v>566.6</v>
      </c>
      <c r="AI368" s="6">
        <f t="shared" si="66"/>
        <v>530.6</v>
      </c>
      <c r="AJ368" s="7">
        <f t="shared" si="67"/>
        <v>367.29999999999995</v>
      </c>
      <c r="AK368">
        <f t="shared" si="68"/>
        <v>350.4</v>
      </c>
      <c r="AL368">
        <f t="shared" si="69"/>
        <v>549.1</v>
      </c>
    </row>
    <row r="369" spans="1:38" x14ac:dyDescent="0.3">
      <c r="A369" s="5" t="s">
        <v>33</v>
      </c>
      <c r="B369" s="6">
        <v>2023</v>
      </c>
      <c r="C369" s="6" t="s">
        <v>36</v>
      </c>
      <c r="D369" s="6" t="str">
        <f t="shared" si="70"/>
        <v>2023 March</v>
      </c>
      <c r="E369" s="6">
        <v>174.7</v>
      </c>
      <c r="F369" s="6">
        <v>212.2</v>
      </c>
      <c r="G369" s="6">
        <v>177.2</v>
      </c>
      <c r="H369" s="6">
        <v>177.9</v>
      </c>
      <c r="I369" s="6">
        <v>172.2</v>
      </c>
      <c r="J369" s="6">
        <v>172.1</v>
      </c>
      <c r="K369" s="6">
        <v>175.9</v>
      </c>
      <c r="L369" s="6">
        <v>172.2</v>
      </c>
      <c r="M369" s="6">
        <v>121.9</v>
      </c>
      <c r="N369" s="6">
        <v>204.8</v>
      </c>
      <c r="O369" s="6">
        <v>164.9</v>
      </c>
      <c r="P369" s="6">
        <v>196.6</v>
      </c>
      <c r="Q369" s="6">
        <v>180.8</v>
      </c>
      <c r="R369" s="6">
        <v>202.7</v>
      </c>
      <c r="S369" s="6">
        <v>180.2</v>
      </c>
      <c r="T369" s="6">
        <v>167</v>
      </c>
      <c r="U369" s="6">
        <v>178.2</v>
      </c>
      <c r="V369" s="6">
        <v>173.5</v>
      </c>
      <c r="W369" s="6">
        <f t="shared" si="71"/>
        <v>173.5</v>
      </c>
      <c r="X369" s="6">
        <v>182.6</v>
      </c>
      <c r="Y369" s="6">
        <v>169.2</v>
      </c>
      <c r="Z369" s="6">
        <v>180.8</v>
      </c>
      <c r="AA369" s="6">
        <v>159.80000000000001</v>
      </c>
      <c r="AB369" s="6">
        <v>168.4</v>
      </c>
      <c r="AC369" s="6">
        <v>172.5</v>
      </c>
      <c r="AD369" s="6">
        <v>181.5</v>
      </c>
      <c r="AE369" s="6">
        <v>170</v>
      </c>
      <c r="AF369" s="6">
        <v>176.3</v>
      </c>
      <c r="AG369" s="6">
        <f t="shared" si="64"/>
        <v>2303.4</v>
      </c>
      <c r="AH369" s="6">
        <f t="shared" si="65"/>
        <v>525.4</v>
      </c>
      <c r="AI369" s="6">
        <f t="shared" si="66"/>
        <v>515.20000000000005</v>
      </c>
      <c r="AJ369" s="7">
        <f t="shared" si="67"/>
        <v>362.3</v>
      </c>
      <c r="AK369">
        <f t="shared" si="68"/>
        <v>342.4</v>
      </c>
      <c r="AL369">
        <f t="shared" si="69"/>
        <v>541.1</v>
      </c>
    </row>
    <row r="370" spans="1:38" x14ac:dyDescent="0.3">
      <c r="A370" s="5" t="s">
        <v>34</v>
      </c>
      <c r="B370" s="6">
        <v>2023</v>
      </c>
      <c r="C370" s="6" t="s">
        <v>36</v>
      </c>
      <c r="D370" s="6" t="str">
        <f t="shared" si="70"/>
        <v>2023 March</v>
      </c>
      <c r="E370" s="6">
        <v>174.4</v>
      </c>
      <c r="F370" s="6">
        <v>207.7</v>
      </c>
      <c r="G370" s="6">
        <v>175.2</v>
      </c>
      <c r="H370" s="6">
        <v>177.3</v>
      </c>
      <c r="I370" s="6">
        <v>179.2</v>
      </c>
      <c r="J370" s="6">
        <v>169.5</v>
      </c>
      <c r="K370" s="6">
        <v>152.80000000000001</v>
      </c>
      <c r="L370" s="6">
        <v>171.1</v>
      </c>
      <c r="M370" s="6">
        <v>120</v>
      </c>
      <c r="N370" s="6">
        <v>209.7</v>
      </c>
      <c r="O370" s="6">
        <v>172.3</v>
      </c>
      <c r="P370" s="6">
        <v>193</v>
      </c>
      <c r="Q370" s="6">
        <v>177</v>
      </c>
      <c r="R370" s="6">
        <v>199.5</v>
      </c>
      <c r="S370" s="6">
        <v>186.1</v>
      </c>
      <c r="T370" s="6">
        <v>178.7</v>
      </c>
      <c r="U370" s="6">
        <v>185.1</v>
      </c>
      <c r="V370" s="6">
        <v>173.5</v>
      </c>
      <c r="W370" s="6">
        <f t="shared" si="71"/>
        <v>173.5</v>
      </c>
      <c r="X370" s="6">
        <v>181.9</v>
      </c>
      <c r="Y370" s="6">
        <v>174.2</v>
      </c>
      <c r="Z370" s="6">
        <v>184.4</v>
      </c>
      <c r="AA370" s="6">
        <v>164.2</v>
      </c>
      <c r="AB370" s="6">
        <v>170.3</v>
      </c>
      <c r="AC370" s="6">
        <v>175</v>
      </c>
      <c r="AD370" s="6">
        <v>181</v>
      </c>
      <c r="AE370" s="6">
        <v>174.1</v>
      </c>
      <c r="AF370" s="6">
        <v>177.2</v>
      </c>
      <c r="AG370" s="6">
        <f t="shared" si="64"/>
        <v>2279.1999999999998</v>
      </c>
      <c r="AH370" s="6">
        <f t="shared" si="65"/>
        <v>549.9</v>
      </c>
      <c r="AI370" s="6">
        <f t="shared" si="66"/>
        <v>522.70000000000005</v>
      </c>
      <c r="AJ370" s="7">
        <f t="shared" si="67"/>
        <v>365.4</v>
      </c>
      <c r="AK370">
        <f t="shared" si="68"/>
        <v>346.1</v>
      </c>
      <c r="AL370">
        <f t="shared" si="69"/>
        <v>543.90000000000009</v>
      </c>
    </row>
    <row r="371" spans="1:38" x14ac:dyDescent="0.3">
      <c r="A371" s="5" t="s">
        <v>30</v>
      </c>
      <c r="B371" s="6">
        <v>2023</v>
      </c>
      <c r="C371" s="6" t="s">
        <v>37</v>
      </c>
      <c r="D371" s="6" t="str">
        <f t="shared" si="70"/>
        <v>2023 April</v>
      </c>
      <c r="E371" s="6">
        <v>173.3</v>
      </c>
      <c r="F371" s="6">
        <v>206.9</v>
      </c>
      <c r="G371" s="6">
        <v>167.9</v>
      </c>
      <c r="H371" s="6">
        <v>178.2</v>
      </c>
      <c r="I371" s="6">
        <v>178.5</v>
      </c>
      <c r="J371" s="6">
        <v>173.7</v>
      </c>
      <c r="K371" s="6">
        <v>142.80000000000001</v>
      </c>
      <c r="L371" s="6">
        <v>172.8</v>
      </c>
      <c r="M371" s="6">
        <v>120.4</v>
      </c>
      <c r="N371" s="6">
        <v>215.5</v>
      </c>
      <c r="O371" s="6">
        <v>178.2</v>
      </c>
      <c r="P371" s="6">
        <v>190.5</v>
      </c>
      <c r="Q371" s="6">
        <v>175.5</v>
      </c>
      <c r="R371" s="6">
        <v>199.5</v>
      </c>
      <c r="S371" s="6">
        <v>190.7</v>
      </c>
      <c r="T371" s="6">
        <v>187.3</v>
      </c>
      <c r="U371" s="6">
        <v>190.2</v>
      </c>
      <c r="V371" s="6" t="s">
        <v>48</v>
      </c>
      <c r="W371" s="6">
        <f t="shared" si="71"/>
        <v>175.2</v>
      </c>
      <c r="X371" s="6">
        <v>181.5</v>
      </c>
      <c r="Y371" s="6">
        <v>179.1</v>
      </c>
      <c r="Z371" s="6">
        <v>187.2</v>
      </c>
      <c r="AA371" s="6">
        <v>169.4</v>
      </c>
      <c r="AB371" s="6">
        <v>173.2</v>
      </c>
      <c r="AC371" s="6">
        <v>179.4</v>
      </c>
      <c r="AD371" s="6">
        <v>183.8</v>
      </c>
      <c r="AE371" s="6">
        <v>178.9</v>
      </c>
      <c r="AF371" s="6">
        <v>178.8</v>
      </c>
      <c r="AG371" s="6">
        <f t="shared" si="64"/>
        <v>2274.1999999999998</v>
      </c>
      <c r="AH371" s="6">
        <f t="shared" si="65"/>
        <v>568.20000000000005</v>
      </c>
      <c r="AI371" s="6">
        <f t="shared" si="66"/>
        <v>533.69999999999993</v>
      </c>
      <c r="AJ371" s="7">
        <f t="shared" si="67"/>
        <v>371</v>
      </c>
      <c r="AK371">
        <f t="shared" si="68"/>
        <v>350.9</v>
      </c>
      <c r="AL371">
        <f t="shared" si="69"/>
        <v>551.59999999999991</v>
      </c>
    </row>
    <row r="372" spans="1:38" x14ac:dyDescent="0.3">
      <c r="A372" s="5" t="s">
        <v>33</v>
      </c>
      <c r="B372" s="6">
        <v>2023</v>
      </c>
      <c r="C372" s="6" t="s">
        <v>37</v>
      </c>
      <c r="D372" s="6" t="str">
        <f t="shared" si="70"/>
        <v>2023 April</v>
      </c>
      <c r="E372" s="6">
        <v>174.8</v>
      </c>
      <c r="F372" s="6">
        <v>213.7</v>
      </c>
      <c r="G372" s="6">
        <v>172.4</v>
      </c>
      <c r="H372" s="6">
        <v>178.8</v>
      </c>
      <c r="I372" s="6">
        <v>168.7</v>
      </c>
      <c r="J372" s="6">
        <v>179.2</v>
      </c>
      <c r="K372" s="6">
        <v>179.9</v>
      </c>
      <c r="L372" s="6">
        <v>174.7</v>
      </c>
      <c r="M372" s="6">
        <v>123.1</v>
      </c>
      <c r="N372" s="6">
        <v>207.8</v>
      </c>
      <c r="O372" s="6">
        <v>165.5</v>
      </c>
      <c r="P372" s="6">
        <v>197</v>
      </c>
      <c r="Q372" s="6">
        <v>182.1</v>
      </c>
      <c r="R372" s="6">
        <v>203.5</v>
      </c>
      <c r="S372" s="6">
        <v>181</v>
      </c>
      <c r="T372" s="6">
        <v>167.7</v>
      </c>
      <c r="U372" s="6">
        <v>178.9</v>
      </c>
      <c r="V372" s="6">
        <v>175.2</v>
      </c>
      <c r="W372" s="6">
        <f t="shared" si="71"/>
        <v>175.2</v>
      </c>
      <c r="X372" s="6">
        <v>182.1</v>
      </c>
      <c r="Y372" s="6">
        <v>169.6</v>
      </c>
      <c r="Z372" s="6">
        <v>181.5</v>
      </c>
      <c r="AA372" s="6">
        <v>160.1</v>
      </c>
      <c r="AB372" s="6">
        <v>168.8</v>
      </c>
      <c r="AC372" s="6">
        <v>174.2</v>
      </c>
      <c r="AD372" s="6">
        <v>184.4</v>
      </c>
      <c r="AE372" s="6">
        <v>170.9</v>
      </c>
      <c r="AF372" s="6">
        <v>177.4</v>
      </c>
      <c r="AG372" s="6">
        <f t="shared" si="64"/>
        <v>2317.7000000000003</v>
      </c>
      <c r="AH372" s="6">
        <f t="shared" si="65"/>
        <v>527.6</v>
      </c>
      <c r="AI372" s="6">
        <f t="shared" si="66"/>
        <v>519</v>
      </c>
      <c r="AJ372" s="7">
        <f t="shared" si="67"/>
        <v>365.9</v>
      </c>
      <c r="AK372">
        <f t="shared" si="68"/>
        <v>342.2</v>
      </c>
      <c r="AL372">
        <f t="shared" si="69"/>
        <v>543.20000000000005</v>
      </c>
    </row>
    <row r="373" spans="1:38" x14ac:dyDescent="0.3">
      <c r="A373" s="5" t="s">
        <v>34</v>
      </c>
      <c r="B373" s="6">
        <v>2023</v>
      </c>
      <c r="C373" s="6" t="s">
        <v>37</v>
      </c>
      <c r="D373" s="6" t="str">
        <f t="shared" si="70"/>
        <v>2023 April</v>
      </c>
      <c r="E373" s="6">
        <v>173.8</v>
      </c>
      <c r="F373" s="6">
        <v>209.3</v>
      </c>
      <c r="G373" s="6">
        <v>169.6</v>
      </c>
      <c r="H373" s="6">
        <v>178.4</v>
      </c>
      <c r="I373" s="6">
        <v>174.9</v>
      </c>
      <c r="J373" s="6">
        <v>176.3</v>
      </c>
      <c r="K373" s="6">
        <v>155.4</v>
      </c>
      <c r="L373" s="6">
        <v>173.4</v>
      </c>
      <c r="M373" s="6">
        <v>121.3</v>
      </c>
      <c r="N373" s="6">
        <v>212.9</v>
      </c>
      <c r="O373" s="6">
        <v>172.9</v>
      </c>
      <c r="P373" s="6">
        <v>193.5</v>
      </c>
      <c r="Q373" s="6">
        <v>177.9</v>
      </c>
      <c r="R373" s="6">
        <v>200.6</v>
      </c>
      <c r="S373" s="6">
        <v>186.9</v>
      </c>
      <c r="T373" s="6">
        <v>179.2</v>
      </c>
      <c r="U373" s="6">
        <v>185.7</v>
      </c>
      <c r="V373" s="6">
        <v>175.2</v>
      </c>
      <c r="W373" s="6">
        <f t="shared" si="71"/>
        <v>175.2</v>
      </c>
      <c r="X373" s="6">
        <v>181.7</v>
      </c>
      <c r="Y373" s="6">
        <v>174.6</v>
      </c>
      <c r="Z373" s="6">
        <v>185</v>
      </c>
      <c r="AA373" s="6">
        <v>164.5</v>
      </c>
      <c r="AB373" s="6">
        <v>170.7</v>
      </c>
      <c r="AC373" s="6">
        <v>176.4</v>
      </c>
      <c r="AD373" s="6">
        <v>184</v>
      </c>
      <c r="AE373" s="6">
        <v>175</v>
      </c>
      <c r="AF373" s="6">
        <v>178.1</v>
      </c>
      <c r="AG373" s="6">
        <f t="shared" si="64"/>
        <v>2289.6000000000004</v>
      </c>
      <c r="AH373" s="6">
        <f t="shared" si="65"/>
        <v>551.79999999999995</v>
      </c>
      <c r="AI373" s="6">
        <f t="shared" si="66"/>
        <v>526.19999999999993</v>
      </c>
      <c r="AJ373" s="7">
        <f t="shared" si="67"/>
        <v>369</v>
      </c>
      <c r="AK373">
        <f t="shared" si="68"/>
        <v>346.2</v>
      </c>
      <c r="AL373">
        <f t="shared" si="69"/>
        <v>546.29999999999995</v>
      </c>
    </row>
    <row r="374" spans="1:38" x14ac:dyDescent="0.3">
      <c r="A374" s="5" t="s">
        <v>30</v>
      </c>
      <c r="B374" s="6">
        <v>2023</v>
      </c>
      <c r="C374" s="6" t="s">
        <v>38</v>
      </c>
      <c r="D374" s="6" t="str">
        <f t="shared" si="70"/>
        <v>2023 May</v>
      </c>
      <c r="E374" s="6">
        <v>173.2</v>
      </c>
      <c r="F374" s="6">
        <v>211.5</v>
      </c>
      <c r="G374" s="6">
        <v>171</v>
      </c>
      <c r="H374" s="6">
        <v>179.6</v>
      </c>
      <c r="I374" s="6">
        <v>173.3</v>
      </c>
      <c r="J374" s="6">
        <v>169</v>
      </c>
      <c r="K374" s="6">
        <v>148.69999999999999</v>
      </c>
      <c r="L374" s="6">
        <v>174.9</v>
      </c>
      <c r="M374" s="6">
        <v>121.9</v>
      </c>
      <c r="N374" s="6">
        <v>221</v>
      </c>
      <c r="O374" s="6">
        <v>178.7</v>
      </c>
      <c r="P374" s="6">
        <v>191.1</v>
      </c>
      <c r="Q374" s="6">
        <v>176.8</v>
      </c>
      <c r="R374" s="6">
        <v>199.9</v>
      </c>
      <c r="S374" s="6">
        <v>191.2</v>
      </c>
      <c r="T374" s="6">
        <v>187.9</v>
      </c>
      <c r="U374" s="6">
        <v>190.8</v>
      </c>
      <c r="V374" s="6" t="s">
        <v>48</v>
      </c>
      <c r="W374" s="6">
        <f t="shared" si="71"/>
        <v>175.6</v>
      </c>
      <c r="X374" s="6">
        <v>182.5</v>
      </c>
      <c r="Y374" s="6">
        <v>179.8</v>
      </c>
      <c r="Z374" s="6">
        <v>187.8</v>
      </c>
      <c r="AA374" s="6">
        <v>169.7</v>
      </c>
      <c r="AB374" s="6">
        <v>173.8</v>
      </c>
      <c r="AC374" s="6">
        <v>180.3</v>
      </c>
      <c r="AD374" s="6">
        <v>184.9</v>
      </c>
      <c r="AE374" s="6">
        <v>179.5</v>
      </c>
      <c r="AF374" s="6">
        <v>179.8</v>
      </c>
      <c r="AG374" s="6">
        <f t="shared" si="64"/>
        <v>2290.7000000000007</v>
      </c>
      <c r="AH374" s="6">
        <f t="shared" si="65"/>
        <v>569.90000000000009</v>
      </c>
      <c r="AI374" s="6">
        <f t="shared" si="66"/>
        <v>535.70000000000005</v>
      </c>
      <c r="AJ374" s="7">
        <f t="shared" si="67"/>
        <v>372.70000000000005</v>
      </c>
      <c r="AK374">
        <f t="shared" si="68"/>
        <v>352.2</v>
      </c>
      <c r="AL374">
        <f t="shared" si="69"/>
        <v>553.20000000000005</v>
      </c>
    </row>
    <row r="375" spans="1:38" x14ac:dyDescent="0.3">
      <c r="A375" s="5" t="s">
        <v>33</v>
      </c>
      <c r="B375" s="6">
        <v>2023</v>
      </c>
      <c r="C375" s="6" t="s">
        <v>38</v>
      </c>
      <c r="D375" s="6" t="str">
        <f t="shared" si="70"/>
        <v>2023 May</v>
      </c>
      <c r="E375" s="6">
        <v>174.7</v>
      </c>
      <c r="F375" s="6">
        <v>219.4</v>
      </c>
      <c r="G375" s="6">
        <v>176.7</v>
      </c>
      <c r="H375" s="6">
        <v>179.4</v>
      </c>
      <c r="I375" s="6">
        <v>164.4</v>
      </c>
      <c r="J375" s="6">
        <v>175.8</v>
      </c>
      <c r="K375" s="6">
        <v>185</v>
      </c>
      <c r="L375" s="6">
        <v>176.9</v>
      </c>
      <c r="M375" s="6">
        <v>124.2</v>
      </c>
      <c r="N375" s="6">
        <v>211.9</v>
      </c>
      <c r="O375" s="6">
        <v>165.9</v>
      </c>
      <c r="P375" s="6">
        <v>197.7</v>
      </c>
      <c r="Q375" s="6">
        <v>183.1</v>
      </c>
      <c r="R375" s="6">
        <v>204.2</v>
      </c>
      <c r="S375" s="6">
        <v>181.3</v>
      </c>
      <c r="T375" s="6">
        <v>168.1</v>
      </c>
      <c r="U375" s="6">
        <v>179.3</v>
      </c>
      <c r="V375" s="6">
        <v>175.6</v>
      </c>
      <c r="W375" s="6">
        <f t="shared" si="71"/>
        <v>175.6</v>
      </c>
      <c r="X375" s="6">
        <v>183.4</v>
      </c>
      <c r="Y375" s="6">
        <v>170.1</v>
      </c>
      <c r="Z375" s="6">
        <v>182.2</v>
      </c>
      <c r="AA375" s="6">
        <v>160.4</v>
      </c>
      <c r="AB375" s="6">
        <v>169.2</v>
      </c>
      <c r="AC375" s="6">
        <v>174.8</v>
      </c>
      <c r="AD375" s="6">
        <v>185.6</v>
      </c>
      <c r="AE375" s="6">
        <v>171.6</v>
      </c>
      <c r="AF375" s="6">
        <v>178.2</v>
      </c>
      <c r="AG375" s="6">
        <f t="shared" si="64"/>
        <v>2335.1</v>
      </c>
      <c r="AH375" s="6">
        <f t="shared" si="65"/>
        <v>528.70000000000005</v>
      </c>
      <c r="AI375" s="6">
        <f t="shared" si="66"/>
        <v>520.5</v>
      </c>
      <c r="AJ375" s="7">
        <f t="shared" si="67"/>
        <v>367.79999999999995</v>
      </c>
      <c r="AK375">
        <f t="shared" si="68"/>
        <v>343.8</v>
      </c>
      <c r="AL375">
        <f t="shared" si="69"/>
        <v>545</v>
      </c>
    </row>
    <row r="376" spans="1:38" x14ac:dyDescent="0.3">
      <c r="A376" s="10" t="s">
        <v>34</v>
      </c>
      <c r="B376" s="3">
        <v>2023</v>
      </c>
      <c r="C376" s="3" t="s">
        <v>38</v>
      </c>
      <c r="D376" s="3" t="str">
        <f t="shared" si="70"/>
        <v>2023 May</v>
      </c>
      <c r="E376" s="3">
        <v>173.7</v>
      </c>
      <c r="F376" s="3">
        <v>214.3</v>
      </c>
      <c r="G376" s="3">
        <v>173.2</v>
      </c>
      <c r="H376" s="3">
        <v>179.5</v>
      </c>
      <c r="I376" s="3">
        <v>170</v>
      </c>
      <c r="J376" s="3">
        <v>172.2</v>
      </c>
      <c r="K376" s="3">
        <v>161</v>
      </c>
      <c r="L376" s="3">
        <v>175.6</v>
      </c>
      <c r="M376" s="3">
        <v>122.7</v>
      </c>
      <c r="N376" s="3">
        <v>218</v>
      </c>
      <c r="O376" s="3">
        <v>173.4</v>
      </c>
      <c r="P376" s="3">
        <v>194.2</v>
      </c>
      <c r="Q376" s="3">
        <v>179.1</v>
      </c>
      <c r="R376" s="3">
        <v>201</v>
      </c>
      <c r="S376" s="3">
        <v>187.3</v>
      </c>
      <c r="T376" s="3">
        <v>179.7</v>
      </c>
      <c r="U376" s="3">
        <v>186.2</v>
      </c>
      <c r="V376" s="3">
        <v>175.6</v>
      </c>
      <c r="W376" s="3">
        <f t="shared" si="71"/>
        <v>175.6</v>
      </c>
      <c r="X376" s="3">
        <v>182.8</v>
      </c>
      <c r="Y376" s="3">
        <v>175.2</v>
      </c>
      <c r="Z376" s="3">
        <v>185.7</v>
      </c>
      <c r="AA376" s="3">
        <v>164.8</v>
      </c>
      <c r="AB376" s="3">
        <v>171.2</v>
      </c>
      <c r="AC376" s="3">
        <v>177.1</v>
      </c>
      <c r="AD376" s="3">
        <v>185.2</v>
      </c>
      <c r="AE376" s="3">
        <v>175.7</v>
      </c>
      <c r="AF376" s="3">
        <v>179.1</v>
      </c>
      <c r="AG376" s="6">
        <f t="shared" si="64"/>
        <v>2306.9</v>
      </c>
      <c r="AH376" s="6">
        <f t="shared" si="65"/>
        <v>553.20000000000005</v>
      </c>
      <c r="AI376" s="6">
        <f t="shared" si="66"/>
        <v>527.9</v>
      </c>
      <c r="AJ376" s="7">
        <f t="shared" si="67"/>
        <v>370.9</v>
      </c>
      <c r="AK376">
        <f t="shared" si="68"/>
        <v>347.6</v>
      </c>
      <c r="AL376">
        <f t="shared" si="69"/>
        <v>547.9</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E996C-B572-41CA-9043-A78120A792A4}">
  <dimension ref="A1:O59"/>
  <sheetViews>
    <sheetView topLeftCell="B32" zoomScale="73" zoomScaleNormal="100" workbookViewId="0">
      <selection activeCell="D19" sqref="D19"/>
    </sheetView>
  </sheetViews>
  <sheetFormatPr defaultRowHeight="13.8" x14ac:dyDescent="0.25"/>
  <cols>
    <col min="1" max="1" width="21.5546875" style="28" bestFit="1" customWidth="1"/>
    <col min="2" max="2" width="32.33203125" style="28" bestFit="1" customWidth="1"/>
    <col min="3" max="3" width="48" style="28" bestFit="1" customWidth="1"/>
    <col min="4" max="4" width="34.5546875" style="28" customWidth="1"/>
    <col min="5" max="5" width="16.44140625" style="28" customWidth="1"/>
    <col min="6" max="6" width="33.6640625" style="28" customWidth="1"/>
    <col min="7" max="7" width="41.44140625" style="28" customWidth="1"/>
    <col min="8" max="8" width="34.21875" style="28" customWidth="1"/>
    <col min="9" max="9" width="58.44140625" style="28" bestFit="1" customWidth="1"/>
    <col min="10" max="10" width="47.5546875" style="28" bestFit="1" customWidth="1"/>
    <col min="11" max="11" width="28.77734375" style="28" bestFit="1" customWidth="1"/>
    <col min="12" max="12" width="38.77734375" style="28" bestFit="1" customWidth="1"/>
    <col min="13" max="13" width="25" style="28" bestFit="1" customWidth="1"/>
    <col min="14" max="14" width="32.21875" style="28" bestFit="1" customWidth="1"/>
    <col min="15" max="15" width="14.6640625" style="28" bestFit="1" customWidth="1"/>
    <col min="16" max="16" width="15.88671875" style="28" bestFit="1" customWidth="1"/>
    <col min="17" max="17" width="27" style="28" bestFit="1" customWidth="1"/>
    <col min="18" max="18" width="21.88671875" style="28" bestFit="1" customWidth="1"/>
    <col min="19" max="19" width="19.21875" style="28" bestFit="1" customWidth="1"/>
    <col min="20" max="20" width="33.5546875" style="28" bestFit="1" customWidth="1"/>
    <col min="21" max="21" width="13.109375" style="28" bestFit="1" customWidth="1"/>
    <col min="22" max="22" width="33.77734375" style="28" bestFit="1" customWidth="1"/>
    <col min="23" max="23" width="31.77734375" style="28" bestFit="1" customWidth="1"/>
    <col min="24" max="24" width="16" style="28" bestFit="1" customWidth="1"/>
    <col min="25" max="25" width="29.33203125" style="28" bestFit="1" customWidth="1"/>
    <col min="26" max="26" width="19.6640625" style="28" bestFit="1" customWidth="1"/>
    <col min="27" max="27" width="7" style="28" bestFit="1" customWidth="1"/>
    <col min="28" max="28" width="7.44140625" style="28" bestFit="1" customWidth="1"/>
    <col min="29" max="29" width="8.109375" style="28" bestFit="1" customWidth="1"/>
    <col min="30" max="32" width="7" style="28" bestFit="1" customWidth="1"/>
    <col min="33" max="41" width="6" style="28" bestFit="1" customWidth="1"/>
    <col min="42" max="42" width="4" style="28" bestFit="1" customWidth="1"/>
    <col min="43" max="55" width="6" style="28" bestFit="1" customWidth="1"/>
    <col min="56" max="56" width="4" style="28" bestFit="1" customWidth="1"/>
    <col min="57" max="62" width="6" style="28" bestFit="1" customWidth="1"/>
    <col min="63" max="63" width="4" style="28" bestFit="1" customWidth="1"/>
    <col min="64" max="65" width="6" style="28" bestFit="1" customWidth="1"/>
    <col min="66" max="66" width="4" style="28" bestFit="1" customWidth="1"/>
    <col min="67" max="74" width="6" style="28" bestFit="1" customWidth="1"/>
    <col min="75" max="75" width="4" style="28" bestFit="1" customWidth="1"/>
    <col min="76" max="80" width="6" style="28" bestFit="1" customWidth="1"/>
    <col min="81" max="81" width="4" style="28" bestFit="1" customWidth="1"/>
    <col min="82" max="85" width="6" style="28" bestFit="1" customWidth="1"/>
    <col min="86" max="86" width="4" style="28" bestFit="1" customWidth="1"/>
    <col min="87" max="95" width="6" style="28" bestFit="1" customWidth="1"/>
    <col min="96" max="96" width="4" style="28" bestFit="1" customWidth="1"/>
    <col min="97" max="100" width="6" style="28" bestFit="1" customWidth="1"/>
    <col min="101" max="101" width="4" style="28" bestFit="1" customWidth="1"/>
    <col min="102" max="105" width="6" style="28" bestFit="1" customWidth="1"/>
    <col min="106" max="106" width="4" style="28" bestFit="1" customWidth="1"/>
    <col min="107" max="110" width="6" style="28" bestFit="1" customWidth="1"/>
    <col min="111" max="111" width="4" style="28" bestFit="1" customWidth="1"/>
    <col min="112" max="114" width="6" style="28" bestFit="1" customWidth="1"/>
    <col min="115" max="115" width="4" style="28" bestFit="1" customWidth="1"/>
    <col min="116" max="121" width="6" style="28" bestFit="1" customWidth="1"/>
    <col min="122" max="122" width="4" style="28" bestFit="1" customWidth="1"/>
    <col min="123" max="126" width="6" style="28" bestFit="1" customWidth="1"/>
    <col min="127" max="127" width="4" style="28" bestFit="1" customWidth="1"/>
    <col min="128" max="134" width="6" style="28" bestFit="1" customWidth="1"/>
    <col min="135" max="135" width="4" style="28" bestFit="1" customWidth="1"/>
    <col min="136" max="147" width="6" style="28" bestFit="1" customWidth="1"/>
    <col min="148" max="148" width="4" style="28" bestFit="1" customWidth="1"/>
    <col min="149" max="152" width="6" style="28" bestFit="1" customWidth="1"/>
    <col min="153" max="153" width="12" style="28" bestFit="1" customWidth="1"/>
    <col min="154" max="156" width="6" style="28" bestFit="1" customWidth="1"/>
    <col min="157" max="157" width="4" style="28" bestFit="1" customWidth="1"/>
    <col min="158" max="162" width="6" style="28" bestFit="1" customWidth="1"/>
    <col min="163" max="163" width="4" style="28" bestFit="1" customWidth="1"/>
    <col min="164" max="167" width="6" style="28" bestFit="1" customWidth="1"/>
    <col min="168" max="168" width="4" style="28" bestFit="1" customWidth="1"/>
    <col min="169" max="174" width="6" style="28" bestFit="1" customWidth="1"/>
    <col min="175" max="176" width="12" style="28" bestFit="1" customWidth="1"/>
    <col min="177" max="181" width="6" style="28" bestFit="1" customWidth="1"/>
    <col min="182" max="182" width="12" style="28" bestFit="1" customWidth="1"/>
    <col min="183" max="196" width="6" style="28" bestFit="1" customWidth="1"/>
    <col min="197" max="197" width="4" style="28" bestFit="1" customWidth="1"/>
    <col min="198" max="203" width="6" style="28" bestFit="1" customWidth="1"/>
    <col min="204" max="204" width="12" style="28" bestFit="1" customWidth="1"/>
    <col min="205" max="211" width="6" style="28" bestFit="1" customWidth="1"/>
    <col min="212" max="212" width="4" style="28" bestFit="1" customWidth="1"/>
    <col min="213" max="219" width="6" style="28" bestFit="1" customWidth="1"/>
    <col min="220" max="220" width="4" style="28" bestFit="1" customWidth="1"/>
    <col min="221" max="223" width="6" style="28" bestFit="1" customWidth="1"/>
    <col min="224" max="224" width="12" style="28" bestFit="1" customWidth="1"/>
    <col min="225" max="234" width="6" style="28" bestFit="1" customWidth="1"/>
    <col min="235" max="235" width="4" style="28" bestFit="1" customWidth="1"/>
    <col min="236" max="261" width="6" style="28" bestFit="1" customWidth="1"/>
    <col min="262" max="262" width="4" style="28" bestFit="1" customWidth="1"/>
    <col min="263" max="275" width="6" style="28" bestFit="1" customWidth="1"/>
    <col min="276" max="276" width="4" style="28" bestFit="1" customWidth="1"/>
    <col min="277" max="282" width="6" style="28" bestFit="1" customWidth="1"/>
    <col min="283" max="283" width="4" style="28" bestFit="1" customWidth="1"/>
    <col min="284" max="289" width="6" style="28" bestFit="1" customWidth="1"/>
    <col min="290" max="290" width="4" style="28" bestFit="1" customWidth="1"/>
    <col min="291" max="293" width="6" style="28" bestFit="1" customWidth="1"/>
    <col min="294" max="294" width="4" style="28" bestFit="1" customWidth="1"/>
    <col min="295" max="296" width="6" style="28" bestFit="1" customWidth="1"/>
    <col min="297" max="297" width="4" style="28" bestFit="1" customWidth="1"/>
    <col min="298" max="309" width="6" style="28" bestFit="1" customWidth="1"/>
    <col min="310" max="310" width="10.77734375" style="28" bestFit="1" customWidth="1"/>
    <col min="311" max="16384" width="8.88671875" style="28"/>
  </cols>
  <sheetData>
    <row r="1" spans="1:15" ht="28.2" customHeight="1" x14ac:dyDescent="0.25">
      <c r="A1" s="135" t="s">
        <v>171</v>
      </c>
      <c r="B1" s="135"/>
      <c r="C1" s="135"/>
      <c r="D1" s="135"/>
      <c r="E1" s="135"/>
      <c r="F1" s="135"/>
      <c r="G1" s="135"/>
      <c r="H1" s="135"/>
      <c r="I1" s="135"/>
    </row>
    <row r="3" spans="1:15" ht="17.399999999999999" x14ac:dyDescent="0.25">
      <c r="A3" s="26" t="s">
        <v>88</v>
      </c>
      <c r="B3" s="27" t="s">
        <v>65</v>
      </c>
      <c r="C3" s="27" t="s">
        <v>120</v>
      </c>
      <c r="D3" s="27" t="s">
        <v>95</v>
      </c>
      <c r="E3" s="27" t="s">
        <v>94</v>
      </c>
      <c r="F3" s="27" t="s">
        <v>96</v>
      </c>
      <c r="G3" s="27" t="s">
        <v>97</v>
      </c>
      <c r="H3" s="27" t="s">
        <v>98</v>
      </c>
      <c r="I3" s="27" t="s">
        <v>99</v>
      </c>
      <c r="M3" s="29"/>
      <c r="N3" s="29"/>
      <c r="O3" s="29"/>
    </row>
    <row r="4" spans="1:15" ht="18" x14ac:dyDescent="0.35">
      <c r="A4" s="30" t="s">
        <v>30</v>
      </c>
      <c r="B4" s="31">
        <v>2023</v>
      </c>
      <c r="C4" s="31" t="s">
        <v>38</v>
      </c>
      <c r="D4" s="32" cm="1">
        <f t="array" ref="D4">INDEX('Updated DATA SET'!AG:AG,MATCH(1,('Updated DATA SET'!$A:$A=$A4) *('Updated DATA SET'!$B:$B=$B4) *('Updated DATA SET'!$C:$C=$C4),0))</f>
        <v>2290.7000000000007</v>
      </c>
      <c r="E4" s="32" cm="1">
        <f t="array" ref="E4">INDEX('Updated DATA SET'!AH:AH,MATCH(1,('Updated DATA SET'!$A:$A=$A4) *('Updated DATA SET'!$B:$B=$B4) *('Updated DATA SET'!$C:$C=$C4),0))</f>
        <v>569.90000000000009</v>
      </c>
      <c r="F4" s="32" cm="1">
        <f t="array" ref="F4">INDEX('Updated DATA SET'!AI:AI,MATCH(1,('Updated DATA SET'!$A:$A=$A4) *('Updated DATA SET'!$B:$B=$B4) *('Updated DATA SET'!$C:$C=$C4),0))</f>
        <v>535.70000000000005</v>
      </c>
      <c r="G4" s="32" cm="1">
        <f t="array" ref="G4">INDEX('Updated DATA SET'!AJ:AJ,MATCH(1,('Updated DATA SET'!$A:$A=$A4) *('Updated DATA SET'!$B:$B=$B4) *('Updated DATA SET'!$C:$C=$C4),0))</f>
        <v>372.70000000000005</v>
      </c>
      <c r="H4" s="32" cm="1">
        <f t="array" ref="H4">INDEX('Updated DATA SET'!AK:AK,MATCH(1,('Updated DATA SET'!$A:$A=$A4) *('Updated DATA SET'!$B:$B=$B4) *('Updated DATA SET'!$C:$C=$C4),0))</f>
        <v>352.2</v>
      </c>
      <c r="I4" s="32" cm="1">
        <f t="array" ref="I4">INDEX('Updated DATA SET'!AL:AL,MATCH(1,('Updated DATA SET'!$A:$A=$A4) *('Updated DATA SET'!$B:$B=$B4) *('Updated DATA SET'!$C:$C=$C4),0))</f>
        <v>553.20000000000005</v>
      </c>
      <c r="M4" s="29"/>
      <c r="N4" s="33"/>
      <c r="O4" s="34"/>
    </row>
    <row r="5" spans="1:15" ht="18" x14ac:dyDescent="0.35">
      <c r="A5" s="35" t="s">
        <v>34</v>
      </c>
      <c r="B5" s="36">
        <v>2023</v>
      </c>
      <c r="C5" s="36" t="s">
        <v>38</v>
      </c>
      <c r="D5" s="37" cm="1">
        <f t="array" ref="D5">INDEX('Updated DATA SET'!AG:AG,MATCH(1,('Updated DATA SET'!$A:$A=$A5) *('Updated DATA SET'!$B:$B=$B5) *('Updated DATA SET'!$C:$C=$C5),0))</f>
        <v>2306.9</v>
      </c>
      <c r="E5" s="37" cm="1">
        <f t="array" ref="E5">INDEX('Updated DATA SET'!AH:AH,MATCH(1,('Updated DATA SET'!$A:$A=$A5) *('Updated DATA SET'!$B:$B=$B5) *('Updated DATA SET'!$C:$C=$C5),0))</f>
        <v>553.20000000000005</v>
      </c>
      <c r="F5" s="37" cm="1">
        <f t="array" ref="F5">INDEX('Updated DATA SET'!AI:AI,MATCH(1,('Updated DATA SET'!$A:$A=$A5) *('Updated DATA SET'!$B:$B=$B5) *('Updated DATA SET'!$C:$C=$C5),0))</f>
        <v>527.9</v>
      </c>
      <c r="G5" s="37" cm="1">
        <f t="array" ref="G5">INDEX('Updated DATA SET'!AJ:AJ,MATCH(1,('Updated DATA SET'!$A:$A=$A5) *('Updated DATA SET'!$B:$B=$B5) *('Updated DATA SET'!$C:$C=$C5),0))</f>
        <v>370.9</v>
      </c>
      <c r="H5" s="37" cm="1">
        <f t="array" ref="H5">INDEX('Updated DATA SET'!AK:AK,MATCH(1,('Updated DATA SET'!$A:$A=$A5) *('Updated DATA SET'!$B:$B=$B5) *('Updated DATA SET'!$C:$C=$C5),0))</f>
        <v>347.6</v>
      </c>
      <c r="I5" s="37" cm="1">
        <f t="array" ref="I5">INDEX('Updated DATA SET'!AL:AL,MATCH(1,('Updated DATA SET'!$A:$A=$A5) *('Updated DATA SET'!$B:$B=$B5) *('Updated DATA SET'!$C:$C=$C5),0))</f>
        <v>547.9</v>
      </c>
      <c r="M5" s="29"/>
      <c r="N5" s="33"/>
      <c r="O5" s="34"/>
    </row>
    <row r="6" spans="1:15" ht="18" x14ac:dyDescent="0.35">
      <c r="A6" s="30" t="s">
        <v>33</v>
      </c>
      <c r="B6" s="31">
        <v>2023</v>
      </c>
      <c r="C6" s="31" t="s">
        <v>38</v>
      </c>
      <c r="D6" s="32" cm="1">
        <f t="array" ref="D6">INDEX('Updated DATA SET'!AG:AG,MATCH(1,('Updated DATA SET'!$A:$A=$A6) *('Updated DATA SET'!$B:$B=$B6) *('Updated DATA SET'!$C:$C=$C6),0))</f>
        <v>2335.1</v>
      </c>
      <c r="E6" s="32" cm="1">
        <f t="array" ref="E6">INDEX('Updated DATA SET'!AH:AH,MATCH(1,('Updated DATA SET'!$A:$A=$A6) *('Updated DATA SET'!$B:$B=$B6) *('Updated DATA SET'!$C:$C=$C6),0))</f>
        <v>528.70000000000005</v>
      </c>
      <c r="F6" s="32" cm="1">
        <f t="array" ref="F6">INDEX('Updated DATA SET'!AI:AI,MATCH(1,('Updated DATA SET'!$A:$A=$A6) *('Updated DATA SET'!$B:$B=$B6) *('Updated DATA SET'!$C:$C=$C6),0))</f>
        <v>520.5</v>
      </c>
      <c r="G6" s="32" cm="1">
        <f t="array" ref="G6">INDEX('Updated DATA SET'!AJ:AJ,MATCH(1,('Updated DATA SET'!$A:$A=$A6) *('Updated DATA SET'!$B:$B=$B6) *('Updated DATA SET'!$C:$C=$C6),0))</f>
        <v>367.79999999999995</v>
      </c>
      <c r="H6" s="32" cm="1">
        <f t="array" ref="H6">INDEX('Updated DATA SET'!AK:AK,MATCH(1,('Updated DATA SET'!$A:$A=$A6) *('Updated DATA SET'!$B:$B=$B6) *('Updated DATA SET'!$C:$C=$C6),0))</f>
        <v>343.8</v>
      </c>
      <c r="I6" s="32" cm="1">
        <f t="array" ref="I6">INDEX('Updated DATA SET'!AL:AL,MATCH(1,('Updated DATA SET'!$A:$A=$A6) *('Updated DATA SET'!$B:$B=$B6) *('Updated DATA SET'!$C:$C=$C6),0))</f>
        <v>545</v>
      </c>
      <c r="M6" s="29"/>
      <c r="N6" s="33"/>
      <c r="O6" s="34"/>
    </row>
    <row r="7" spans="1:15" ht="17.399999999999999" x14ac:dyDescent="0.25">
      <c r="A7" s="38" t="s">
        <v>49</v>
      </c>
      <c r="B7" s="38"/>
      <c r="C7" s="38"/>
      <c r="D7" s="38">
        <f>SUM(D4:D6)</f>
        <v>6932.7000000000007</v>
      </c>
      <c r="E7" s="38">
        <f t="shared" ref="E7:I7" si="0">SUM(E4:E6)</f>
        <v>1651.8000000000002</v>
      </c>
      <c r="F7" s="38">
        <f t="shared" si="0"/>
        <v>1584.1</v>
      </c>
      <c r="G7" s="38">
        <f t="shared" si="0"/>
        <v>1111.4000000000001</v>
      </c>
      <c r="H7" s="38">
        <f t="shared" si="0"/>
        <v>1043.5999999999999</v>
      </c>
      <c r="I7" s="38">
        <f t="shared" si="0"/>
        <v>1646.1</v>
      </c>
      <c r="K7" s="29"/>
      <c r="L7" s="33"/>
      <c r="M7" s="34"/>
    </row>
    <row r="8" spans="1:15" ht="17.399999999999999" x14ac:dyDescent="0.25">
      <c r="A8" s="38" t="s">
        <v>118</v>
      </c>
      <c r="B8" s="38"/>
      <c r="C8" s="38"/>
      <c r="D8" s="39">
        <f t="shared" ref="D8:I8" si="1">D7/SUM($D$7:$I$7)</f>
        <v>0.49626692054947497</v>
      </c>
      <c r="E8" s="39">
        <f t="shared" si="1"/>
        <v>0.11824162294107964</v>
      </c>
      <c r="F8" s="39">
        <f t="shared" si="1"/>
        <v>0.11339542008776135</v>
      </c>
      <c r="G8" s="39">
        <f t="shared" si="1"/>
        <v>7.9557900312819896E-2</v>
      </c>
      <c r="H8" s="39">
        <f t="shared" si="1"/>
        <v>7.4704539109644433E-2</v>
      </c>
      <c r="I8" s="39">
        <f t="shared" si="1"/>
        <v>0.11783359699921973</v>
      </c>
      <c r="K8" s="33"/>
      <c r="L8" s="34"/>
    </row>
    <row r="9" spans="1:15" ht="17.399999999999999" x14ac:dyDescent="0.3">
      <c r="A9" s="40" t="s">
        <v>30</v>
      </c>
      <c r="B9" s="40">
        <v>2023</v>
      </c>
      <c r="C9" s="40" t="s">
        <v>38</v>
      </c>
      <c r="J9" s="29"/>
      <c r="K9" s="29"/>
      <c r="L9" s="41"/>
    </row>
    <row r="10" spans="1:15" ht="15.6" x14ac:dyDescent="0.25">
      <c r="A10" s="136" t="s">
        <v>100</v>
      </c>
      <c r="B10" s="136"/>
      <c r="C10" s="136"/>
    </row>
    <row r="11" spans="1:15" ht="15.6" x14ac:dyDescent="0.25">
      <c r="A11" s="42" t="s">
        <v>91</v>
      </c>
      <c r="B11" s="42" t="s">
        <v>92</v>
      </c>
      <c r="C11" s="42" t="s">
        <v>93</v>
      </c>
    </row>
    <row r="12" spans="1:15" ht="15.6" x14ac:dyDescent="0.25">
      <c r="A12" s="43" t="s">
        <v>84</v>
      </c>
      <c r="B12" s="44" cm="1">
        <f t="array" ref="B12">INDEX('Updated DATA SET'!$AG:$AG,MATCH(1,('Updated DATA SET'!$A:$A=$A$9) *('Updated DATA SET'!$B:$B=$B$9) *('Updated DATA SET'!$C:$C=$C$9),0))</f>
        <v>2290.7000000000007</v>
      </c>
      <c r="C12" s="45">
        <f t="shared" ref="C12:C17" si="2">B12/SUM($B$12:$B$17)</f>
        <v>0.4900521992127333</v>
      </c>
    </row>
    <row r="13" spans="1:15" ht="17.399999999999999" x14ac:dyDescent="0.3">
      <c r="A13" s="43" t="s">
        <v>17</v>
      </c>
      <c r="B13" s="44" cm="1">
        <f t="array" ref="B13">INDEX('Updated DATA SET'!$AH:$AH,MATCH(1,('Updated DATA SET'!$A:$A=$A$9) *('Updated DATA SET'!$B:$B=$B$9) *('Updated DATA SET'!$C:$C=$C$9),0))</f>
        <v>569.90000000000009</v>
      </c>
      <c r="C13" s="45">
        <f t="shared" si="2"/>
        <v>0.12191939072394319</v>
      </c>
      <c r="L13" s="46"/>
      <c r="M13" s="46"/>
      <c r="N13" s="46"/>
    </row>
    <row r="14" spans="1:15" ht="15.6" x14ac:dyDescent="0.25">
      <c r="A14" s="43" t="s">
        <v>85</v>
      </c>
      <c r="B14" s="44" cm="1">
        <f t="array" ref="B14">INDEX('Updated DATA SET'!$AI:$AI,MATCH(1,('Updated DATA SET'!$A:$A=$A$9) *('Updated DATA SET'!$B:$B=$B$9) *('Updated DATA SET'!$C:$C=$C$9),0))</f>
        <v>535.70000000000005</v>
      </c>
      <c r="C14" s="45">
        <f t="shared" si="2"/>
        <v>0.11460294369330823</v>
      </c>
      <c r="D14" s="47"/>
      <c r="K14" s="47"/>
      <c r="L14" s="47"/>
      <c r="M14" s="47"/>
      <c r="N14" s="47"/>
      <c r="O14" s="47"/>
    </row>
    <row r="15" spans="1:15" ht="15.6" x14ac:dyDescent="0.25">
      <c r="A15" s="43" t="s">
        <v>89</v>
      </c>
      <c r="B15" s="44" cm="1">
        <f t="array" ref="B15">INDEX('Updated DATA SET'!$AJ:$AJ,MATCH(1,('Updated DATA SET'!$A:$A=$A$9) *('Updated DATA SET'!$B:$B=$B$9) *('Updated DATA SET'!$C:$C=$C$9),0))</f>
        <v>372.70000000000005</v>
      </c>
      <c r="C15" s="45">
        <f t="shared" si="2"/>
        <v>7.9732158137942835E-2</v>
      </c>
      <c r="D15" s="47"/>
      <c r="K15" s="47"/>
      <c r="L15" s="47"/>
      <c r="M15" s="47"/>
      <c r="N15" s="47"/>
      <c r="O15" s="47"/>
    </row>
    <row r="16" spans="1:15" ht="15.6" x14ac:dyDescent="0.25">
      <c r="A16" s="43" t="s">
        <v>86</v>
      </c>
      <c r="B16" s="44" cm="1">
        <f t="array" ref="B16">INDEX('Updated DATA SET'!$AK:$AK,MATCH(1,('Updated DATA SET'!$A:$A=$A$9) *('Updated DATA SET'!$B:$B=$B$9) *('Updated DATA SET'!$C:$C=$C$9),0))</f>
        <v>352.2</v>
      </c>
      <c r="C16" s="45">
        <f t="shared" si="2"/>
        <v>7.5346568543556383E-2</v>
      </c>
      <c r="D16" s="47"/>
      <c r="E16" s="48"/>
      <c r="K16" s="47"/>
      <c r="L16" s="47"/>
      <c r="M16" s="47"/>
      <c r="N16" s="47"/>
      <c r="O16" s="47"/>
    </row>
    <row r="17" spans="1:15" ht="15.6" x14ac:dyDescent="0.25">
      <c r="A17" s="43" t="s">
        <v>87</v>
      </c>
      <c r="B17" s="44" cm="1">
        <f t="array" ref="B17">INDEX('Updated DATA SET'!$AL:$AL,MATCH(1,('Updated DATA SET'!$A:$A=$A$9) *('Updated DATA SET'!$B:$B=$B$9) *('Updated DATA SET'!$C:$C=$C$9),0))</f>
        <v>553.20000000000005</v>
      </c>
      <c r="C17" s="45">
        <f t="shared" si="2"/>
        <v>0.11834673968851617</v>
      </c>
      <c r="D17" s="47"/>
      <c r="E17" s="48"/>
      <c r="K17" s="47"/>
      <c r="L17" s="47"/>
      <c r="M17" s="47"/>
      <c r="N17" s="47"/>
      <c r="O17" s="47"/>
    </row>
    <row r="18" spans="1:15" ht="15.6" x14ac:dyDescent="0.25">
      <c r="A18" s="49" t="s">
        <v>90</v>
      </c>
      <c r="B18" s="49">
        <f>SUM(B12:B17)</f>
        <v>4674.4000000000005</v>
      </c>
      <c r="C18" s="50">
        <f>SUM(C12:C17)</f>
        <v>1</v>
      </c>
      <c r="D18" s="47"/>
      <c r="E18" s="48"/>
      <c r="F18" s="48"/>
      <c r="K18" s="47"/>
      <c r="L18" s="47"/>
      <c r="M18" s="47"/>
      <c r="N18" s="47"/>
      <c r="O18" s="47"/>
    </row>
    <row r="19" spans="1:15" s="47" customFormat="1" ht="22.2" x14ac:dyDescent="0.3">
      <c r="A19" s="51" t="s">
        <v>101</v>
      </c>
      <c r="B19" s="52">
        <f>B9</f>
        <v>2023</v>
      </c>
      <c r="C19" s="51" t="s">
        <v>102</v>
      </c>
      <c r="D19" s="52" t="str">
        <f>C9</f>
        <v>May</v>
      </c>
      <c r="E19" s="53" t="s">
        <v>103</v>
      </c>
      <c r="F19" s="52" t="str">
        <f>A9</f>
        <v>Rural</v>
      </c>
    </row>
    <row r="20" spans="1:15" s="47" customFormat="1" x14ac:dyDescent="0.3"/>
    <row r="21" spans="1:15" s="47" customFormat="1" x14ac:dyDescent="0.25">
      <c r="E21" s="48"/>
      <c r="F21" s="48"/>
    </row>
    <row r="22" spans="1:15" s="47" customFormat="1" x14ac:dyDescent="0.25">
      <c r="E22" s="48"/>
      <c r="F22" s="48"/>
    </row>
    <row r="23" spans="1:15" s="47" customFormat="1" x14ac:dyDescent="0.25">
      <c r="E23" s="48"/>
      <c r="F23" s="48"/>
    </row>
    <row r="24" spans="1:15" s="47" customFormat="1" x14ac:dyDescent="0.25">
      <c r="E24" s="48"/>
      <c r="F24" s="48"/>
    </row>
    <row r="25" spans="1:15" s="47" customFormat="1" x14ac:dyDescent="0.25">
      <c r="G25" s="28"/>
      <c r="H25" s="28"/>
      <c r="I25" s="28"/>
      <c r="J25" s="28"/>
      <c r="K25" s="28"/>
      <c r="L25" s="28"/>
      <c r="M25" s="28"/>
      <c r="N25" s="28"/>
      <c r="O25" s="28"/>
    </row>
    <row r="26" spans="1:15" s="47" customFormat="1" x14ac:dyDescent="0.25">
      <c r="A26" s="28"/>
      <c r="B26" s="28"/>
      <c r="C26" s="28"/>
      <c r="D26" s="28"/>
      <c r="E26" s="28"/>
      <c r="F26" s="28"/>
      <c r="G26" s="28"/>
      <c r="H26" s="28"/>
      <c r="I26" s="28"/>
      <c r="J26" s="28"/>
      <c r="K26" s="28"/>
      <c r="L26" s="28"/>
      <c r="M26" s="28"/>
      <c r="N26" s="28"/>
      <c r="O26" s="28"/>
    </row>
    <row r="27" spans="1:15" s="47" customFormat="1" x14ac:dyDescent="0.25">
      <c r="A27" s="28"/>
      <c r="B27" s="28"/>
      <c r="C27" s="28"/>
      <c r="D27" s="28"/>
      <c r="E27" s="28"/>
      <c r="F27" s="28"/>
      <c r="G27" s="28"/>
      <c r="H27" s="28"/>
      <c r="I27" s="28"/>
      <c r="J27" s="28"/>
      <c r="K27" s="28"/>
      <c r="L27" s="28"/>
      <c r="M27" s="28"/>
      <c r="N27" s="28"/>
      <c r="O27" s="28"/>
    </row>
    <row r="28" spans="1:15" s="47" customFormat="1" x14ac:dyDescent="0.25">
      <c r="A28" s="28"/>
      <c r="B28" s="28"/>
      <c r="C28" s="28"/>
      <c r="D28" s="28"/>
      <c r="E28" s="28"/>
      <c r="F28" s="28"/>
      <c r="G28" s="28"/>
      <c r="H28" s="28"/>
      <c r="I28" s="28"/>
      <c r="J28" s="28"/>
      <c r="K28" s="28"/>
      <c r="L28" s="28"/>
      <c r="M28" s="28"/>
      <c r="N28" s="28"/>
      <c r="O28" s="28"/>
    </row>
    <row r="29" spans="1:15" s="47" customFormat="1" x14ac:dyDescent="0.25">
      <c r="A29" s="28"/>
      <c r="B29" s="28"/>
      <c r="C29" s="28"/>
      <c r="D29" s="28"/>
      <c r="E29" s="28"/>
      <c r="F29" s="28"/>
      <c r="G29" s="28"/>
      <c r="H29" s="28"/>
      <c r="I29" s="28"/>
      <c r="J29" s="28"/>
      <c r="K29" s="28"/>
      <c r="L29" s="28"/>
      <c r="M29" s="28"/>
      <c r="N29" s="28"/>
      <c r="O29" s="28"/>
    </row>
    <row r="41" spans="1:4" ht="15.6" x14ac:dyDescent="0.25">
      <c r="A41" s="54" t="s">
        <v>91</v>
      </c>
      <c r="B41" s="54" t="s">
        <v>115</v>
      </c>
      <c r="C41" s="54" t="s">
        <v>117</v>
      </c>
      <c r="D41" s="55" t="s">
        <v>116</v>
      </c>
    </row>
    <row r="42" spans="1:4" ht="15.6" x14ac:dyDescent="0.25">
      <c r="A42" s="56" t="s">
        <v>95</v>
      </c>
      <c r="B42" s="57">
        <f>D4/SUM($D$4:$I$4)</f>
        <v>0.4900521992127333</v>
      </c>
      <c r="C42" s="57">
        <f>D5/SUM($D$5:$I$5)</f>
        <v>0.49563853557923682</v>
      </c>
      <c r="D42" s="58">
        <f>D6/SUM($D$6:$I$6)</f>
        <v>0.50315671529229233</v>
      </c>
    </row>
    <row r="43" spans="1:4" ht="15.6" x14ac:dyDescent="0.25">
      <c r="A43" s="59" t="s">
        <v>94</v>
      </c>
      <c r="B43" s="60">
        <f>E4/SUM($D$4:$I$4)</f>
        <v>0.12191939072394319</v>
      </c>
      <c r="C43" s="60">
        <f>E5/SUM($D$5:$I$5)</f>
        <v>0.11885527672739772</v>
      </c>
      <c r="D43" s="61">
        <f>E6/SUM($D$6:$I$6)</f>
        <v>0.11392186860307267</v>
      </c>
    </row>
    <row r="44" spans="1:4" ht="15.6" x14ac:dyDescent="0.25">
      <c r="A44" s="56" t="s">
        <v>96</v>
      </c>
      <c r="B44" s="57">
        <f>F4/SUM($D$4:$I$4)</f>
        <v>0.11460294369330823</v>
      </c>
      <c r="C44" s="57">
        <f>F5/SUM($D$5:$I$5)</f>
        <v>0.11341955998624956</v>
      </c>
      <c r="D44" s="58">
        <f>F6/SUM($D$6:$I$6)</f>
        <v>0.11215496994117519</v>
      </c>
    </row>
    <row r="45" spans="1:4" ht="15.6" x14ac:dyDescent="0.25">
      <c r="A45" s="59" t="s">
        <v>97</v>
      </c>
      <c r="B45" s="60">
        <f>G4/SUM($D$4:$I$4)</f>
        <v>7.9732158137942835E-2</v>
      </c>
      <c r="C45" s="60">
        <f>G5/SUM($D$5:$I$5)</f>
        <v>7.9688037126160183E-2</v>
      </c>
      <c r="D45" s="61">
        <f>G6/SUM($D$6:$I$6)</f>
        <v>7.9251869249499007E-2</v>
      </c>
    </row>
    <row r="46" spans="1:4" ht="15.6" x14ac:dyDescent="0.25">
      <c r="A46" s="56" t="s">
        <v>98</v>
      </c>
      <c r="B46" s="57">
        <f>H4/SUM($D$4:$I$4)</f>
        <v>7.5346568543556383E-2</v>
      </c>
      <c r="C46" s="57">
        <f>H5/SUM($D$5:$I$5)</f>
        <v>7.4682021313166036E-2</v>
      </c>
      <c r="D46" s="58">
        <f>H6/SUM($D$6:$I$6)</f>
        <v>7.4080458531750298E-2</v>
      </c>
    </row>
    <row r="47" spans="1:4" ht="15.6" x14ac:dyDescent="0.25">
      <c r="A47" s="62" t="s">
        <v>99</v>
      </c>
      <c r="B47" s="63">
        <f>I4/SUM($D$4:$I$4)</f>
        <v>0.11834673968851617</v>
      </c>
      <c r="C47" s="63">
        <f>I5/SUM($D$5:$I$5)</f>
        <v>0.1177165692677896</v>
      </c>
      <c r="D47" s="45">
        <f>I6/SUM($D$6:$I$6)</f>
        <v>0.11743411838221034</v>
      </c>
    </row>
    <row r="49" spans="1:7" ht="46.8" customHeight="1" x14ac:dyDescent="0.25"/>
    <row r="50" spans="1:7" ht="30" customHeight="1" x14ac:dyDescent="0.25"/>
    <row r="52" spans="1:7" ht="31.8" customHeight="1" x14ac:dyDescent="0.25"/>
    <row r="56" spans="1:7" ht="21" customHeight="1" x14ac:dyDescent="0.25">
      <c r="A56" s="64" t="s">
        <v>124</v>
      </c>
      <c r="B56" s="141" t="s">
        <v>125</v>
      </c>
      <c r="C56" s="142"/>
      <c r="D56" s="143"/>
      <c r="E56" s="141" t="s">
        <v>132</v>
      </c>
      <c r="F56" s="142"/>
      <c r="G56" s="143"/>
    </row>
    <row r="57" spans="1:7" ht="15.6" customHeight="1" x14ac:dyDescent="0.25">
      <c r="A57" s="65">
        <v>1</v>
      </c>
      <c r="B57" s="137" t="s">
        <v>126</v>
      </c>
      <c r="C57" s="138"/>
      <c r="D57" s="139"/>
      <c r="E57" s="137" t="s">
        <v>127</v>
      </c>
      <c r="F57" s="138"/>
      <c r="G57" s="139"/>
    </row>
    <row r="58" spans="1:7" ht="15.6" customHeight="1" x14ac:dyDescent="0.25">
      <c r="A58" s="65">
        <v>2</v>
      </c>
      <c r="B58" s="137" t="s">
        <v>128</v>
      </c>
      <c r="C58" s="138"/>
      <c r="D58" s="139"/>
      <c r="E58" s="137" t="s">
        <v>129</v>
      </c>
      <c r="F58" s="138"/>
      <c r="G58" s="139"/>
    </row>
    <row r="59" spans="1:7" ht="15.6" x14ac:dyDescent="0.25">
      <c r="A59" s="65">
        <v>3</v>
      </c>
      <c r="B59" s="140" t="s">
        <v>130</v>
      </c>
      <c r="C59" s="140"/>
      <c r="D59" s="140"/>
      <c r="E59" s="140" t="s">
        <v>131</v>
      </c>
      <c r="F59" s="140"/>
      <c r="G59" s="140"/>
    </row>
  </sheetData>
  <mergeCells count="10">
    <mergeCell ref="A1:I1"/>
    <mergeCell ref="A10:C10"/>
    <mergeCell ref="B57:D57"/>
    <mergeCell ref="B58:D58"/>
    <mergeCell ref="B59:D59"/>
    <mergeCell ref="E57:G57"/>
    <mergeCell ref="E58:G58"/>
    <mergeCell ref="E59:G59"/>
    <mergeCell ref="B56:D56"/>
    <mergeCell ref="E56:G56"/>
  </mergeCells>
  <conditionalFormatting sqref="C12:C17">
    <cfRule type="colorScale" priority="5">
      <colorScale>
        <cfvo type="min"/>
        <cfvo type="percentile" val="50"/>
        <cfvo type="max"/>
        <color rgb="FFF8696B"/>
        <color rgb="FFFFEB84"/>
        <color rgb="FF63BE7B"/>
      </colorScale>
    </cfRule>
  </conditionalFormatting>
  <conditionalFormatting sqref="O4:O6 L8 M7">
    <cfRule type="colorScale" priority="6">
      <colorScale>
        <cfvo type="min"/>
        <cfvo type="percentile" val="50"/>
        <cfvo type="max"/>
        <color rgb="FFF8696B"/>
        <color rgb="FFFFEB84"/>
        <color rgb="FF63BE7B"/>
      </colorScale>
    </cfRule>
  </conditionalFormatting>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6872D0EF-EC59-40E8-B084-1159309D9811}">
          <x14:formula1>
            <xm:f>'Data Validation Lookup'!$A$3:$A$5</xm:f>
          </x14:formula1>
          <xm:sqref>A9</xm:sqref>
        </x14:dataValidation>
        <x14:dataValidation type="list" allowBlank="1" showInputMessage="1" showErrorMessage="1" xr:uid="{06D0A839-1247-4E04-9CA0-0F4F69D98622}">
          <x14:formula1>
            <xm:f>'Data Validation Lookup'!$B$3:$B$13</xm:f>
          </x14:formula1>
          <xm:sqref>B9</xm:sqref>
        </x14:dataValidation>
        <x14:dataValidation type="list" allowBlank="1" showInputMessage="1" showErrorMessage="1" xr:uid="{273E8B37-46A8-47B1-979E-BEE59C2E58BF}">
          <x14:formula1>
            <xm:f>'Data Validation Lookup'!$C$3:$C$15</xm:f>
          </x14:formula1>
          <xm:sqref>C9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30C7F-5380-4737-847F-322257C1AEBC}">
  <sheetPr filterMode="1"/>
  <dimension ref="A1:T39"/>
  <sheetViews>
    <sheetView topLeftCell="A2" zoomScale="86" zoomScaleNormal="100" workbookViewId="0">
      <selection activeCell="K30" sqref="K30"/>
    </sheetView>
  </sheetViews>
  <sheetFormatPr defaultRowHeight="13.8" x14ac:dyDescent="0.25"/>
  <cols>
    <col min="1" max="1" width="12.88671875" style="28" customWidth="1"/>
    <col min="2" max="2" width="23.88671875" style="28" customWidth="1"/>
    <col min="3" max="3" width="26.6640625" style="28" customWidth="1"/>
    <col min="4" max="6" width="26.109375" style="28" bestFit="1" customWidth="1"/>
    <col min="7" max="7" width="11.21875" style="28" customWidth="1"/>
    <col min="8" max="8" width="10.77734375" style="28" customWidth="1"/>
    <col min="9" max="16384" width="8.88671875" style="28"/>
  </cols>
  <sheetData>
    <row r="1" spans="1:20" ht="22.8" x14ac:dyDescent="0.25">
      <c r="A1" s="135" t="s">
        <v>172</v>
      </c>
      <c r="B1" s="135"/>
      <c r="C1" s="135"/>
      <c r="D1" s="135"/>
      <c r="E1" s="135"/>
      <c r="F1" s="135"/>
      <c r="G1" s="135"/>
      <c r="H1" s="135"/>
      <c r="I1" s="135"/>
      <c r="J1" s="135"/>
      <c r="K1" s="135"/>
      <c r="L1" s="135"/>
      <c r="M1" s="135"/>
      <c r="N1" s="135"/>
      <c r="O1" s="135"/>
      <c r="P1" s="135"/>
      <c r="Q1" s="135"/>
      <c r="R1" s="135"/>
      <c r="S1" s="135"/>
      <c r="T1" s="135"/>
    </row>
    <row r="2" spans="1:20" ht="22.8" x14ac:dyDescent="0.25">
      <c r="A2" s="112"/>
      <c r="B2" s="112"/>
      <c r="C2" s="112"/>
      <c r="D2" s="112"/>
      <c r="E2" s="112"/>
      <c r="F2" s="112"/>
      <c r="G2" s="112"/>
      <c r="H2" s="112"/>
      <c r="I2" s="112"/>
    </row>
    <row r="3" spans="1:20" x14ac:dyDescent="0.25">
      <c r="A3" s="66" t="s">
        <v>33</v>
      </c>
    </row>
    <row r="4" spans="1:20" x14ac:dyDescent="0.25">
      <c r="A4" s="67" t="s">
        <v>65</v>
      </c>
      <c r="B4" s="67" t="s">
        <v>31</v>
      </c>
      <c r="C4" s="67" t="s">
        <v>46</v>
      </c>
      <c r="D4" s="67" t="s">
        <v>119</v>
      </c>
    </row>
    <row r="5" spans="1:20" customFormat="1" ht="14.4" hidden="1" x14ac:dyDescent="0.3">
      <c r="A5" s="20">
        <v>2012</v>
      </c>
      <c r="B5" s="21" t="e">
        <f>AVERAGEIFS('Updated DATA SET'!AF:AF,'Updated DATA SET'!$B:$B,'2. YOY increase in CPI '!$A5,'Updated DATA SET'!$C:$C,'2. YOY increase in CPI '!$B$4,'Updated DATA SET'!$A:$A,'2. YOY increase in CPI '!$A$3)</f>
        <v>#DIV/0!</v>
      </c>
      <c r="C5" s="21" t="e">
        <f>AVERAGEIFS('Updated DATA SET'!AF:AF,'Updated DATA SET'!$B:$B,'2. YOY increase in CPI '!$A5,'Updated DATA SET'!$C:$C,'2. YOY increase in CPI '!$C$4,'Updated DATA SET'!$A:$A,'2. YOY increase in CPI '!$A$3)</f>
        <v>#DIV/0!</v>
      </c>
      <c r="D5" s="22">
        <f>IFERROR((C5-B5)/B5,0)</f>
        <v>0</v>
      </c>
    </row>
    <row r="6" spans="1:20" customFormat="1" ht="14.4" hidden="1" x14ac:dyDescent="0.3">
      <c r="A6" s="1">
        <v>2013</v>
      </c>
      <c r="B6" s="21">
        <f>AVERAGEIFS('Updated DATA SET'!AF:AF,'Updated DATA SET'!$B:$B,'2. YOY increase in CPI '!$A6,'Updated DATA SET'!$C:$C,'2. YOY increase in CPI '!$B$4,'Updated DATA SET'!$A:$A,'2. YOY increase in CPI '!$A$3)</f>
        <v>104</v>
      </c>
      <c r="C6" s="21">
        <f>AVERAGEIFS('Updated DATA SET'!AF:AF,'Updated DATA SET'!$B:$B,'2. YOY increase in CPI '!$A6,'Updated DATA SET'!$C:$C,'2. YOY increase in CPI '!$C$4,'Updated DATA SET'!$A:$A,'2. YOY increase in CPI '!$A$3)</f>
        <v>113.3</v>
      </c>
      <c r="D6" s="22">
        <f>IFERROR((C6-B6)/B6,0)</f>
        <v>8.9423076923076897E-2</v>
      </c>
    </row>
    <row r="7" spans="1:20" customFormat="1" ht="14.4" hidden="1" x14ac:dyDescent="0.3">
      <c r="A7" s="20">
        <v>2014</v>
      </c>
      <c r="B7" s="21">
        <f>AVERAGEIFS('Updated DATA SET'!AF:AF,'Updated DATA SET'!$B:$B,'2. YOY increase in CPI '!$A7,'Updated DATA SET'!$C:$C,'2. YOY increase in CPI '!$B$4,'Updated DATA SET'!$A:$A,'2. YOY increase in CPI '!$A$3)</f>
        <v>112.9</v>
      </c>
      <c r="C7" s="21">
        <f>AVERAGEIFS('Updated DATA SET'!AF:AF,'Updated DATA SET'!$B:$B,'2. YOY increase in CPI '!$A7,'Updated DATA SET'!$C:$C,'2. YOY increase in CPI '!$C$4,'Updated DATA SET'!$A:$A,'2. YOY increase in CPI '!$A$3)</f>
        <v>118.4</v>
      </c>
      <c r="D7" s="22">
        <f t="shared" ref="D7:D16" si="0">IFERROR((C7-B7)/B7,0)</f>
        <v>4.8715677590788306E-2</v>
      </c>
    </row>
    <row r="8" spans="1:20" customFormat="1" ht="14.4" hidden="1" x14ac:dyDescent="0.3">
      <c r="A8" s="1">
        <v>2015</v>
      </c>
      <c r="B8" s="21">
        <f>AVERAGEIFS('Updated DATA SET'!AF:AF,'Updated DATA SET'!$B:$B,'2. YOY increase in CPI '!$A8,'Updated DATA SET'!$C:$C,'2. YOY increase in CPI '!$B$4,'Updated DATA SET'!$A:$A,'2. YOY increase in CPI '!$A$3)</f>
        <v>118.5</v>
      </c>
      <c r="C8" s="21">
        <f>AVERAGEIFS('Updated DATA SET'!AF:AF,'Updated DATA SET'!$B:$B,'2. YOY increase in CPI '!$A8,'Updated DATA SET'!$C:$C,'2. YOY increase in CPI '!$C$4,'Updated DATA SET'!$A:$A,'2. YOY increase in CPI '!$A$3)</f>
        <v>124</v>
      </c>
      <c r="D8" s="22">
        <f t="shared" si="0"/>
        <v>4.6413502109704644E-2</v>
      </c>
    </row>
    <row r="9" spans="1:20" customFormat="1" ht="14.4" hidden="1" x14ac:dyDescent="0.3">
      <c r="A9" s="20">
        <v>2016</v>
      </c>
      <c r="B9" s="21">
        <f>AVERAGEIFS('Updated DATA SET'!AF:AF,'Updated DATA SET'!$B:$B,'2. YOY increase in CPI '!$A9,'Updated DATA SET'!$C:$C,'2. YOY increase in CPI '!$B$4,'Updated DATA SET'!$A:$A,'2. YOY increase in CPI '!$A$3)</f>
        <v>124.2</v>
      </c>
      <c r="C9" s="21">
        <f>AVERAGEIFS('Updated DATA SET'!AF:AF,'Updated DATA SET'!$B:$B,'2. YOY increase in CPI '!$A9,'Updated DATA SET'!$C:$C,'2. YOY increase in CPI '!$C$4,'Updated DATA SET'!$A:$A,'2. YOY increase in CPI '!$A$3)</f>
        <v>127.6</v>
      </c>
      <c r="D9" s="22">
        <f t="shared" si="0"/>
        <v>2.7375201288244697E-2</v>
      </c>
    </row>
    <row r="10" spans="1:20" x14ac:dyDescent="0.25">
      <c r="A10" s="68">
        <v>2017</v>
      </c>
      <c r="B10" s="69">
        <f>AVERAGEIFS('Updated DATA SET'!AF:AF,'Updated DATA SET'!$B:$B,'2. YOY increase in CPI '!$A10,'Updated DATA SET'!$C:$C,'2. YOY increase in CPI '!$B$4,'Updated DATA SET'!$A:$A,'2. YOY increase in CPI '!$A$3)</f>
        <v>127.8</v>
      </c>
      <c r="C10" s="69">
        <f>AVERAGEIFS('Updated DATA SET'!AF:AF,'Updated DATA SET'!$B:$B,'2. YOY increase in CPI '!$A10,'Updated DATA SET'!$C:$C,'2. YOY increase in CPI '!$C$4,'Updated DATA SET'!$A:$A,'2. YOY increase in CPI '!$A$3)</f>
        <v>134.1</v>
      </c>
      <c r="D10" s="70">
        <f t="shared" si="0"/>
        <v>4.92957746478873E-2</v>
      </c>
    </row>
    <row r="11" spans="1:20" x14ac:dyDescent="0.25">
      <c r="A11" s="71">
        <v>2018</v>
      </c>
      <c r="B11" s="69">
        <f>AVERAGEIFS('Updated DATA SET'!AF:AF,'Updated DATA SET'!$B:$B,'2. YOY increase in CPI '!$A11,'Updated DATA SET'!$C:$C,'2. YOY increase in CPI '!$B$4,'Updated DATA SET'!$A:$A,'2. YOY increase in CPI '!$A$3)</f>
        <v>134.1</v>
      </c>
      <c r="C11" s="69">
        <f>AVERAGEIFS('Updated DATA SET'!AF:AF,'Updated DATA SET'!$B:$B,'2. YOY increase in CPI '!$A11,'Updated DATA SET'!$C:$C,'2. YOY increase in CPI '!$C$4,'Updated DATA SET'!$A:$A,'2. YOY increase in CPI '!$A$3)</f>
        <v>138</v>
      </c>
      <c r="D11" s="70">
        <f t="shared" si="0"/>
        <v>2.9082774049217046E-2</v>
      </c>
    </row>
    <row r="12" spans="1:20" x14ac:dyDescent="0.25">
      <c r="A12" s="68">
        <v>2019</v>
      </c>
      <c r="B12" s="69">
        <f>AVERAGEIFS('Updated DATA SET'!AF:AF,'Updated DATA SET'!$B:$B,'2. YOY increase in CPI '!$A12,'Updated DATA SET'!$C:$C,'2. YOY increase in CPI '!$B$4,'Updated DATA SET'!$A:$A,'2. YOY increase in CPI '!$A$3)</f>
        <v>138</v>
      </c>
      <c r="C12" s="69">
        <f>AVERAGEIFS('Updated DATA SET'!AF:AF,'Updated DATA SET'!$B:$B,'2. YOY increase in CPI '!$A12,'Updated DATA SET'!$C:$C,'2. YOY increase in CPI '!$C$4,'Updated DATA SET'!$A:$A,'2. YOY increase in CPI '!$A$3)</f>
        <v>148.30000000000001</v>
      </c>
      <c r="D12" s="70">
        <f t="shared" si="0"/>
        <v>7.4637681159420377E-2</v>
      </c>
    </row>
    <row r="13" spans="1:20" x14ac:dyDescent="0.25">
      <c r="A13" s="71">
        <v>2020</v>
      </c>
      <c r="B13" s="69">
        <f>AVERAGEIFS('Updated DATA SET'!AF:AF,'Updated DATA SET'!$B:$B,'2. YOY increase in CPI '!$A13,'Updated DATA SET'!$C:$C,'2. YOY increase in CPI '!$B$4,'Updated DATA SET'!$A:$A,'2. YOY increase in CPI '!$A$3)</f>
        <v>148.19999999999999</v>
      </c>
      <c r="C13" s="69">
        <f>AVERAGEIFS('Updated DATA SET'!AF:AF,'Updated DATA SET'!$B:$B,'2. YOY increase in CPI '!$A13,'Updated DATA SET'!$C:$C,'2. YOY increase in CPI '!$C$4,'Updated DATA SET'!$A:$A,'2. YOY increase in CPI '!$A$3)</f>
        <v>156.9</v>
      </c>
      <c r="D13" s="70">
        <f t="shared" si="0"/>
        <v>5.8704453441295663E-2</v>
      </c>
    </row>
    <row r="14" spans="1:20" x14ac:dyDescent="0.25">
      <c r="A14" s="68">
        <v>2021</v>
      </c>
      <c r="B14" s="69">
        <f>AVERAGEIFS('Updated DATA SET'!AF:AF,'Updated DATA SET'!$B:$B,'2. YOY increase in CPI '!$A14,'Updated DATA SET'!$C:$C,'2. YOY increase in CPI '!$B$4,'Updated DATA SET'!$A:$A,'2. YOY increase in CPI '!$A$3)</f>
        <v>156</v>
      </c>
      <c r="C14" s="69">
        <f>AVERAGEIFS('Updated DATA SET'!AF:AF,'Updated DATA SET'!$B:$B,'2. YOY increase in CPI '!$A14,'Updated DATA SET'!$C:$C,'2. YOY increase in CPI '!$C$4,'Updated DATA SET'!$A:$A,'2. YOY increase in CPI '!$A$3)</f>
        <v>165.2</v>
      </c>
      <c r="D14" s="70">
        <f t="shared" si="0"/>
        <v>5.8974358974358904E-2</v>
      </c>
    </row>
    <row r="15" spans="1:20" x14ac:dyDescent="0.25">
      <c r="A15" s="71">
        <v>2022</v>
      </c>
      <c r="B15" s="69">
        <f>AVERAGEIFS('Updated DATA SET'!AF:AF,'Updated DATA SET'!$B:$B,'2. YOY increase in CPI '!$A15,'Updated DATA SET'!$C:$C,'2. YOY increase in CPI '!$B$4,'Updated DATA SET'!$A:$A,'2. YOY increase in CPI '!$A$3)</f>
        <v>165</v>
      </c>
      <c r="C15" s="69">
        <f>AVERAGEIFS('Updated DATA SET'!AF:AF,'Updated DATA SET'!$B:$B,'2. YOY increase in CPI '!$A15,'Updated DATA SET'!$C:$C,'2. YOY increase in CPI '!$C$4,'Updated DATA SET'!$A:$A,'2. YOY increase in CPI '!$A$3)</f>
        <v>174.1</v>
      </c>
      <c r="D15" s="70">
        <f t="shared" si="0"/>
        <v>5.5151515151515118E-2</v>
      </c>
    </row>
    <row r="16" spans="1:20" x14ac:dyDescent="0.25">
      <c r="A16" s="68">
        <v>2023</v>
      </c>
      <c r="B16" s="69">
        <f>AVERAGEIFS('Updated DATA SET'!AF:AF,'Updated DATA SET'!$B:$B,'2. YOY increase in CPI '!$A16,'Updated DATA SET'!$C:$C,'2. YOY increase in CPI '!$B$4,'Updated DATA SET'!$A:$A,'2. YOY increase in CPI '!$A$3)</f>
        <v>174.9</v>
      </c>
      <c r="C16" s="69" t="e">
        <f>AVERAGEIFS('Updated DATA SET'!AF:AF,'Updated DATA SET'!$B:$B,'2. YOY increase in CPI '!$A16,'Updated DATA SET'!$C:$C,'2. YOY increase in CPI '!$C$4,'Updated DATA SET'!$A:$A,'2. YOY increase in CPI '!$A$3)</f>
        <v>#DIV/0!</v>
      </c>
      <c r="D16" s="70">
        <f t="shared" si="0"/>
        <v>0</v>
      </c>
    </row>
    <row r="17" spans="1:8" x14ac:dyDescent="0.25">
      <c r="A17" s="72"/>
      <c r="B17" s="73"/>
      <c r="C17" s="73"/>
      <c r="D17" s="74"/>
    </row>
    <row r="18" spans="1:8" x14ac:dyDescent="0.25">
      <c r="A18" s="72"/>
      <c r="B18" s="73"/>
      <c r="C18" s="73"/>
      <c r="D18" s="74"/>
    </row>
    <row r="19" spans="1:8" x14ac:dyDescent="0.25">
      <c r="C19" s="75"/>
    </row>
    <row r="20" spans="1:8" ht="27" customHeight="1" x14ac:dyDescent="0.25">
      <c r="A20" s="76" t="s">
        <v>65</v>
      </c>
      <c r="B20" s="76" t="s">
        <v>120</v>
      </c>
      <c r="C20" s="76" t="s">
        <v>95</v>
      </c>
      <c r="D20" s="76" t="s">
        <v>94</v>
      </c>
      <c r="E20" s="76" t="s">
        <v>96</v>
      </c>
      <c r="F20" s="76" t="s">
        <v>97</v>
      </c>
      <c r="G20" s="76" t="s">
        <v>98</v>
      </c>
      <c r="H20" s="76" t="s">
        <v>99</v>
      </c>
    </row>
    <row r="21" spans="1:8" x14ac:dyDescent="0.25">
      <c r="A21" s="77">
        <v>2019</v>
      </c>
      <c r="B21" s="78" t="s">
        <v>31</v>
      </c>
      <c r="C21" s="79">
        <f>AVERAGEIFS('Updated DATA SET'!AG:AG,'Updated DATA SET'!$B:$B,'2. YOY increase in CPI '!$A21,'Updated DATA SET'!$C:$C,'2. YOY increase in CPI '!$B21)</f>
        <v>1752.4333333333334</v>
      </c>
      <c r="D21" s="79">
        <f>AVERAGEIFS('Updated DATA SET'!AH:AH,'Updated DATA SET'!$B:$B,'2. YOY increase in CPI '!$A21,'Updated DATA SET'!$C:$C,'2. YOY increase in CPI '!$B21)</f>
        <v>431.0333333333333</v>
      </c>
      <c r="E21" s="79">
        <f>AVERAGEIFS('Updated DATA SET'!AI:AI,'Updated DATA SET'!$B:$B,'2. YOY increase in CPI '!$A21,'Updated DATA SET'!$C:$C,'2. YOY increase in CPI '!$B21)</f>
        <v>441.7</v>
      </c>
      <c r="F21" s="79">
        <f>AVERAGEIFS('Updated DATA SET'!AJ:AJ,'Updated DATA SET'!$B:$B,'2. YOY increase in CPI '!$A21,'Updated DATA SET'!$C:$C,'2. YOY increase in CPI '!$B21)</f>
        <v>276.83333333333331</v>
      </c>
      <c r="G21" s="79">
        <f>AVERAGEIFS('Updated DATA SET'!AK:AK,'Updated DATA SET'!$B:$B,'2. YOY increase in CPI '!$A21,'Updated DATA SET'!$C:$C,'2. YOY increase in CPI '!$B21)</f>
        <v>261.59999999999997</v>
      </c>
      <c r="H21" s="79">
        <f>AVERAGEIFS('Updated DATA SET'!AL:AL,'Updated DATA SET'!$B:$B,'2. YOY increase in CPI '!$A21,'Updated DATA SET'!$C:$C,'2. YOY increase in CPI '!$B21)</f>
        <v>437.5</v>
      </c>
    </row>
    <row r="22" spans="1:8" x14ac:dyDescent="0.25">
      <c r="A22" s="77">
        <v>2019</v>
      </c>
      <c r="B22" s="78" t="s">
        <v>46</v>
      </c>
      <c r="C22" s="79">
        <f>AVERAGEIFS('Updated DATA SET'!AG:AG,'Updated DATA SET'!$B:$B,'2. YOY increase in CPI '!$A22,'Updated DATA SET'!$C:$C,'2. YOY increase in CPI '!$B22)</f>
        <v>1947.9333333333334</v>
      </c>
      <c r="D22" s="79">
        <f>AVERAGEIFS('Updated DATA SET'!AH:AH,'Updated DATA SET'!$B:$B,'2. YOY increase in CPI '!$A22,'Updated DATA SET'!$C:$C,'2. YOY increase in CPI '!$B22)</f>
        <v>438.86666666666662</v>
      </c>
      <c r="E22" s="79">
        <f>AVERAGEIFS('Updated DATA SET'!AI:AI,'Updated DATA SET'!$B:$B,'2. YOY increase in CPI '!$A22,'Updated DATA SET'!$C:$C,'2. YOY increase in CPI '!$B22)</f>
        <v>454.63333333333338</v>
      </c>
      <c r="F22" s="79">
        <f>AVERAGEIFS('Updated DATA SET'!AJ:AJ,'Updated DATA SET'!$B:$B,'2. YOY increase in CPI '!$A22,'Updated DATA SET'!$C:$C,'2. YOY increase in CPI '!$B22)</f>
        <v>289.86666666666662</v>
      </c>
      <c r="G22" s="79">
        <f>AVERAGEIFS('Updated DATA SET'!AK:AK,'Updated DATA SET'!$B:$B,'2. YOY increase in CPI '!$A22,'Updated DATA SET'!$C:$C,'2. YOY increase in CPI '!$B22)</f>
        <v>272.40000000000003</v>
      </c>
      <c r="H22" s="79">
        <f>AVERAGEIFS('Updated DATA SET'!AL:AL,'Updated DATA SET'!$B:$B,'2. YOY increase in CPI '!$A22,'Updated DATA SET'!$C:$C,'2. YOY increase in CPI '!$B22)</f>
        <v>454.2</v>
      </c>
    </row>
    <row r="23" spans="1:8" x14ac:dyDescent="0.25">
      <c r="A23" s="147" t="s">
        <v>121</v>
      </c>
      <c r="B23" s="147"/>
      <c r="C23" s="80">
        <f>(C22-C21)/C21</f>
        <v>0.1115591653510357</v>
      </c>
      <c r="D23" s="81">
        <f t="shared" ref="D23:H23" si="1">(D22-D21)/D21</f>
        <v>1.8173381795684746E-2</v>
      </c>
      <c r="E23" s="81">
        <f t="shared" si="1"/>
        <v>2.9280808995547643E-2</v>
      </c>
      <c r="F23" s="81">
        <f t="shared" si="1"/>
        <v>4.7080072245635055E-2</v>
      </c>
      <c r="G23" s="81">
        <f t="shared" si="1"/>
        <v>4.1284403669725037E-2</v>
      </c>
      <c r="H23" s="81">
        <f t="shared" si="1"/>
        <v>3.8171428571428544E-2</v>
      </c>
    </row>
    <row r="26" spans="1:8" ht="17.399999999999999" x14ac:dyDescent="0.25">
      <c r="A26" s="82" t="s">
        <v>124</v>
      </c>
      <c r="B26" s="146" t="s">
        <v>134</v>
      </c>
      <c r="C26" s="146"/>
      <c r="D26" s="146"/>
      <c r="E26" s="146" t="s">
        <v>139</v>
      </c>
      <c r="F26" s="146"/>
      <c r="G26" s="146"/>
    </row>
    <row r="27" spans="1:8" x14ac:dyDescent="0.25">
      <c r="A27" s="83">
        <v>1</v>
      </c>
      <c r="B27" s="145" t="s">
        <v>160</v>
      </c>
      <c r="C27" s="145"/>
      <c r="D27" s="145"/>
      <c r="E27" s="145" t="s">
        <v>136</v>
      </c>
      <c r="F27" s="145"/>
      <c r="G27" s="145"/>
    </row>
    <row r="28" spans="1:8" x14ac:dyDescent="0.25">
      <c r="A28" s="83">
        <v>2</v>
      </c>
      <c r="B28" s="145" t="s">
        <v>138</v>
      </c>
      <c r="C28" s="145"/>
      <c r="D28" s="145"/>
      <c r="E28" s="145" t="s">
        <v>137</v>
      </c>
      <c r="F28" s="145"/>
      <c r="G28" s="145"/>
    </row>
    <row r="29" spans="1:8" x14ac:dyDescent="0.25">
      <c r="A29" s="83">
        <v>3</v>
      </c>
      <c r="B29" s="145" t="s">
        <v>161</v>
      </c>
      <c r="C29" s="145"/>
      <c r="D29" s="145"/>
      <c r="E29" s="145" t="s">
        <v>133</v>
      </c>
      <c r="F29" s="145"/>
      <c r="G29" s="145"/>
    </row>
    <row r="30" spans="1:8" ht="57.6" customHeight="1" x14ac:dyDescent="0.25">
      <c r="A30" s="84"/>
      <c r="E30" s="144"/>
      <c r="F30" s="144"/>
    </row>
    <row r="31" spans="1:8" x14ac:dyDescent="0.25">
      <c r="A31" s="85"/>
      <c r="B31" s="85"/>
      <c r="C31" s="85"/>
      <c r="E31" s="84"/>
    </row>
    <row r="32" spans="1:8" x14ac:dyDescent="0.25">
      <c r="A32" s="84"/>
      <c r="B32" s="84"/>
      <c r="C32" s="84"/>
      <c r="E32" s="84"/>
    </row>
    <row r="33" spans="1:5" x14ac:dyDescent="0.25">
      <c r="A33" s="84"/>
      <c r="B33" s="84"/>
      <c r="C33" s="84"/>
      <c r="E33" s="84"/>
    </row>
    <row r="34" spans="1:5" x14ac:dyDescent="0.25">
      <c r="A34" s="84"/>
      <c r="B34" s="84"/>
      <c r="C34" s="84"/>
    </row>
    <row r="35" spans="1:5" x14ac:dyDescent="0.25">
      <c r="A35" s="84"/>
      <c r="B35" s="84"/>
      <c r="C35" s="84"/>
    </row>
    <row r="36" spans="1:5" x14ac:dyDescent="0.25">
      <c r="A36" s="84"/>
      <c r="B36" s="84"/>
      <c r="C36" s="84"/>
    </row>
    <row r="37" spans="1:5" x14ac:dyDescent="0.25">
      <c r="A37" s="84"/>
      <c r="B37" s="84"/>
      <c r="C37" s="84"/>
    </row>
    <row r="38" spans="1:5" x14ac:dyDescent="0.25">
      <c r="A38" s="84"/>
      <c r="B38" s="84"/>
      <c r="C38" s="84"/>
    </row>
    <row r="39" spans="1:5" x14ac:dyDescent="0.25">
      <c r="A39" s="84"/>
      <c r="B39" s="84"/>
      <c r="C39" s="84"/>
    </row>
  </sheetData>
  <autoFilter ref="A4:D16" xr:uid="{8DC30C7F-5380-4737-847F-322257C1AEBC}">
    <filterColumn colId="0">
      <customFilters>
        <customFilter operator="greaterThan" val="2016"/>
      </customFilters>
    </filterColumn>
  </autoFilter>
  <mergeCells count="11">
    <mergeCell ref="A1:T1"/>
    <mergeCell ref="E30:F30"/>
    <mergeCell ref="E27:G27"/>
    <mergeCell ref="E28:G28"/>
    <mergeCell ref="E26:G26"/>
    <mergeCell ref="A23:B23"/>
    <mergeCell ref="B27:D27"/>
    <mergeCell ref="B28:D28"/>
    <mergeCell ref="B29:D29"/>
    <mergeCell ref="E29:G29"/>
    <mergeCell ref="B26:D26"/>
  </mergeCells>
  <phoneticPr fontId="18" type="noConversion"/>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3923A4AB-9B72-4E4C-8E80-B4CFB247FA1F}">
          <x14:formula1>
            <xm:f>'Data Validation Lookup'!$A$3:$A$5</xm:f>
          </x14:formula1>
          <xm:sqref>A3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1CBD4-85CC-429D-82C6-EB61B67718AC}">
  <dimension ref="A1:M51"/>
  <sheetViews>
    <sheetView topLeftCell="A26" zoomScale="103" zoomScaleNormal="104" workbookViewId="0">
      <selection activeCell="D19" sqref="D19"/>
    </sheetView>
  </sheetViews>
  <sheetFormatPr defaultRowHeight="13.8" x14ac:dyDescent="0.25"/>
  <cols>
    <col min="1" max="1" width="33.21875" style="28" bestFit="1" customWidth="1"/>
    <col min="2" max="2" width="32" style="28" bestFit="1" customWidth="1"/>
    <col min="3" max="3" width="27" style="28" customWidth="1"/>
    <col min="4" max="4" width="30.109375" style="28" bestFit="1" customWidth="1"/>
    <col min="5" max="5" width="18.5546875" style="28" bestFit="1" customWidth="1"/>
    <col min="6" max="6" width="13.5546875" style="28" bestFit="1" customWidth="1"/>
    <col min="7" max="7" width="12" style="28" customWidth="1"/>
    <col min="8" max="8" width="12" style="28" bestFit="1" customWidth="1"/>
    <col min="9" max="9" width="20.21875" style="28" bestFit="1" customWidth="1"/>
    <col min="10" max="10" width="24.109375" style="28" bestFit="1" customWidth="1"/>
    <col min="11" max="11" width="7.77734375" style="28" bestFit="1" customWidth="1"/>
    <col min="12" max="12" width="24" style="28" bestFit="1" customWidth="1"/>
    <col min="13" max="13" width="34.109375" style="28" bestFit="1" customWidth="1"/>
    <col min="14" max="16384" width="8.88671875" style="28"/>
  </cols>
  <sheetData>
    <row r="1" spans="1:13" ht="22.8" x14ac:dyDescent="0.25">
      <c r="A1" s="135" t="s">
        <v>173</v>
      </c>
      <c r="B1" s="135"/>
      <c r="C1" s="135"/>
      <c r="D1" s="135"/>
      <c r="E1" s="135"/>
      <c r="F1" s="135"/>
      <c r="G1" s="135"/>
      <c r="H1" s="135"/>
      <c r="I1" s="135"/>
      <c r="J1" s="135"/>
      <c r="K1" s="135"/>
      <c r="L1" s="135"/>
      <c r="M1" s="135"/>
    </row>
    <row r="3" spans="1:13" x14ac:dyDescent="0.25">
      <c r="A3" s="86" t="s">
        <v>81</v>
      </c>
      <c r="B3" s="86" t="str">
        <f>UPPER("Average of Food and beverages")</f>
        <v>AVERAGE OF FOOD AND BEVERAGES</v>
      </c>
      <c r="C3" s="86" t="str">
        <f>UPPER("Inflation/Deflation Rate")</f>
        <v>INFLATION/DEFLATION RATE</v>
      </c>
    </row>
    <row r="4" spans="1:13" x14ac:dyDescent="0.25">
      <c r="A4" s="68" t="s">
        <v>55</v>
      </c>
      <c r="B4" s="87">
        <f>AVERAGEIF('Updated DATA SET'!$D:$D,'3. MOM inflation in food catego'!A4,'Updated DATA SET'!$Q:$Q)</f>
        <v>173.86666666666667</v>
      </c>
      <c r="C4" s="88"/>
    </row>
    <row r="5" spans="1:13" x14ac:dyDescent="0.25">
      <c r="A5" s="68" t="s">
        <v>54</v>
      </c>
      <c r="B5" s="87">
        <f>AVERAGEIF('Updated DATA SET'!$D:$D,'3. MOM inflation in food catego'!A5,'Updated DATA SET'!$Q:$Q)</f>
        <v>175.53333333333333</v>
      </c>
      <c r="C5" s="89">
        <f>(B5-B4)/B4</f>
        <v>9.5858895705520919E-3</v>
      </c>
    </row>
    <row r="6" spans="1:13" x14ac:dyDescent="0.25">
      <c r="A6" s="68" t="s">
        <v>53</v>
      </c>
      <c r="B6" s="87">
        <f>AVERAGEIF('Updated DATA SET'!$D:$D,'3. MOM inflation in food catego'!A6,'Updated DATA SET'!$Q:$Q)</f>
        <v>175.63333333333333</v>
      </c>
      <c r="C6" s="89">
        <f t="shared" ref="C6:C16" si="0">(B6-B5)/B5</f>
        <v>5.6969236612226164E-4</v>
      </c>
    </row>
    <row r="7" spans="1:13" x14ac:dyDescent="0.25">
      <c r="A7" s="68" t="s">
        <v>51</v>
      </c>
      <c r="B7" s="87">
        <f>AVERAGEIF('Updated DATA SET'!$D:$D,'3. MOM inflation in food catego'!A7,'Updated DATA SET'!$Q:$Q)</f>
        <v>176.86666666666667</v>
      </c>
      <c r="C7" s="89">
        <f t="shared" si="0"/>
        <v>7.0222053520593011E-3</v>
      </c>
    </row>
    <row r="8" spans="1:13" x14ac:dyDescent="0.25">
      <c r="A8" s="68" t="s">
        <v>58</v>
      </c>
      <c r="B8" s="87">
        <f>AVERAGEIF('Updated DATA SET'!$D:$D,'3. MOM inflation in food catego'!A8,'Updated DATA SET'!$Q:$Q)</f>
        <v>178.36666666666667</v>
      </c>
      <c r="C8" s="89">
        <f t="shared" si="0"/>
        <v>8.4809649453448915E-3</v>
      </c>
    </row>
    <row r="9" spans="1:13" x14ac:dyDescent="0.25">
      <c r="A9" s="68" t="s">
        <v>57</v>
      </c>
      <c r="B9" s="87">
        <f>AVERAGEIF('Updated DATA SET'!$D:$D,'3. MOM inflation in food catego'!A9,'Updated DATA SET'!$Q:$Q)</f>
        <v>180.10000000000002</v>
      </c>
      <c r="C9" s="89">
        <f t="shared" si="0"/>
        <v>9.7178097551860309E-3</v>
      </c>
    </row>
    <row r="10" spans="1:13" x14ac:dyDescent="0.25">
      <c r="A10" s="68" t="s">
        <v>56</v>
      </c>
      <c r="B10" s="87">
        <f>AVERAGEIF('Updated DATA SET'!$D:$D,'3. MOM inflation in food catego'!A10,'Updated DATA SET'!$Q:$Q)</f>
        <v>178.73333333333335</v>
      </c>
      <c r="C10" s="89">
        <f t="shared" si="0"/>
        <v>-7.5883768276883623E-3</v>
      </c>
    </row>
    <row r="11" spans="1:13" x14ac:dyDescent="0.25">
      <c r="A11" s="68" t="s">
        <v>52</v>
      </c>
      <c r="B11" s="87">
        <f>AVERAGEIF('Updated DATA SET'!$D:$D,'3. MOM inflation in food catego'!A11,'Updated DATA SET'!$Q:$Q)</f>
        <v>176.29999999999998</v>
      </c>
      <c r="C11" s="89">
        <f t="shared" si="0"/>
        <v>-1.3614323013801E-2</v>
      </c>
    </row>
    <row r="12" spans="1:13" x14ac:dyDescent="0.25">
      <c r="A12" s="68" t="s">
        <v>61</v>
      </c>
      <c r="B12" s="87">
        <f>AVERAGEIF('Updated DATA SET'!$D:$D,'3. MOM inflation in food catego'!A12,'Updated DATA SET'!$Q:$Q)</f>
        <v>177.06666666666669</v>
      </c>
      <c r="C12" s="89">
        <f t="shared" si="0"/>
        <v>4.3486481376444038E-3</v>
      </c>
    </row>
    <row r="13" spans="1:13" x14ac:dyDescent="0.25">
      <c r="A13" s="68" t="s">
        <v>60</v>
      </c>
      <c r="B13" s="87">
        <f>AVERAGEIF('Updated DATA SET'!$D:$D,'3. MOM inflation in food catego'!A13,'Updated DATA SET'!$Q:$Q)</f>
        <v>177.5</v>
      </c>
      <c r="C13" s="89">
        <f t="shared" si="0"/>
        <v>2.4472891566263665E-3</v>
      </c>
    </row>
    <row r="14" spans="1:13" x14ac:dyDescent="0.25">
      <c r="A14" s="68" t="s">
        <v>62</v>
      </c>
      <c r="B14" s="87">
        <f>AVERAGEIF('Updated DATA SET'!$D:$D,'3. MOM inflation in food catego'!A14,'Updated DATA SET'!$Q:$Q)</f>
        <v>177.53333333333333</v>
      </c>
      <c r="C14" s="89">
        <f t="shared" si="0"/>
        <v>1.8779342723003627E-4</v>
      </c>
    </row>
    <row r="15" spans="1:13" x14ac:dyDescent="0.25">
      <c r="A15" s="68" t="s">
        <v>59</v>
      </c>
      <c r="B15" s="87">
        <f>AVERAGEIF('Updated DATA SET'!$D:$D,'3. MOM inflation in food catego'!A15,'Updated DATA SET'!$Q:$Q)</f>
        <v>178.5</v>
      </c>
      <c r="C15" s="89">
        <f t="shared" si="0"/>
        <v>5.4449868569282868E-3</v>
      </c>
    </row>
    <row r="16" spans="1:13" x14ac:dyDescent="0.25">
      <c r="A16" s="68" t="s">
        <v>63</v>
      </c>
      <c r="B16" s="87">
        <f>AVERAGEIF('Updated DATA SET'!$D:$D,'3. MOM inflation in food catego'!A16,'Updated DATA SET'!$Q:$Q)</f>
        <v>179.66666666666666</v>
      </c>
      <c r="C16" s="89">
        <f t="shared" si="0"/>
        <v>6.5359477124182479E-3</v>
      </c>
    </row>
    <row r="18" spans="1:13" x14ac:dyDescent="0.25">
      <c r="A18" s="90" t="s">
        <v>66</v>
      </c>
      <c r="B18" s="91" t="str">
        <f>INDEX(A5:A16,MATCH(MAX(C5:C16),C5:C16,0))</f>
        <v>2022 October</v>
      </c>
      <c r="C18" s="72"/>
    </row>
    <row r="19" spans="1:13" x14ac:dyDescent="0.25">
      <c r="A19" s="92" t="s">
        <v>67</v>
      </c>
      <c r="B19" s="91" t="str">
        <f>INDEX(A5:A16,MATCH(MIN(C5:C16),C5:C16,0))</f>
        <v>2022 December</v>
      </c>
      <c r="C19" s="72"/>
    </row>
    <row r="20" spans="1:13" x14ac:dyDescent="0.25">
      <c r="A20" s="93" t="s">
        <v>105</v>
      </c>
      <c r="B20" s="93" t="s">
        <v>69</v>
      </c>
      <c r="C20" s="93" t="s">
        <v>70</v>
      </c>
      <c r="D20" s="93" t="s">
        <v>71</v>
      </c>
      <c r="E20" s="93" t="s">
        <v>72</v>
      </c>
      <c r="F20" s="93" t="s">
        <v>73</v>
      </c>
      <c r="G20" s="93" t="s">
        <v>74</v>
      </c>
      <c r="H20" s="93" t="s">
        <v>75</v>
      </c>
      <c r="I20" s="93" t="s">
        <v>76</v>
      </c>
      <c r="J20" s="93" t="s">
        <v>77</v>
      </c>
      <c r="K20" s="93" t="s">
        <v>78</v>
      </c>
      <c r="L20" s="93" t="s">
        <v>79</v>
      </c>
      <c r="M20" s="93" t="s">
        <v>80</v>
      </c>
    </row>
    <row r="21" spans="1:13" x14ac:dyDescent="0.25">
      <c r="A21" s="72" t="s">
        <v>54</v>
      </c>
      <c r="B21" s="94">
        <f>AVERAGEIF('Updated DATA SET'!$D:$D,'3. MOM inflation in food catego'!$A21,'Updated DATA SET'!E:E)</f>
        <v>155.43333333333334</v>
      </c>
      <c r="C21" s="94">
        <f>AVERAGEIF('Updated DATA SET'!$D:$D,'3. MOM inflation in food catego'!$A21,'Updated DATA SET'!F:F)</f>
        <v>220</v>
      </c>
      <c r="D21" s="94">
        <f>AVERAGEIF('Updated DATA SET'!$D:$D,'3. MOM inflation in food catego'!$A21,'Updated DATA SET'!G:G)</f>
        <v>171.06666666666669</v>
      </c>
      <c r="E21" s="94">
        <f>AVERAGEIF('Updated DATA SET'!$D:$D,'3. MOM inflation in food catego'!$A21,'Updated DATA SET'!H:H)</f>
        <v>165.86666666666667</v>
      </c>
      <c r="F21" s="94">
        <f>AVERAGEIF('Updated DATA SET'!$D:$D,'3. MOM inflation in food catego'!$A21,'Updated DATA SET'!I:I)</f>
        <v>199.20000000000002</v>
      </c>
      <c r="G21" s="94">
        <f>AVERAGEIF('Updated DATA SET'!$D:$D,'3. MOM inflation in food catego'!$A21,'Updated DATA SET'!J:J)</f>
        <v>169.86666666666665</v>
      </c>
      <c r="H21" s="94">
        <f>AVERAGEIF('Updated DATA SET'!$D:$D,'3. MOM inflation in food catego'!$A21,'Updated DATA SET'!K:K)</f>
        <v>187.03333333333333</v>
      </c>
      <c r="I21" s="94">
        <f>AVERAGEIF('Updated DATA SET'!$D:$D,'3. MOM inflation in food catego'!$A21,'Updated DATA SET'!L:L)</f>
        <v>164.16666666666666</v>
      </c>
      <c r="J21" s="94">
        <f>AVERAGEIF('Updated DATA SET'!$D:$D,'3. MOM inflation in food catego'!$A21,'Updated DATA SET'!M:M)</f>
        <v>120.13333333333333</v>
      </c>
      <c r="K21" s="94">
        <f>AVERAGEIF('Updated DATA SET'!$D:$D,'3. MOM inflation in food catego'!$A21,'Updated DATA SET'!N:N)</f>
        <v>186.5</v>
      </c>
      <c r="L21" s="94">
        <f>AVERAGEIF('Updated DATA SET'!$D:$D,'3. MOM inflation in food catego'!$A21,'Updated DATA SET'!O:O)</f>
        <v>167.06666666666663</v>
      </c>
      <c r="M21" s="94">
        <f>AVERAGEIF('Updated DATA SET'!$D:$D,'3. MOM inflation in food catego'!$A21,'Updated DATA SET'!P:P)</f>
        <v>184.03333333333333</v>
      </c>
    </row>
    <row r="22" spans="1:13" x14ac:dyDescent="0.25">
      <c r="A22" s="72" t="s">
        <v>63</v>
      </c>
      <c r="B22" s="94">
        <f>AVERAGEIF('Updated DATA SET'!$D:$D,'3. MOM inflation in food catego'!$A22,'Updated DATA SET'!E:E)</f>
        <v>173.86666666666665</v>
      </c>
      <c r="C22" s="94">
        <f>AVERAGEIF('Updated DATA SET'!$D:$D,'3. MOM inflation in food catego'!$A22,'Updated DATA SET'!F:F)</f>
        <v>215.06666666666669</v>
      </c>
      <c r="D22" s="94">
        <f>AVERAGEIF('Updated DATA SET'!$D:$D,'3. MOM inflation in food catego'!$A22,'Updated DATA SET'!G:G)</f>
        <v>173.63333333333333</v>
      </c>
      <c r="E22" s="94">
        <f>AVERAGEIF('Updated DATA SET'!$D:$D,'3. MOM inflation in food catego'!$A22,'Updated DATA SET'!H:H)</f>
        <v>179.5</v>
      </c>
      <c r="F22" s="94">
        <f>AVERAGEIF('Updated DATA SET'!$D:$D,'3. MOM inflation in food catego'!$A22,'Updated DATA SET'!I:I)</f>
        <v>169.23333333333335</v>
      </c>
      <c r="G22" s="94">
        <f>AVERAGEIF('Updated DATA SET'!$D:$D,'3. MOM inflation in food catego'!$A22,'Updated DATA SET'!J:J)</f>
        <v>172.33333333333334</v>
      </c>
      <c r="H22" s="94">
        <f>AVERAGEIF('Updated DATA SET'!$D:$D,'3. MOM inflation in food catego'!$A22,'Updated DATA SET'!K:K)</f>
        <v>164.9</v>
      </c>
      <c r="I22" s="94">
        <f>AVERAGEIF('Updated DATA SET'!$D:$D,'3. MOM inflation in food catego'!$A22,'Updated DATA SET'!L:L)</f>
        <v>175.79999999999998</v>
      </c>
      <c r="J22" s="94">
        <f>AVERAGEIF('Updated DATA SET'!$D:$D,'3. MOM inflation in food catego'!$A22,'Updated DATA SET'!M:M)</f>
        <v>122.93333333333334</v>
      </c>
      <c r="K22" s="94">
        <f>AVERAGEIF('Updated DATA SET'!$D:$D,'3. MOM inflation in food catego'!$A22,'Updated DATA SET'!N:N)</f>
        <v>216.96666666666667</v>
      </c>
      <c r="L22" s="94">
        <f>AVERAGEIF('Updated DATA SET'!$D:$D,'3. MOM inflation in food catego'!$A22,'Updated DATA SET'!O:O)</f>
        <v>172.66666666666666</v>
      </c>
      <c r="M22" s="94">
        <f>AVERAGEIF('Updated DATA SET'!$D:$D,'3. MOM inflation in food catego'!$A22,'Updated DATA SET'!P:P)</f>
        <v>194.33333333333334</v>
      </c>
    </row>
    <row r="23" spans="1:13" x14ac:dyDescent="0.25">
      <c r="B23" s="95"/>
      <c r="C23" s="95"/>
      <c r="D23" s="95"/>
      <c r="E23" s="95"/>
      <c r="F23" s="95"/>
      <c r="G23" s="95"/>
      <c r="H23" s="95"/>
      <c r="I23" s="95"/>
      <c r="J23" s="95"/>
      <c r="K23" s="95"/>
      <c r="L23" s="95"/>
      <c r="M23" s="95"/>
    </row>
    <row r="24" spans="1:13" x14ac:dyDescent="0.25">
      <c r="A24" s="92" t="s">
        <v>68</v>
      </c>
      <c r="B24" s="92" t="s">
        <v>122</v>
      </c>
      <c r="C24" s="92" t="s">
        <v>123</v>
      </c>
      <c r="D24" s="92" t="str">
        <f>UPPER("Absolute Inflation Rate")</f>
        <v>ABSOLUTE INFLATION RATE</v>
      </c>
    </row>
    <row r="25" spans="1:13" x14ac:dyDescent="0.25">
      <c r="A25" s="96" t="s">
        <v>78</v>
      </c>
      <c r="B25" s="87">
        <f t="shared" ref="B25:B36" si="1">HLOOKUP(A25,$B$20:$M$22,2,0)</f>
        <v>186.5</v>
      </c>
      <c r="C25" s="97">
        <f t="shared" ref="C25:C36" si="2">HLOOKUP(A25,$B$20:$M$22,3,0)</f>
        <v>216.96666666666667</v>
      </c>
      <c r="D25" s="98">
        <f t="shared" ref="D25:D36" si="3">(C25-B25)/B25</f>
        <v>0.16336014298480789</v>
      </c>
    </row>
    <row r="26" spans="1:13" x14ac:dyDescent="0.25">
      <c r="A26" s="96" t="s">
        <v>69</v>
      </c>
      <c r="B26" s="87">
        <f t="shared" si="1"/>
        <v>155.43333333333334</v>
      </c>
      <c r="C26" s="97">
        <f t="shared" si="2"/>
        <v>173.86666666666665</v>
      </c>
      <c r="D26" s="98">
        <f t="shared" si="3"/>
        <v>0.11859318035599384</v>
      </c>
    </row>
    <row r="27" spans="1:13" x14ac:dyDescent="0.25">
      <c r="A27" s="96" t="s">
        <v>72</v>
      </c>
      <c r="B27" s="87">
        <f t="shared" si="1"/>
        <v>165.86666666666667</v>
      </c>
      <c r="C27" s="97">
        <f t="shared" si="2"/>
        <v>179.5</v>
      </c>
      <c r="D27" s="98">
        <f t="shared" si="3"/>
        <v>8.2194533762057834E-2</v>
      </c>
    </row>
    <row r="28" spans="1:13" x14ac:dyDescent="0.25">
      <c r="A28" s="96" t="s">
        <v>76</v>
      </c>
      <c r="B28" s="87">
        <f t="shared" si="1"/>
        <v>164.16666666666666</v>
      </c>
      <c r="C28" s="97">
        <f t="shared" si="2"/>
        <v>175.79999999999998</v>
      </c>
      <c r="D28" s="98">
        <f t="shared" si="3"/>
        <v>7.0862944162436506E-2</v>
      </c>
    </row>
    <row r="29" spans="1:13" x14ac:dyDescent="0.25">
      <c r="A29" s="96" t="s">
        <v>80</v>
      </c>
      <c r="B29" s="87">
        <f t="shared" si="1"/>
        <v>184.03333333333333</v>
      </c>
      <c r="C29" s="97">
        <f t="shared" si="2"/>
        <v>194.33333333333334</v>
      </c>
      <c r="D29" s="98">
        <f t="shared" si="3"/>
        <v>5.5968121717080301E-2</v>
      </c>
    </row>
    <row r="30" spans="1:13" x14ac:dyDescent="0.25">
      <c r="A30" s="96" t="s">
        <v>79</v>
      </c>
      <c r="B30" s="87">
        <f t="shared" si="1"/>
        <v>167.06666666666663</v>
      </c>
      <c r="C30" s="97">
        <f t="shared" si="2"/>
        <v>172.66666666666666</v>
      </c>
      <c r="D30" s="98">
        <f t="shared" si="3"/>
        <v>3.3519553072625843E-2</v>
      </c>
    </row>
    <row r="31" spans="1:13" x14ac:dyDescent="0.25">
      <c r="A31" s="96" t="s">
        <v>77</v>
      </c>
      <c r="B31" s="87">
        <f t="shared" si="1"/>
        <v>120.13333333333333</v>
      </c>
      <c r="C31" s="97">
        <f t="shared" si="2"/>
        <v>122.93333333333334</v>
      </c>
      <c r="D31" s="98">
        <f t="shared" si="3"/>
        <v>2.3307436182020073E-2</v>
      </c>
    </row>
    <row r="32" spans="1:13" x14ac:dyDescent="0.25">
      <c r="A32" s="96" t="s">
        <v>71</v>
      </c>
      <c r="B32" s="87">
        <f t="shared" si="1"/>
        <v>171.06666666666669</v>
      </c>
      <c r="C32" s="97">
        <f t="shared" si="2"/>
        <v>173.63333333333333</v>
      </c>
      <c r="D32" s="98">
        <f t="shared" si="3"/>
        <v>1.500389711613387E-2</v>
      </c>
    </row>
    <row r="33" spans="1:8" x14ac:dyDescent="0.25">
      <c r="A33" s="96" t="s">
        <v>74</v>
      </c>
      <c r="B33" s="87">
        <f t="shared" si="1"/>
        <v>169.86666666666665</v>
      </c>
      <c r="C33" s="97">
        <f t="shared" si="2"/>
        <v>172.33333333333334</v>
      </c>
      <c r="D33" s="98">
        <f t="shared" si="3"/>
        <v>1.4521193092621844E-2</v>
      </c>
    </row>
    <row r="34" spans="1:8" x14ac:dyDescent="0.25">
      <c r="A34" s="96" t="s">
        <v>70</v>
      </c>
      <c r="B34" s="87">
        <f t="shared" si="1"/>
        <v>220</v>
      </c>
      <c r="C34" s="97">
        <f t="shared" si="2"/>
        <v>215.06666666666669</v>
      </c>
      <c r="D34" s="98">
        <f t="shared" si="3"/>
        <v>-2.2424242424242312E-2</v>
      </c>
    </row>
    <row r="35" spans="1:8" x14ac:dyDescent="0.25">
      <c r="A35" s="96" t="s">
        <v>75</v>
      </c>
      <c r="B35" s="87">
        <f t="shared" si="1"/>
        <v>187.03333333333333</v>
      </c>
      <c r="C35" s="97">
        <f t="shared" si="2"/>
        <v>164.9</v>
      </c>
      <c r="D35" s="98">
        <f t="shared" si="3"/>
        <v>-0.11833897700944569</v>
      </c>
    </row>
    <row r="36" spans="1:8" x14ac:dyDescent="0.25">
      <c r="A36" s="96" t="s">
        <v>73</v>
      </c>
      <c r="B36" s="87">
        <f t="shared" si="1"/>
        <v>199.20000000000002</v>
      </c>
      <c r="C36" s="97">
        <f t="shared" si="2"/>
        <v>169.23333333333335</v>
      </c>
      <c r="D36" s="98">
        <f t="shared" si="3"/>
        <v>-0.1504350736278447</v>
      </c>
    </row>
    <row r="41" spans="1:8" ht="15.6" x14ac:dyDescent="0.25">
      <c r="A41" s="99" t="s">
        <v>124</v>
      </c>
      <c r="B41" s="148" t="s">
        <v>135</v>
      </c>
      <c r="C41" s="148"/>
      <c r="D41" s="148"/>
      <c r="E41" s="148" t="s">
        <v>146</v>
      </c>
      <c r="F41" s="148"/>
      <c r="G41" s="148"/>
      <c r="H41" s="148"/>
    </row>
    <row r="42" spans="1:8" x14ac:dyDescent="0.25">
      <c r="A42" s="83">
        <v>1</v>
      </c>
      <c r="B42" s="149" t="s">
        <v>162</v>
      </c>
      <c r="C42" s="149"/>
      <c r="D42" s="149"/>
      <c r="E42" s="145" t="s">
        <v>140</v>
      </c>
      <c r="F42" s="145"/>
      <c r="G42" s="145"/>
      <c r="H42" s="145"/>
    </row>
    <row r="43" spans="1:8" x14ac:dyDescent="0.25">
      <c r="A43" s="83">
        <v>2</v>
      </c>
      <c r="B43" s="149" t="s">
        <v>163</v>
      </c>
      <c r="C43" s="149"/>
      <c r="D43" s="149"/>
      <c r="E43" s="145" t="s">
        <v>141</v>
      </c>
      <c r="F43" s="145"/>
      <c r="G43" s="145"/>
      <c r="H43" s="145"/>
    </row>
    <row r="44" spans="1:8" x14ac:dyDescent="0.25">
      <c r="A44" s="83">
        <v>3</v>
      </c>
      <c r="B44" s="149" t="s">
        <v>142</v>
      </c>
      <c r="C44" s="149"/>
      <c r="D44" s="149"/>
      <c r="E44" s="145" t="s">
        <v>143</v>
      </c>
      <c r="F44" s="145"/>
      <c r="G44" s="145"/>
      <c r="H44" s="145"/>
    </row>
    <row r="45" spans="1:8" x14ac:dyDescent="0.25">
      <c r="A45" s="83">
        <v>4</v>
      </c>
      <c r="B45" s="149" t="s">
        <v>144</v>
      </c>
      <c r="C45" s="149"/>
      <c r="D45" s="149"/>
      <c r="E45" s="145" t="s">
        <v>145</v>
      </c>
      <c r="F45" s="145"/>
      <c r="G45" s="145"/>
      <c r="H45" s="145"/>
    </row>
    <row r="47" spans="1:8" x14ac:dyDescent="0.25">
      <c r="A47" s="84"/>
      <c r="B47" s="100"/>
      <c r="E47" s="84"/>
    </row>
    <row r="48" spans="1:8" x14ac:dyDescent="0.25">
      <c r="A48" s="84"/>
      <c r="B48" s="100"/>
      <c r="E48" s="84"/>
    </row>
    <row r="49" spans="1:5" x14ac:dyDescent="0.25">
      <c r="A49" s="84"/>
      <c r="B49" s="100"/>
      <c r="E49" s="84"/>
    </row>
    <row r="50" spans="1:5" x14ac:dyDescent="0.25">
      <c r="A50" s="84"/>
      <c r="B50" s="100"/>
      <c r="E50" s="84"/>
    </row>
    <row r="51" spans="1:5" x14ac:dyDescent="0.25">
      <c r="A51" s="84"/>
      <c r="B51" s="100"/>
      <c r="E51" s="84"/>
    </row>
  </sheetData>
  <autoFilter ref="A24:D24" xr:uid="{6091CBD4-85CC-429D-82C6-EB61B67718AC}">
    <sortState xmlns:xlrd2="http://schemas.microsoft.com/office/spreadsheetml/2017/richdata2" ref="A25:D36">
      <sortCondition descending="1" ref="D24"/>
    </sortState>
  </autoFilter>
  <mergeCells count="11">
    <mergeCell ref="B44:D44"/>
    <mergeCell ref="B45:D45"/>
    <mergeCell ref="E42:H42"/>
    <mergeCell ref="E44:H44"/>
    <mergeCell ref="E43:H43"/>
    <mergeCell ref="E45:H45"/>
    <mergeCell ref="B41:D41"/>
    <mergeCell ref="E41:H41"/>
    <mergeCell ref="A1:M1"/>
    <mergeCell ref="B42:D42"/>
    <mergeCell ref="B43:D43"/>
  </mergeCells>
  <phoneticPr fontId="18" type="noConversion"/>
  <conditionalFormatting sqref="C3:C16">
    <cfRule type="colorScale" priority="2">
      <colorScale>
        <cfvo type="min"/>
        <cfvo type="percentile" val="50"/>
        <cfvo type="max"/>
        <color rgb="FFF8696B"/>
        <color rgb="FFFFEB84"/>
        <color rgb="FF63BE7B"/>
      </colorScale>
    </cfRule>
  </conditionalFormatting>
  <conditionalFormatting sqref="D25:D36">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AFD35-0A0D-4160-8165-728DB67707E5}">
  <dimension ref="A1:I39"/>
  <sheetViews>
    <sheetView topLeftCell="A19" zoomScale="105" zoomScaleNormal="90" workbookViewId="0">
      <selection activeCell="B36" sqref="B36:D36"/>
    </sheetView>
  </sheetViews>
  <sheetFormatPr defaultRowHeight="13.8" x14ac:dyDescent="0.25"/>
  <cols>
    <col min="1" max="2" width="32.77734375" style="28" bestFit="1" customWidth="1"/>
    <col min="3" max="3" width="21.33203125" style="28" bestFit="1" customWidth="1"/>
    <col min="4" max="4" width="19.5546875" style="28" bestFit="1" customWidth="1"/>
    <col min="5" max="5" width="14.77734375" style="28" customWidth="1"/>
    <col min="6" max="6" width="28.6640625" style="28" bestFit="1" customWidth="1"/>
    <col min="7" max="7" width="13" style="28" customWidth="1"/>
    <col min="8" max="8" width="28.88671875" style="28" bestFit="1" customWidth="1"/>
    <col min="9" max="9" width="14" style="28" bestFit="1" customWidth="1"/>
    <col min="10" max="10" width="18.6640625" style="28" customWidth="1"/>
    <col min="11" max="11" width="38.6640625" style="28" customWidth="1"/>
    <col min="12" max="12" width="24.6640625" style="28" customWidth="1"/>
    <col min="13" max="13" width="10.77734375" style="28" bestFit="1" customWidth="1"/>
    <col min="14" max="16384" width="8.88671875" style="28"/>
  </cols>
  <sheetData>
    <row r="1" spans="1:9" ht="22.8" x14ac:dyDescent="0.25">
      <c r="A1" s="135" t="s">
        <v>174</v>
      </c>
      <c r="B1" s="135"/>
      <c r="C1" s="135"/>
      <c r="D1" s="135"/>
      <c r="E1" s="135"/>
      <c r="F1" s="135"/>
      <c r="G1" s="135"/>
      <c r="H1" s="135"/>
      <c r="I1" s="135"/>
    </row>
    <row r="3" spans="1:9" ht="14.4" x14ac:dyDescent="0.3">
      <c r="B3" s="101" t="s">
        <v>34</v>
      </c>
    </row>
    <row r="4" spans="1:9" x14ac:dyDescent="0.25">
      <c r="A4" s="96" t="s">
        <v>106</v>
      </c>
      <c r="B4" s="96" t="s">
        <v>1</v>
      </c>
      <c r="C4" s="96" t="s">
        <v>2</v>
      </c>
      <c r="D4" s="96" t="s">
        <v>84</v>
      </c>
      <c r="E4" s="96" t="s">
        <v>17</v>
      </c>
      <c r="F4" s="96" t="s">
        <v>85</v>
      </c>
      <c r="G4" s="96" t="s">
        <v>23</v>
      </c>
      <c r="H4" s="96" t="s">
        <v>86</v>
      </c>
      <c r="I4" s="96" t="s">
        <v>87</v>
      </c>
    </row>
    <row r="5" spans="1:9" x14ac:dyDescent="0.25">
      <c r="A5" s="88" t="s">
        <v>107</v>
      </c>
      <c r="B5" s="88">
        <v>2019</v>
      </c>
      <c r="C5" s="88" t="s">
        <v>36</v>
      </c>
      <c r="D5" s="88" cm="1">
        <f t="array" ref="D5">INDEX('Updated DATA SET'!AG:AG,MATCH(1,('Updated DATA SET'!$A:$A='4 Pre Post Pandemic'!$B$3)*('Updated DATA SET'!$B:$B='4 Pre Post Pandemic'!$B5)*('Updated DATA SET'!$C:$C='4 Pre Post Pandemic'!$C5),0))</f>
        <v>1762.9</v>
      </c>
      <c r="E5" s="88" cm="1">
        <f t="array" ref="E5">INDEX('Updated DATA SET'!AH:AH,MATCH(1,('Updated DATA SET'!$A:$A='4 Pre Post Pandemic'!$B$3)*('Updated DATA SET'!$B:$B='4 Pre Post Pandemic'!$B5)*('Updated DATA SET'!$C:$C='4 Pre Post Pandemic'!$C5),0))</f>
        <v>434.5</v>
      </c>
      <c r="F5" s="102" cm="1">
        <f t="array" ref="F5">INDEX('Updated DATA SET'!AI:AI,MATCH(1,('Updated DATA SET'!$A:$A='4 Pre Post Pandemic'!$B$3)*('Updated DATA SET'!$B:$B='4 Pre Post Pandemic'!$B5)*('Updated DATA SET'!$C:$C='4 Pre Post Pandemic'!$C5),0))</f>
        <v>443.1</v>
      </c>
      <c r="G5" s="102" cm="1">
        <f t="array" ref="G5">INDEX('Updated DATA SET'!AJ:AJ,MATCH(1,('Updated DATA SET'!$A:$A='4 Pre Post Pandemic'!$B$3)*('Updated DATA SET'!$B:$B='4 Pre Post Pandemic'!$B5)*('Updated DATA SET'!$C:$C='4 Pre Post Pandemic'!$C5),0))</f>
        <v>279.60000000000002</v>
      </c>
      <c r="H5" s="102" cm="1">
        <f t="array" ref="H5">INDEX('Updated DATA SET'!AK:AK,MATCH(1,('Updated DATA SET'!$A:$A='4 Pre Post Pandemic'!$B$3)*('Updated DATA SET'!$B:$B='4 Pre Post Pandemic'!$B5)*('Updated DATA SET'!$C:$C='4 Pre Post Pandemic'!$C5),0))</f>
        <v>264.29999999999995</v>
      </c>
      <c r="I5" s="102" cm="1">
        <f t="array" ref="I5">INDEX('Updated DATA SET'!AL:AL,MATCH(1,('Updated DATA SET'!$A:$A='4 Pre Post Pandemic'!$B$3)*('Updated DATA SET'!$B:$B='4 Pre Post Pandemic'!$B5)*('Updated DATA SET'!$C:$C='4 Pre Post Pandemic'!$C5),0))</f>
        <v>438.9</v>
      </c>
    </row>
    <row r="6" spans="1:9" x14ac:dyDescent="0.25">
      <c r="A6" s="88" t="s">
        <v>108</v>
      </c>
      <c r="B6" s="88">
        <v>2020</v>
      </c>
      <c r="C6" s="88" t="s">
        <v>35</v>
      </c>
      <c r="D6" s="88" cm="1">
        <f t="array" ref="D6">INDEX('Updated DATA SET'!AG:AG,MATCH(1,('Updated DATA SET'!$A:$A='4 Pre Post Pandemic'!$B$3)*('Updated DATA SET'!$B:$B='4 Pre Post Pandemic'!$B6)*('Updated DATA SET'!$C:$C='4 Pre Post Pandemic'!$C6),0))</f>
        <v>1911.6</v>
      </c>
      <c r="E6" s="88" cm="1">
        <f t="array" ref="E6">INDEX('Updated DATA SET'!AH:AH,MATCH(1,('Updated DATA SET'!$A:$A='4 Pre Post Pandemic'!$B$3)*('Updated DATA SET'!$B:$B='4 Pre Post Pandemic'!$B6)*('Updated DATA SET'!$C:$C='4 Pre Post Pandemic'!$C6),0))</f>
        <v>442</v>
      </c>
      <c r="F6" s="102" cm="1">
        <f t="array" ref="F6">INDEX('Updated DATA SET'!AI:AI,MATCH(1,('Updated DATA SET'!$A:$A='4 Pre Post Pandemic'!$B$3)*('Updated DATA SET'!$B:$B='4 Pre Post Pandemic'!$B6)*('Updated DATA SET'!$C:$C='4 Pre Post Pandemic'!$C6),0))</f>
        <v>457.40000000000003</v>
      </c>
      <c r="G6" s="102" cm="1">
        <f t="array" ref="G6">INDEX('Updated DATA SET'!AJ:AJ,MATCH(1,('Updated DATA SET'!$A:$A='4 Pre Post Pandemic'!$B$3)*('Updated DATA SET'!$B:$B='4 Pre Post Pandemic'!$B6)*('Updated DATA SET'!$C:$C='4 Pre Post Pandemic'!$C6),0))</f>
        <v>295.10000000000002</v>
      </c>
      <c r="H6" s="102" cm="1">
        <f t="array" ref="H6">INDEX('Updated DATA SET'!AK:AK,MATCH(1,('Updated DATA SET'!$A:$A='4 Pre Post Pandemic'!$B$3)*('Updated DATA SET'!$B:$B='4 Pre Post Pandemic'!$B6)*('Updated DATA SET'!$C:$C='4 Pre Post Pandemic'!$C6),0))</f>
        <v>277.5</v>
      </c>
      <c r="I6" s="102" cm="1">
        <f t="array" ref="I6">INDEX('Updated DATA SET'!AL:AL,MATCH(1,('Updated DATA SET'!$A:$A='4 Pre Post Pandemic'!$B$3)*('Updated DATA SET'!$B:$B='4 Pre Post Pandemic'!$B6)*('Updated DATA SET'!$C:$C='4 Pre Post Pandemic'!$C6),0))</f>
        <v>456.9</v>
      </c>
    </row>
    <row r="7" spans="1:9" x14ac:dyDescent="0.25">
      <c r="A7" s="88" t="s">
        <v>107</v>
      </c>
      <c r="B7" s="88">
        <v>2020</v>
      </c>
      <c r="C7" s="88" t="s">
        <v>36</v>
      </c>
      <c r="D7" s="88" cm="1">
        <f t="array" ref="D7">INDEX('Updated DATA SET'!AG:AG,MATCH(1,('Updated DATA SET'!$A:$A='4 Pre Post Pandemic'!$B$3)*('Updated DATA SET'!$B:$B='4 Pre Post Pandemic'!$B7)*('Updated DATA SET'!$C:$C='4 Pre Post Pandemic'!$C7),0))</f>
        <v>1895.4</v>
      </c>
      <c r="E7" s="88" cm="1">
        <f t="array" ref="E7">INDEX('Updated DATA SET'!AH:AH,MATCH(1,('Updated DATA SET'!$A:$A='4 Pre Post Pandemic'!$B$3)*('Updated DATA SET'!$B:$B='4 Pre Post Pandemic'!$B7)*('Updated DATA SET'!$C:$C='4 Pre Post Pandemic'!$C7),0))</f>
        <v>442.90000000000003</v>
      </c>
      <c r="F7" s="102" cm="1">
        <f t="array" ref="F7">INDEX('Updated DATA SET'!AI:AI,MATCH(1,('Updated DATA SET'!$A:$A='4 Pre Post Pandemic'!$B$3)*('Updated DATA SET'!$B:$B='4 Pre Post Pandemic'!$B7)*('Updated DATA SET'!$C:$C='4 Pre Post Pandemic'!$C7),0))</f>
        <v>457</v>
      </c>
      <c r="G7" s="102" cm="1">
        <f t="array" ref="G7">INDEX('Updated DATA SET'!AJ:AJ,MATCH(1,('Updated DATA SET'!$A:$A='4 Pre Post Pandemic'!$B$3)*('Updated DATA SET'!$B:$B='4 Pre Post Pandemic'!$B7)*('Updated DATA SET'!$C:$C='4 Pre Post Pandemic'!$C7),0))</f>
        <v>297.5</v>
      </c>
      <c r="H7" s="102" cm="1">
        <f t="array" ref="H7">INDEX('Updated DATA SET'!AK:AK,MATCH(1,('Updated DATA SET'!$A:$A='4 Pre Post Pandemic'!$B$3)*('Updated DATA SET'!$B:$B='4 Pre Post Pandemic'!$B7)*('Updated DATA SET'!$C:$C='4 Pre Post Pandemic'!$C7),0))</f>
        <v>278.8</v>
      </c>
      <c r="I7" s="102" cm="1">
        <f t="array" ref="I7">INDEX('Updated DATA SET'!AL:AL,MATCH(1,('Updated DATA SET'!$A:$A='4 Pre Post Pandemic'!$B$3)*('Updated DATA SET'!$B:$B='4 Pre Post Pandemic'!$B7)*('Updated DATA SET'!$C:$C='4 Pre Post Pandemic'!$C7),0))</f>
        <v>458.7</v>
      </c>
    </row>
    <row r="8" spans="1:9" x14ac:dyDescent="0.25">
      <c r="A8" s="88" t="s">
        <v>108</v>
      </c>
      <c r="B8" s="88">
        <v>2021</v>
      </c>
      <c r="C8" s="88" t="s">
        <v>35</v>
      </c>
      <c r="D8" s="88" cm="1">
        <f t="array" ref="D8">INDEX('Updated DATA SET'!AG:AG,MATCH(1,('Updated DATA SET'!$A:$A='4 Pre Post Pandemic'!$B$3)*('Updated DATA SET'!$B:$B='4 Pre Post Pandemic'!$B8)*('Updated DATA SET'!$C:$C='4 Pre Post Pandemic'!$C8),0))</f>
        <v>2039.3000000000002</v>
      </c>
      <c r="E8" s="88" cm="1">
        <f t="array" ref="E8">INDEX('Updated DATA SET'!AH:AH,MATCH(1,('Updated DATA SET'!$A:$A='4 Pre Post Pandemic'!$B$3)*('Updated DATA SET'!$B:$B='4 Pre Post Pandemic'!$B8)*('Updated DATA SET'!$C:$C='4 Pre Post Pandemic'!$C8),0))</f>
        <v>460.40000000000003</v>
      </c>
      <c r="F8" s="102" cm="1">
        <f t="array" ref="F8">INDEX('Updated DATA SET'!AI:AI,MATCH(1,('Updated DATA SET'!$A:$A='4 Pre Post Pandemic'!$B$3)*('Updated DATA SET'!$B:$B='4 Pre Post Pandemic'!$B8)*('Updated DATA SET'!$C:$C='4 Pre Post Pandemic'!$C8),0))</f>
        <v>470.20000000000005</v>
      </c>
      <c r="G8" s="102" cm="1">
        <f t="array" ref="G8">INDEX('Updated DATA SET'!AJ:AJ,MATCH(1,('Updated DATA SET'!$A:$A='4 Pre Post Pandemic'!$B$3)*('Updated DATA SET'!$B:$B='4 Pre Post Pandemic'!$B8)*('Updated DATA SET'!$C:$C='4 Pre Post Pandemic'!$C8),0))</f>
        <v>317.10000000000002</v>
      </c>
      <c r="H8" s="102" cm="1">
        <f t="array" ref="H8">INDEX('Updated DATA SET'!AK:AK,MATCH(1,('Updated DATA SET'!$A:$A='4 Pre Post Pandemic'!$B$3)*('Updated DATA SET'!$B:$B='4 Pre Post Pandemic'!$B8)*('Updated DATA SET'!$C:$C='4 Pre Post Pandemic'!$C8),0))</f>
        <v>297.5</v>
      </c>
      <c r="I8" s="102" cm="1">
        <f t="array" ref="I8">INDEX('Updated DATA SET'!AL:AL,MATCH(1,('Updated DATA SET'!$A:$A='4 Pre Post Pandemic'!$B$3)*('Updated DATA SET'!$B:$B='4 Pre Post Pandemic'!$B8)*('Updated DATA SET'!$C:$C='4 Pre Post Pandemic'!$C8),0))</f>
        <v>493.20000000000005</v>
      </c>
    </row>
    <row r="9" spans="1:9" x14ac:dyDescent="0.25">
      <c r="A9" s="88" t="s">
        <v>107</v>
      </c>
      <c r="B9" s="88">
        <v>2021</v>
      </c>
      <c r="C9" s="88" t="s">
        <v>36</v>
      </c>
      <c r="D9" s="88" cm="1">
        <f t="array" ref="D9">INDEX('Updated DATA SET'!AG:AG,MATCH(1,('Updated DATA SET'!$A:$A='4 Pre Post Pandemic'!$B$3)*('Updated DATA SET'!$B:$B='4 Pre Post Pandemic'!$B9)*('Updated DATA SET'!$C:$C='4 Pre Post Pandemic'!$C9),0))</f>
        <v>2039.3999999999999</v>
      </c>
      <c r="E9" s="88" cm="1">
        <f t="array" ref="E9">INDEX('Updated DATA SET'!AH:AH,MATCH(1,('Updated DATA SET'!$A:$A='4 Pre Post Pandemic'!$B$3)*('Updated DATA SET'!$B:$B='4 Pre Post Pandemic'!$B9)*('Updated DATA SET'!$C:$C='4 Pre Post Pandemic'!$C9),0))</f>
        <v>462.1</v>
      </c>
      <c r="F9" s="102" cm="1">
        <f t="array" ref="F9">INDEX('Updated DATA SET'!AI:AI,MATCH(1,('Updated DATA SET'!$A:$A='4 Pre Post Pandemic'!$B$3)*('Updated DATA SET'!$B:$B='4 Pre Post Pandemic'!$B9)*('Updated DATA SET'!$C:$C='4 Pre Post Pandemic'!$C9),0))</f>
        <v>471.3</v>
      </c>
      <c r="G9" s="102" cm="1">
        <f t="array" ref="G9">INDEX('Updated DATA SET'!AJ:AJ,MATCH(1,('Updated DATA SET'!$A:$A='4 Pre Post Pandemic'!$B$3)*('Updated DATA SET'!$B:$B='4 Pre Post Pandemic'!$B9)*('Updated DATA SET'!$C:$C='4 Pre Post Pandemic'!$C9),0))</f>
        <v>315.5</v>
      </c>
      <c r="H9" s="102" cm="1">
        <f t="array" ref="H9">INDEX('Updated DATA SET'!AK:AK,MATCH(1,('Updated DATA SET'!$A:$A='4 Pre Post Pandemic'!$B$3)*('Updated DATA SET'!$B:$B='4 Pre Post Pandemic'!$B9)*('Updated DATA SET'!$C:$C='4 Pre Post Pandemic'!$C9),0))</f>
        <v>301.7</v>
      </c>
      <c r="I9" s="102" cm="1">
        <f t="array" ref="I9">INDEX('Updated DATA SET'!AL:AL,MATCH(1,('Updated DATA SET'!$A:$A='4 Pre Post Pandemic'!$B$3)*('Updated DATA SET'!$B:$B='4 Pre Post Pandemic'!$B9)*('Updated DATA SET'!$C:$C='4 Pre Post Pandemic'!$C9),0))</f>
        <v>494.5</v>
      </c>
    </row>
    <row r="10" spans="1:9" x14ac:dyDescent="0.25">
      <c r="A10" s="88" t="s">
        <v>108</v>
      </c>
      <c r="B10" s="88">
        <v>2022</v>
      </c>
      <c r="C10" s="88" t="s">
        <v>35</v>
      </c>
      <c r="D10" s="88" cm="1">
        <f t="array" ref="D10">INDEX('Updated DATA SET'!AG:AG,MATCH(1,('Updated DATA SET'!$A:$A='4 Pre Post Pandemic'!$B$3)*('Updated DATA SET'!$B:$B='4 Pre Post Pandemic'!$B10)*('Updated DATA SET'!$C:$C='4 Pre Post Pandemic'!$C10),0))</f>
        <v>2161.2000000000003</v>
      </c>
      <c r="E10" s="88" cm="1">
        <f t="array" ref="E10">INDEX('Updated DATA SET'!AH:AH,MATCH(1,('Updated DATA SET'!$A:$A='4 Pre Post Pandemic'!$B$3)*('Updated DATA SET'!$B:$B='4 Pre Post Pandemic'!$B10)*('Updated DATA SET'!$C:$C='4 Pre Post Pandemic'!$C10),0))</f>
        <v>502.80000000000007</v>
      </c>
      <c r="F10" s="102" cm="1">
        <f t="array" ref="F10">INDEX('Updated DATA SET'!AI:AI,MATCH(1,('Updated DATA SET'!$A:$A='4 Pre Post Pandemic'!$B$3)*('Updated DATA SET'!$B:$B='4 Pre Post Pandemic'!$B10)*('Updated DATA SET'!$C:$C='4 Pre Post Pandemic'!$C10),0))</f>
        <v>492.70000000000005</v>
      </c>
      <c r="G10" s="102" cm="1">
        <f t="array" ref="G10">INDEX('Updated DATA SET'!AJ:AJ,MATCH(1,('Updated DATA SET'!$A:$A='4 Pre Post Pandemic'!$B$3)*('Updated DATA SET'!$B:$B='4 Pre Post Pandemic'!$B10)*('Updated DATA SET'!$C:$C='4 Pre Post Pandemic'!$C10),0))</f>
        <v>336.6</v>
      </c>
      <c r="H10" s="102" cm="1">
        <f t="array" ref="H10">INDEX('Updated DATA SET'!AK:AK,MATCH(1,('Updated DATA SET'!$A:$A='4 Pre Post Pandemic'!$B$3)*('Updated DATA SET'!$B:$B='4 Pre Post Pandemic'!$B10)*('Updated DATA SET'!$C:$C='4 Pre Post Pandemic'!$C10),0))</f>
        <v>322.60000000000002</v>
      </c>
      <c r="I10" s="102" cm="1">
        <f t="array" ref="I10">INDEX('Updated DATA SET'!AL:AL,MATCH(1,('Updated DATA SET'!$A:$A='4 Pre Post Pandemic'!$B$3)*('Updated DATA SET'!$B:$B='4 Pre Post Pandemic'!$B10)*('Updated DATA SET'!$C:$C='4 Pre Post Pandemic'!$C10),0))</f>
        <v>518.4</v>
      </c>
    </row>
    <row r="12" spans="1:9" x14ac:dyDescent="0.25">
      <c r="A12" s="96" t="s">
        <v>111</v>
      </c>
      <c r="B12" s="96" t="s">
        <v>84</v>
      </c>
      <c r="C12" s="96" t="s">
        <v>17</v>
      </c>
      <c r="D12" s="96" t="s">
        <v>85</v>
      </c>
      <c r="E12" s="96" t="s">
        <v>23</v>
      </c>
      <c r="F12" s="96" t="s">
        <v>86</v>
      </c>
      <c r="G12" s="96" t="s">
        <v>87</v>
      </c>
    </row>
    <row r="13" spans="1:9" x14ac:dyDescent="0.25">
      <c r="A13" s="103" t="s">
        <v>109</v>
      </c>
      <c r="B13" s="98">
        <f t="shared" ref="B13:G13" si="0">(D6-D5)/D5</f>
        <v>8.4349651143002899E-2</v>
      </c>
      <c r="C13" s="98">
        <f t="shared" si="0"/>
        <v>1.7261219792865361E-2</v>
      </c>
      <c r="D13" s="98">
        <f t="shared" si="0"/>
        <v>3.2272624689686322E-2</v>
      </c>
      <c r="E13" s="98">
        <f t="shared" si="0"/>
        <v>5.5436337625178821E-2</v>
      </c>
      <c r="F13" s="98">
        <f t="shared" si="0"/>
        <v>4.9943246311010395E-2</v>
      </c>
      <c r="G13" s="98">
        <f t="shared" si="0"/>
        <v>4.1011619958988381E-2</v>
      </c>
    </row>
    <row r="14" spans="1:9" x14ac:dyDescent="0.25">
      <c r="A14" s="103" t="s">
        <v>110</v>
      </c>
      <c r="B14" s="98">
        <f t="shared" ref="B14:G14" si="1">(D8-D7)/D7</f>
        <v>7.5920649994724115E-2</v>
      </c>
      <c r="C14" s="98">
        <f t="shared" si="1"/>
        <v>3.9512305260781214E-2</v>
      </c>
      <c r="D14" s="98">
        <f t="shared" si="1"/>
        <v>2.888402625820579E-2</v>
      </c>
      <c r="E14" s="98">
        <f t="shared" si="1"/>
        <v>6.5882352941176545E-2</v>
      </c>
      <c r="F14" s="98">
        <f t="shared" si="1"/>
        <v>6.707317073170728E-2</v>
      </c>
      <c r="G14" s="98">
        <f t="shared" si="1"/>
        <v>7.5212557226945836E-2</v>
      </c>
    </row>
    <row r="15" spans="1:9" x14ac:dyDescent="0.25">
      <c r="A15" s="103" t="s">
        <v>114</v>
      </c>
      <c r="B15" s="98">
        <f t="shared" ref="B15:G15" si="2">(D10-D9)/D9</f>
        <v>5.9723448072962843E-2</v>
      </c>
      <c r="C15" s="98">
        <f t="shared" si="2"/>
        <v>8.8076173988314313E-2</v>
      </c>
      <c r="D15" s="98">
        <f t="shared" si="2"/>
        <v>4.5406322936558524E-2</v>
      </c>
      <c r="E15" s="98">
        <f t="shared" si="2"/>
        <v>6.6877971473851106E-2</v>
      </c>
      <c r="F15" s="98">
        <f t="shared" si="2"/>
        <v>6.9274113357640152E-2</v>
      </c>
      <c r="G15" s="98">
        <f t="shared" si="2"/>
        <v>4.8331648129423616E-2</v>
      </c>
    </row>
    <row r="32" spans="1:7" x14ac:dyDescent="0.25">
      <c r="A32" s="104" t="s">
        <v>124</v>
      </c>
      <c r="B32" s="150" t="s">
        <v>135</v>
      </c>
      <c r="C32" s="150"/>
      <c r="D32" s="150"/>
      <c r="E32" s="150" t="s">
        <v>153</v>
      </c>
      <c r="F32" s="150"/>
      <c r="G32" s="150"/>
    </row>
    <row r="33" spans="1:7" x14ac:dyDescent="0.25">
      <c r="A33" s="83">
        <v>1</v>
      </c>
      <c r="B33" s="149" t="s">
        <v>164</v>
      </c>
      <c r="C33" s="149"/>
      <c r="D33" s="149"/>
      <c r="E33" s="145" t="s">
        <v>147</v>
      </c>
      <c r="F33" s="145"/>
      <c r="G33" s="145"/>
    </row>
    <row r="34" spans="1:7" x14ac:dyDescent="0.25">
      <c r="A34" s="83">
        <v>2</v>
      </c>
      <c r="B34" s="149" t="s">
        <v>165</v>
      </c>
      <c r="C34" s="149"/>
      <c r="D34" s="149"/>
      <c r="E34" s="145" t="s">
        <v>148</v>
      </c>
      <c r="F34" s="145"/>
      <c r="G34" s="145"/>
    </row>
    <row r="35" spans="1:7" x14ac:dyDescent="0.25">
      <c r="A35" s="83">
        <v>3</v>
      </c>
      <c r="B35" s="149" t="s">
        <v>149</v>
      </c>
      <c r="C35" s="149"/>
      <c r="D35" s="149"/>
      <c r="E35" s="145" t="s">
        <v>150</v>
      </c>
      <c r="F35" s="145"/>
      <c r="G35" s="145"/>
    </row>
    <row r="36" spans="1:7" ht="28.2" customHeight="1" x14ac:dyDescent="0.25">
      <c r="A36" s="83">
        <v>4</v>
      </c>
      <c r="B36" s="149" t="s">
        <v>151</v>
      </c>
      <c r="C36" s="149"/>
      <c r="D36" s="149"/>
      <c r="E36" s="145" t="s">
        <v>152</v>
      </c>
      <c r="F36" s="145"/>
      <c r="G36" s="145"/>
    </row>
    <row r="37" spans="1:7" x14ac:dyDescent="0.25">
      <c r="A37" s="84"/>
      <c r="B37" s="100"/>
      <c r="E37" s="84"/>
    </row>
    <row r="38" spans="1:7" x14ac:dyDescent="0.25">
      <c r="A38" s="84"/>
      <c r="B38" s="100"/>
      <c r="E38" s="84"/>
    </row>
    <row r="39" spans="1:7" x14ac:dyDescent="0.25">
      <c r="A39" s="84"/>
      <c r="B39" s="100"/>
      <c r="E39" s="84"/>
    </row>
  </sheetData>
  <mergeCells count="11">
    <mergeCell ref="B35:D35"/>
    <mergeCell ref="B36:D36"/>
    <mergeCell ref="E33:G33"/>
    <mergeCell ref="E34:G34"/>
    <mergeCell ref="E35:G35"/>
    <mergeCell ref="E36:G36"/>
    <mergeCell ref="B32:D32"/>
    <mergeCell ref="E32:G32"/>
    <mergeCell ref="A1:I1"/>
    <mergeCell ref="B33:D33"/>
    <mergeCell ref="B34:D34"/>
  </mergeCells>
  <conditionalFormatting sqref="B13:G13">
    <cfRule type="iconSet" priority="3">
      <iconSet iconSet="4Arrows">
        <cfvo type="percent" val="0"/>
        <cfvo type="percent" val="25"/>
        <cfvo type="percent" val="50"/>
        <cfvo type="percent" val="75"/>
      </iconSet>
    </cfRule>
  </conditionalFormatting>
  <conditionalFormatting sqref="B14:G14">
    <cfRule type="iconSet" priority="2">
      <iconSet iconSet="4Arrows">
        <cfvo type="percent" val="0"/>
        <cfvo type="percent" val="25"/>
        <cfvo type="percent" val="50"/>
        <cfvo type="percent" val="75"/>
      </iconSet>
    </cfRule>
  </conditionalFormatting>
  <conditionalFormatting sqref="B15:G15">
    <cfRule type="iconSet" priority="1">
      <iconSet iconSet="4Arrows">
        <cfvo type="percent" val="0"/>
        <cfvo type="percent" val="25"/>
        <cfvo type="percent" val="50"/>
        <cfvo type="percent" val="75"/>
      </iconSet>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D0E50A00-A49F-43F8-84FD-1BA879178167}">
          <x14:formula1>
            <xm:f>'Updated DATA SET'!$A$356:$A$358</xm:f>
          </x14:formula1>
          <xm:sqref>B3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CFBB7-225B-4182-9ACD-7EBF18D93302}">
  <dimension ref="A1:C14"/>
  <sheetViews>
    <sheetView workbookViewId="0">
      <selection activeCell="F7" sqref="F7"/>
    </sheetView>
  </sheetViews>
  <sheetFormatPr defaultRowHeight="14.4" x14ac:dyDescent="0.3"/>
  <cols>
    <col min="1" max="1" width="11.21875" bestFit="1" customWidth="1"/>
    <col min="2" max="2" width="5" bestFit="1" customWidth="1"/>
    <col min="3" max="3" width="10" bestFit="1" customWidth="1"/>
  </cols>
  <sheetData>
    <row r="1" spans="1:3" x14ac:dyDescent="0.3">
      <c r="A1" s="116" t="s">
        <v>104</v>
      </c>
    </row>
    <row r="2" spans="1:3" x14ac:dyDescent="0.3">
      <c r="A2" s="126" t="s">
        <v>0</v>
      </c>
      <c r="B2" s="125" t="s">
        <v>1</v>
      </c>
      <c r="C2" s="17" t="s">
        <v>2</v>
      </c>
    </row>
    <row r="3" spans="1:3" x14ac:dyDescent="0.3">
      <c r="A3" s="127" t="s">
        <v>30</v>
      </c>
      <c r="B3" s="124">
        <v>2013</v>
      </c>
      <c r="C3" s="2" t="s">
        <v>31</v>
      </c>
    </row>
    <row r="4" spans="1:3" x14ac:dyDescent="0.3">
      <c r="A4" s="127" t="s">
        <v>33</v>
      </c>
      <c r="B4" s="124">
        <v>2014</v>
      </c>
      <c r="C4" s="2" t="s">
        <v>35</v>
      </c>
    </row>
    <row r="5" spans="1:3" x14ac:dyDescent="0.3">
      <c r="A5" s="127" t="s">
        <v>34</v>
      </c>
      <c r="B5" s="124">
        <v>2015</v>
      </c>
      <c r="C5" s="2" t="s">
        <v>36</v>
      </c>
    </row>
    <row r="6" spans="1:3" x14ac:dyDescent="0.3">
      <c r="B6" s="124">
        <v>2016</v>
      </c>
      <c r="C6" s="2" t="s">
        <v>37</v>
      </c>
    </row>
    <row r="7" spans="1:3" x14ac:dyDescent="0.3">
      <c r="B7" s="124">
        <v>2017</v>
      </c>
      <c r="C7" s="2" t="s">
        <v>38</v>
      </c>
    </row>
    <row r="8" spans="1:3" x14ac:dyDescent="0.3">
      <c r="B8" s="124">
        <v>2018</v>
      </c>
      <c r="C8" s="2" t="s">
        <v>39</v>
      </c>
    </row>
    <row r="9" spans="1:3" x14ac:dyDescent="0.3">
      <c r="B9" s="124">
        <v>2019</v>
      </c>
      <c r="C9" s="2" t="s">
        <v>40</v>
      </c>
    </row>
    <row r="10" spans="1:3" x14ac:dyDescent="0.3">
      <c r="B10" s="124">
        <v>2020</v>
      </c>
      <c r="C10" s="2" t="s">
        <v>41</v>
      </c>
    </row>
    <row r="11" spans="1:3" x14ac:dyDescent="0.3">
      <c r="B11" s="124">
        <v>2021</v>
      </c>
      <c r="C11" s="2" t="s">
        <v>42</v>
      </c>
    </row>
    <row r="12" spans="1:3" x14ac:dyDescent="0.3">
      <c r="B12" s="124">
        <v>2022</v>
      </c>
      <c r="C12" s="2" t="s">
        <v>43</v>
      </c>
    </row>
    <row r="13" spans="1:3" x14ac:dyDescent="0.3">
      <c r="B13" s="124">
        <v>2023</v>
      </c>
      <c r="C13" s="2" t="s">
        <v>44</v>
      </c>
    </row>
    <row r="14" spans="1:3" x14ac:dyDescent="0.3">
      <c r="C14" s="2" t="s">
        <v>46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C2B9C-5004-4507-B5C8-F9C4DC369A3B}">
  <dimension ref="A2:G32"/>
  <sheetViews>
    <sheetView topLeftCell="A2" workbookViewId="0">
      <selection activeCell="B2" sqref="B2"/>
    </sheetView>
  </sheetViews>
  <sheetFormatPr defaultRowHeight="14.4" x14ac:dyDescent="0.3"/>
  <cols>
    <col min="1" max="1" width="14.77734375" bestFit="1" customWidth="1"/>
    <col min="2" max="2" width="14.77734375" customWidth="1"/>
    <col min="3" max="3" width="12.77734375" bestFit="1" customWidth="1"/>
    <col min="5" max="5" width="11.21875" bestFit="1" customWidth="1"/>
    <col min="6" max="6" width="5" bestFit="1" customWidth="1"/>
    <col min="7" max="7" width="10" bestFit="1" customWidth="1"/>
  </cols>
  <sheetData>
    <row r="2" spans="1:7" x14ac:dyDescent="0.3">
      <c r="A2" s="24" t="s">
        <v>1</v>
      </c>
      <c r="B2" s="24" t="s">
        <v>2</v>
      </c>
      <c r="C2" s="24" t="s">
        <v>82</v>
      </c>
      <c r="E2" s="19"/>
      <c r="F2" s="19"/>
      <c r="G2" s="19"/>
    </row>
    <row r="3" spans="1:7" x14ac:dyDescent="0.3">
      <c r="A3" s="24">
        <v>2020</v>
      </c>
      <c r="B3" s="24" t="s">
        <v>46</v>
      </c>
      <c r="C3" s="24"/>
      <c r="E3" s="18"/>
      <c r="F3" s="18"/>
      <c r="G3" s="18"/>
    </row>
    <row r="4" spans="1:7" x14ac:dyDescent="0.3">
      <c r="A4" s="4">
        <v>2021</v>
      </c>
      <c r="B4" s="4" t="s">
        <v>31</v>
      </c>
      <c r="C4" s="25">
        <v>66695.478654874634</v>
      </c>
      <c r="E4" s="18"/>
      <c r="F4" s="18"/>
      <c r="G4" s="18"/>
    </row>
    <row r="5" spans="1:7" x14ac:dyDescent="0.3">
      <c r="A5" s="4">
        <v>2021</v>
      </c>
      <c r="B5" s="4" t="s">
        <v>35</v>
      </c>
      <c r="C5" s="25">
        <v>60965.591062388856</v>
      </c>
      <c r="E5" s="18"/>
      <c r="F5" s="18"/>
      <c r="G5" s="18"/>
    </row>
    <row r="6" spans="1:7" x14ac:dyDescent="0.3">
      <c r="A6" s="4">
        <v>2021</v>
      </c>
      <c r="B6" s="4" t="s">
        <v>36</v>
      </c>
      <c r="C6" s="25">
        <v>75470.774130757563</v>
      </c>
      <c r="F6" s="18"/>
      <c r="G6" s="18"/>
    </row>
    <row r="7" spans="1:7" x14ac:dyDescent="0.3">
      <c r="A7" s="4">
        <v>2021</v>
      </c>
      <c r="B7" s="4" t="s">
        <v>37</v>
      </c>
      <c r="C7" s="25">
        <v>74207.645156289771</v>
      </c>
      <c r="F7" s="18"/>
      <c r="G7" s="18"/>
    </row>
    <row r="8" spans="1:7" x14ac:dyDescent="0.3">
      <c r="A8" s="4">
        <v>2021</v>
      </c>
      <c r="B8" s="4" t="s">
        <v>38</v>
      </c>
      <c r="C8" s="25">
        <v>70046.397374263441</v>
      </c>
      <c r="F8" s="18"/>
      <c r="G8" s="18"/>
    </row>
    <row r="9" spans="1:7" x14ac:dyDescent="0.3">
      <c r="A9" s="4">
        <v>2021</v>
      </c>
      <c r="B9" s="4" t="s">
        <v>39</v>
      </c>
      <c r="C9" s="25">
        <v>71679.348913787879</v>
      </c>
      <c r="F9" s="18"/>
      <c r="G9" s="18"/>
    </row>
    <row r="10" spans="1:7" x14ac:dyDescent="0.3">
      <c r="A10" s="4">
        <v>2021</v>
      </c>
      <c r="B10" s="4" t="s">
        <v>40</v>
      </c>
      <c r="C10" s="25">
        <v>72860.439470110607</v>
      </c>
      <c r="F10" s="18"/>
      <c r="G10" s="18"/>
    </row>
    <row r="11" spans="1:7" x14ac:dyDescent="0.3">
      <c r="A11" s="4">
        <v>2021</v>
      </c>
      <c r="B11" s="4" t="s">
        <v>41</v>
      </c>
      <c r="C11" s="25">
        <v>80983.015512993996</v>
      </c>
      <c r="F11" s="18"/>
      <c r="G11" s="18"/>
    </row>
    <row r="12" spans="1:7" x14ac:dyDescent="0.3">
      <c r="A12" s="4">
        <v>2021</v>
      </c>
      <c r="B12" s="4" t="s">
        <v>42</v>
      </c>
      <c r="C12" s="25">
        <v>83035.173906576631</v>
      </c>
      <c r="F12" s="18"/>
      <c r="G12" s="18"/>
    </row>
    <row r="13" spans="1:7" x14ac:dyDescent="0.3">
      <c r="A13" s="4">
        <v>2021</v>
      </c>
      <c r="B13" s="4" t="s">
        <v>43</v>
      </c>
      <c r="C13" s="25">
        <v>91471.513995553876</v>
      </c>
      <c r="F13" s="18"/>
      <c r="G13" s="18"/>
    </row>
    <row r="14" spans="1:7" x14ac:dyDescent="0.3">
      <c r="A14" s="4">
        <v>2021</v>
      </c>
      <c r="B14" s="4" t="s">
        <v>45</v>
      </c>
      <c r="C14" s="25">
        <v>95105.451863192153</v>
      </c>
      <c r="G14" s="18"/>
    </row>
    <row r="15" spans="1:7" x14ac:dyDescent="0.3">
      <c r="A15" s="4">
        <v>2021</v>
      </c>
      <c r="B15" s="4" t="s">
        <v>46</v>
      </c>
      <c r="C15" s="25">
        <v>100380.52800837092</v>
      </c>
    </row>
    <row r="16" spans="1:7" x14ac:dyDescent="0.3">
      <c r="A16" s="4">
        <v>2022</v>
      </c>
      <c r="B16" s="4" t="s">
        <v>31</v>
      </c>
      <c r="C16" s="25">
        <v>101828.28887769801</v>
      </c>
    </row>
    <row r="17" spans="1:3" x14ac:dyDescent="0.3">
      <c r="A17" s="4">
        <v>2022</v>
      </c>
      <c r="B17" s="4" t="s">
        <v>35</v>
      </c>
      <c r="C17" s="25">
        <v>102317.68803371425</v>
      </c>
    </row>
    <row r="18" spans="1:3" x14ac:dyDescent="0.3">
      <c r="A18" s="4">
        <v>2022</v>
      </c>
      <c r="B18" s="4" t="s">
        <v>36</v>
      </c>
      <c r="C18" s="25">
        <v>134181.47733497745</v>
      </c>
    </row>
    <row r="19" spans="1:3" x14ac:dyDescent="0.3">
      <c r="A19" s="4">
        <v>2022</v>
      </c>
      <c r="B19" s="4" t="s">
        <v>37</v>
      </c>
      <c r="C19" s="25">
        <v>151257.77739211501</v>
      </c>
    </row>
    <row r="20" spans="1:3" x14ac:dyDescent="0.3">
      <c r="A20" s="4">
        <v>2022</v>
      </c>
      <c r="B20" s="4" t="s">
        <v>38</v>
      </c>
      <c r="C20" s="25">
        <v>137781.52369026651</v>
      </c>
    </row>
    <row r="21" spans="1:3" x14ac:dyDescent="0.3">
      <c r="A21" s="4">
        <v>2022</v>
      </c>
      <c r="B21" s="4" t="s">
        <v>39</v>
      </c>
      <c r="C21" s="25">
        <v>140361.99809642398</v>
      </c>
    </row>
    <row r="22" spans="1:3" x14ac:dyDescent="0.3">
      <c r="A22" s="4">
        <v>2022</v>
      </c>
      <c r="B22" s="4" t="s">
        <v>40</v>
      </c>
      <c r="C22" s="25">
        <v>148619.35499624049</v>
      </c>
    </row>
    <row r="23" spans="1:3" x14ac:dyDescent="0.3">
      <c r="A23" s="4">
        <v>2022</v>
      </c>
      <c r="B23" s="4" t="s">
        <v>41</v>
      </c>
      <c r="C23" s="25">
        <v>120976.19320076992</v>
      </c>
    </row>
    <row r="24" spans="1:3" x14ac:dyDescent="0.3">
      <c r="A24" s="4">
        <v>2022</v>
      </c>
      <c r="B24" s="4" t="s">
        <v>42</v>
      </c>
      <c r="C24" s="25">
        <v>110015.88104199871</v>
      </c>
    </row>
    <row r="25" spans="1:3" x14ac:dyDescent="0.3">
      <c r="A25" s="4">
        <v>2022</v>
      </c>
      <c r="B25" s="4" t="s">
        <v>43</v>
      </c>
      <c r="C25" s="25">
        <v>116548.19734168371</v>
      </c>
    </row>
    <row r="26" spans="1:3" x14ac:dyDescent="0.3">
      <c r="A26" s="4">
        <v>2022</v>
      </c>
      <c r="B26" s="4" t="s">
        <v>45</v>
      </c>
      <c r="C26" s="25">
        <v>118277.27620134089</v>
      </c>
    </row>
    <row r="27" spans="1:3" x14ac:dyDescent="0.3">
      <c r="A27" s="4">
        <v>2022</v>
      </c>
      <c r="B27" s="4" t="s">
        <v>46</v>
      </c>
      <c r="C27" s="25">
        <v>112095.477543425</v>
      </c>
    </row>
    <row r="28" spans="1:3" x14ac:dyDescent="0.3">
      <c r="A28" s="4">
        <v>2023</v>
      </c>
      <c r="B28" s="4" t="s">
        <v>31</v>
      </c>
      <c r="C28" s="25">
        <v>108892.9652336391</v>
      </c>
    </row>
    <row r="29" spans="1:3" x14ac:dyDescent="0.3">
      <c r="A29" s="4">
        <v>2023</v>
      </c>
      <c r="B29" s="4" t="s">
        <v>35</v>
      </c>
      <c r="C29" s="25">
        <v>103743.50619254357</v>
      </c>
    </row>
    <row r="30" spans="1:3" x14ac:dyDescent="0.3">
      <c r="A30" s="4">
        <v>2023</v>
      </c>
      <c r="B30" s="4" t="s">
        <v>36</v>
      </c>
      <c r="C30" s="25">
        <v>107655.66151560735</v>
      </c>
    </row>
    <row r="31" spans="1:3" x14ac:dyDescent="0.3">
      <c r="A31" s="4">
        <v>2023</v>
      </c>
      <c r="B31" s="4" t="s">
        <v>37</v>
      </c>
      <c r="C31" s="25">
        <v>101210.18326534321</v>
      </c>
    </row>
    <row r="32" spans="1:3" x14ac:dyDescent="0.3">
      <c r="A32" s="4">
        <v>2023</v>
      </c>
      <c r="B32" s="4" t="s">
        <v>38</v>
      </c>
      <c r="C32" s="25">
        <v>103486.66840899385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7E27-5D8B-4E5C-A3D2-F3ECA77340DA}">
  <dimension ref="A1:AF77"/>
  <sheetViews>
    <sheetView topLeftCell="A48" zoomScale="81" zoomScaleNormal="90" workbookViewId="0">
      <selection activeCell="C35" sqref="C35"/>
    </sheetView>
  </sheetViews>
  <sheetFormatPr defaultRowHeight="13.8" x14ac:dyDescent="0.25"/>
  <cols>
    <col min="1" max="1" width="11.88671875" style="28" bestFit="1" customWidth="1"/>
    <col min="2" max="2" width="20.21875" style="28" customWidth="1"/>
    <col min="3" max="3" width="19.88671875" style="28" bestFit="1" customWidth="1"/>
    <col min="4" max="4" width="19.6640625" style="28" bestFit="1" customWidth="1"/>
    <col min="5" max="5" width="13.109375" style="28" bestFit="1" customWidth="1"/>
    <col min="6" max="6" width="6.6640625" style="28" bestFit="1" customWidth="1"/>
    <col min="7" max="7" width="8.77734375" style="28" bestFit="1" customWidth="1"/>
    <col min="8" max="8" width="11.88671875" style="28" bestFit="1" customWidth="1"/>
    <col min="9" max="9" width="6" style="28" bestFit="1" customWidth="1"/>
    <col min="10" max="10" width="7.21875" style="28" bestFit="1" customWidth="1"/>
    <col min="11" max="11" width="18.6640625" style="28" bestFit="1" customWidth="1"/>
    <col min="12" max="12" width="22.5546875" style="28" bestFit="1" customWidth="1"/>
    <col min="13" max="13" width="6.5546875" style="28" bestFit="1" customWidth="1"/>
    <col min="14" max="14" width="22.5546875" style="28" bestFit="1" customWidth="1"/>
    <col min="15" max="15" width="19.77734375" style="28" customWidth="1"/>
    <col min="16" max="16" width="10.109375" style="28" bestFit="1" customWidth="1"/>
    <col min="17" max="17" width="15.88671875" style="28" bestFit="1" customWidth="1"/>
    <col min="18" max="18" width="8.21875" style="28" bestFit="1" customWidth="1"/>
    <col min="19" max="19" width="13.33203125" style="28" customWidth="1"/>
    <col min="20" max="20" width="12" style="28" bestFit="1" customWidth="1"/>
    <col min="21" max="21" width="8.109375" style="28" bestFit="1" customWidth="1"/>
    <col min="22" max="22" width="14.33203125" style="28" bestFit="1" customWidth="1"/>
    <col min="23" max="23" width="8.5546875" style="28" bestFit="1" customWidth="1"/>
    <col min="24" max="24" width="16.33203125" style="28" bestFit="1" customWidth="1"/>
    <col min="25" max="25" width="6.88671875" style="28" bestFit="1" customWidth="1"/>
    <col min="26" max="26" width="14.6640625" style="28" bestFit="1" customWidth="1"/>
    <col min="27" max="27" width="25.6640625" style="28" bestFit="1" customWidth="1"/>
    <col min="28" max="28" width="17.44140625" style="28" customWidth="1"/>
    <col min="29" max="29" width="20.33203125" style="28" customWidth="1"/>
    <col min="30" max="30" width="13.5546875" style="28" bestFit="1" customWidth="1"/>
    <col min="31" max="31" width="13.33203125" style="28" bestFit="1" customWidth="1"/>
    <col min="32" max="16384" width="8.88671875" style="28"/>
  </cols>
  <sheetData>
    <row r="1" spans="1:32" ht="24.6" customHeight="1" x14ac:dyDescent="0.25">
      <c r="A1" s="153" t="s">
        <v>175</v>
      </c>
      <c r="B1" s="153"/>
      <c r="C1" s="153"/>
      <c r="D1" s="153"/>
      <c r="E1" s="153"/>
      <c r="F1" s="153"/>
      <c r="G1" s="153"/>
      <c r="H1" s="153"/>
      <c r="I1" s="153"/>
      <c r="J1" s="153"/>
      <c r="K1" s="153"/>
      <c r="L1" s="153"/>
      <c r="M1" s="153"/>
      <c r="N1" s="153"/>
      <c r="O1" s="153"/>
      <c r="P1" s="153"/>
      <c r="Q1" s="153"/>
      <c r="R1" s="153"/>
      <c r="S1" s="153"/>
      <c r="T1" s="153"/>
      <c r="U1" s="153"/>
      <c r="V1" s="153"/>
      <c r="W1" s="153"/>
      <c r="X1" s="153"/>
      <c r="Y1" s="153"/>
      <c r="Z1" s="153"/>
      <c r="AA1" s="153"/>
      <c r="AB1" s="153"/>
      <c r="AC1" s="153"/>
      <c r="AD1" s="153"/>
      <c r="AE1" s="153"/>
      <c r="AF1" s="153"/>
    </row>
    <row r="3" spans="1:32" ht="41.4" x14ac:dyDescent="0.25">
      <c r="A3" s="105" t="s">
        <v>0</v>
      </c>
      <c r="B3" s="105" t="s">
        <v>1</v>
      </c>
      <c r="C3" s="105" t="s">
        <v>2</v>
      </c>
      <c r="D3" s="105" t="s">
        <v>3</v>
      </c>
      <c r="E3" s="105" t="s">
        <v>4</v>
      </c>
      <c r="F3" s="105" t="s">
        <v>5</v>
      </c>
      <c r="G3" s="105" t="s">
        <v>6</v>
      </c>
      <c r="H3" s="105" t="s">
        <v>7</v>
      </c>
      <c r="I3" s="105" t="s">
        <v>8</v>
      </c>
      <c r="J3" s="105" t="s">
        <v>9</v>
      </c>
      <c r="K3" s="105" t="s">
        <v>10</v>
      </c>
      <c r="L3" s="105" t="s">
        <v>11</v>
      </c>
      <c r="M3" s="105" t="s">
        <v>12</v>
      </c>
      <c r="N3" s="105" t="s">
        <v>13</v>
      </c>
      <c r="O3" s="105" t="s">
        <v>14</v>
      </c>
      <c r="P3" s="105" t="s">
        <v>15</v>
      </c>
      <c r="Q3" s="105" t="s">
        <v>16</v>
      </c>
      <c r="R3" s="105" t="s">
        <v>17</v>
      </c>
      <c r="S3" s="105" t="s">
        <v>18</v>
      </c>
      <c r="T3" s="105" t="s">
        <v>19</v>
      </c>
      <c r="U3" s="105" t="s">
        <v>20</v>
      </c>
      <c r="V3" s="105" t="s">
        <v>64</v>
      </c>
      <c r="W3" s="105" t="s">
        <v>21</v>
      </c>
      <c r="X3" s="105" t="s">
        <v>22</v>
      </c>
      <c r="Y3" s="105" t="s">
        <v>23</v>
      </c>
      <c r="Z3" s="105" t="s">
        <v>24</v>
      </c>
      <c r="AA3" s="105" t="s">
        <v>25</v>
      </c>
      <c r="AB3" s="105" t="s">
        <v>26</v>
      </c>
      <c r="AC3" s="105" t="s">
        <v>27</v>
      </c>
      <c r="AD3" s="105" t="s">
        <v>28</v>
      </c>
      <c r="AE3" s="106" t="s">
        <v>29</v>
      </c>
      <c r="AF3" s="105" t="s">
        <v>112</v>
      </c>
    </row>
    <row r="4" spans="1:32" x14ac:dyDescent="0.25">
      <c r="A4" s="102" t="s">
        <v>34</v>
      </c>
      <c r="B4" s="102">
        <v>2021</v>
      </c>
      <c r="C4" s="102" t="s">
        <v>31</v>
      </c>
      <c r="D4" s="102" cm="1">
        <f t="array" ref="D4">INDEX('Updated DATA SET'!E:E,MATCH(1,('Updated DATA SET'!$A:$A='5 Oil Impact on CPI'!$A4)*('Updated DATA SET'!$B:$B='5 Oil Impact on CPI'!$B4)*('Updated DATA SET'!$C:$C='5 Oil Impact on CPI'!$C4),0))</f>
        <v>144.9</v>
      </c>
      <c r="E4" s="102" cm="1">
        <f t="array" ref="E4">INDEX('Updated DATA SET'!F:F,MATCH(1,('Updated DATA SET'!$A:$A='5 Oil Impact on CPI'!$A4)*('Updated DATA SET'!$B:$B='5 Oil Impact on CPI'!$B4)*('Updated DATA SET'!$C:$C='5 Oil Impact on CPI'!$C4),0))</f>
        <v>190.1</v>
      </c>
      <c r="F4" s="102" cm="1">
        <f t="array" ref="F4">INDEX('Updated DATA SET'!G:G,MATCH(1,('Updated DATA SET'!$A:$A='5 Oil Impact on CPI'!$A4)*('Updated DATA SET'!$B:$B='5 Oil Impact on CPI'!$B4)*('Updated DATA SET'!$C:$C='5 Oil Impact on CPI'!$C4),0))</f>
        <v>175.3</v>
      </c>
      <c r="G4" s="102" cm="1">
        <f t="array" ref="G4">INDEX('Updated DATA SET'!H:H,MATCH(1,('Updated DATA SET'!$A:$A='5 Oil Impact on CPI'!$A4)*('Updated DATA SET'!$B:$B='5 Oil Impact on CPI'!$B4)*('Updated DATA SET'!$C:$C='5 Oil Impact on CPI'!$C4),0))</f>
        <v>154.1</v>
      </c>
      <c r="H4" s="102" cm="1">
        <f t="array" ref="H4">INDEX('Updated DATA SET'!I:I,MATCH(1,('Updated DATA SET'!$A:$A='5 Oil Impact on CPI'!$A4)*('Updated DATA SET'!$B:$B='5 Oil Impact on CPI'!$B4)*('Updated DATA SET'!$C:$C='5 Oil Impact on CPI'!$C4),0))</f>
        <v>150.9</v>
      </c>
      <c r="I4" s="102" cm="1">
        <f t="array" ref="I4">INDEX('Updated DATA SET'!J:J,MATCH(1,('Updated DATA SET'!$A:$A='5 Oil Impact on CPI'!$A4)*('Updated DATA SET'!$B:$B='5 Oil Impact on CPI'!$B4)*('Updated DATA SET'!$C:$C='5 Oil Impact on CPI'!$C4),0))</f>
        <v>149.6</v>
      </c>
      <c r="J4" s="102" cm="1">
        <f t="array" ref="J4">INDEX('Updated DATA SET'!K:K,MATCH(1,('Updated DATA SET'!$A:$A='5 Oil Impact on CPI'!$A4)*('Updated DATA SET'!$B:$B='5 Oil Impact on CPI'!$B4)*('Updated DATA SET'!$C:$C='5 Oil Impact on CPI'!$C4),0))</f>
        <v>194.2</v>
      </c>
      <c r="K4" s="102" cm="1">
        <f t="array" ref="K4">INDEX('Updated DATA SET'!L:L,MATCH(1,('Updated DATA SET'!$A:$A='5 Oil Impact on CPI'!$A4)*('Updated DATA SET'!$B:$B='5 Oil Impact on CPI'!$B4)*('Updated DATA SET'!$C:$C='5 Oil Impact on CPI'!$C4),0))</f>
        <v>160.4</v>
      </c>
      <c r="L4" s="102" cm="1">
        <f t="array" ref="L4">INDEX('Updated DATA SET'!M:M,MATCH(1,('Updated DATA SET'!$A:$A='5 Oil Impact on CPI'!$A4)*('Updated DATA SET'!$B:$B='5 Oil Impact on CPI'!$B4)*('Updated DATA SET'!$C:$C='5 Oil Impact on CPI'!$C4),0))</f>
        <v>114.6</v>
      </c>
      <c r="M4" s="102" cm="1">
        <f t="array" ref="M4">INDEX('Updated DATA SET'!N:N,MATCH(1,('Updated DATA SET'!$A:$A='5 Oil Impact on CPI'!$A4)*('Updated DATA SET'!$B:$B='5 Oil Impact on CPI'!$B4)*('Updated DATA SET'!$C:$C='5 Oil Impact on CPI'!$C4),0))</f>
        <v>164</v>
      </c>
      <c r="N4" s="102" cm="1">
        <f t="array" ref="N4">INDEX('Updated DATA SET'!O:O,MATCH(1,('Updated DATA SET'!$A:$A='5 Oil Impact on CPI'!$A4)*('Updated DATA SET'!$B:$B='5 Oil Impact on CPI'!$B4)*('Updated DATA SET'!$C:$C='5 Oil Impact on CPI'!$C4),0))</f>
        <v>151.80000000000001</v>
      </c>
      <c r="O4" s="102" cm="1">
        <f t="array" ref="O4">INDEX('Updated DATA SET'!P:P,MATCH(1,('Updated DATA SET'!$A:$A='5 Oil Impact on CPI'!$A4)*('Updated DATA SET'!$B:$B='5 Oil Impact on CPI'!$B4)*('Updated DATA SET'!$C:$C='5 Oil Impact on CPI'!$C4),0))</f>
        <v>165.6</v>
      </c>
      <c r="P4" s="102" cm="1">
        <f t="array" ref="P4">INDEX('Updated DATA SET'!Q:Q,MATCH(1,('Updated DATA SET'!$A:$A='5 Oil Impact on CPI'!$A4)*('Updated DATA SET'!$B:$B='5 Oil Impact on CPI'!$B4)*('Updated DATA SET'!$C:$C='5 Oil Impact on CPI'!$C4),0))</f>
        <v>161</v>
      </c>
      <c r="Q4" s="102" cm="1">
        <f t="array" ref="Q4">INDEX('Updated DATA SET'!R:R,MATCH(1,('Updated DATA SET'!$A:$A='5 Oil Impact on CPI'!$A4)*('Updated DATA SET'!$B:$B='5 Oil Impact on CPI'!$B4)*('Updated DATA SET'!$C:$C='5 Oil Impact on CPI'!$C4),0))</f>
        <v>186.5</v>
      </c>
      <c r="R4" s="102" cm="1">
        <f t="array" ref="R4">INDEX('Updated DATA SET'!S:S,MATCH(1,('Updated DATA SET'!$A:$A='5 Oil Impact on CPI'!$A4)*('Updated DATA SET'!$B:$B='5 Oil Impact on CPI'!$B4)*('Updated DATA SET'!$C:$C='5 Oil Impact on CPI'!$C4),0))</f>
        <v>155.5</v>
      </c>
      <c r="S4" s="102" cm="1">
        <f t="array" ref="S4">INDEX('Updated DATA SET'!T:T,MATCH(1,('Updated DATA SET'!$A:$A='5 Oil Impact on CPI'!$A4)*('Updated DATA SET'!$B:$B='5 Oil Impact on CPI'!$B4)*('Updated DATA SET'!$C:$C='5 Oil Impact on CPI'!$C4),0))</f>
        <v>146.1</v>
      </c>
      <c r="T4" s="102" cm="1">
        <f t="array" ref="T4">INDEX('Updated DATA SET'!U:U,MATCH(1,('Updated DATA SET'!$A:$A='5 Oil Impact on CPI'!$A4)*('Updated DATA SET'!$B:$B='5 Oil Impact on CPI'!$B4)*('Updated DATA SET'!$C:$C='5 Oil Impact on CPI'!$C4),0))</f>
        <v>154.19999999999999</v>
      </c>
      <c r="U4" s="102" cm="1">
        <f t="array" ref="U4">INDEX('Updated DATA SET'!V:V,MATCH(1,('Updated DATA SET'!$A:$A='5 Oil Impact on CPI'!$A4)*('Updated DATA SET'!$B:$B='5 Oil Impact on CPI'!$B4)*('Updated DATA SET'!$C:$C='5 Oil Impact on CPI'!$C4),0))</f>
        <v>157.69999999999999</v>
      </c>
      <c r="V4" s="102" cm="1">
        <f t="array" ref="V4">INDEX('Updated DATA SET'!W:W,MATCH(1,('Updated DATA SET'!$A:$A='5 Oil Impact on CPI'!$A4)*('Updated DATA SET'!$B:$B='5 Oil Impact on CPI'!$B4)*('Updated DATA SET'!$C:$C='5 Oil Impact on CPI'!$C4),0))</f>
        <v>157.69999999999999</v>
      </c>
      <c r="W4" s="102" cm="1">
        <f t="array" ref="W4">INDEX('Updated DATA SET'!X:X,MATCH(1,('Updated DATA SET'!$A:$A='5 Oil Impact on CPI'!$A4)*('Updated DATA SET'!$B:$B='5 Oil Impact on CPI'!$B4)*('Updated DATA SET'!$C:$C='5 Oil Impact on CPI'!$C4),0))</f>
        <v>147.9</v>
      </c>
      <c r="X4" s="102" cm="1">
        <f t="array" ref="X4">INDEX('Updated DATA SET'!Y:Y,MATCH(1,('Updated DATA SET'!$A:$A='5 Oil Impact on CPI'!$A4)*('Updated DATA SET'!$B:$B='5 Oil Impact on CPI'!$B4)*('Updated DATA SET'!$C:$C='5 Oil Impact on CPI'!$C4),0))</f>
        <v>150</v>
      </c>
      <c r="Y4" s="102" cm="1">
        <f t="array" ref="Y4">INDEX('Updated DATA SET'!Z:Z,MATCH(1,('Updated DATA SET'!$A:$A='5 Oil Impact on CPI'!$A4)*('Updated DATA SET'!$B:$B='5 Oil Impact on CPI'!$B4)*('Updated DATA SET'!$C:$C='5 Oil Impact on CPI'!$C4),0))</f>
        <v>159.30000000000001</v>
      </c>
      <c r="Z4" s="102" cm="1">
        <f t="array" ref="Z4">INDEX('Updated DATA SET'!AA:AA,MATCH(1,('Updated DATA SET'!$A:$A='5 Oil Impact on CPI'!$A4)*('Updated DATA SET'!$B:$B='5 Oil Impact on CPI'!$B4)*('Updated DATA SET'!$C:$C='5 Oil Impact on CPI'!$C4),0))</f>
        <v>141.9</v>
      </c>
      <c r="AA4" s="102" cm="1">
        <f t="array" ref="AA4">INDEX('Updated DATA SET'!AB:AB,MATCH(1,('Updated DATA SET'!$A:$A='5 Oil Impact on CPI'!$A4)*('Updated DATA SET'!$B:$B='5 Oil Impact on CPI'!$B4)*('Updated DATA SET'!$C:$C='5 Oil Impact on CPI'!$C4),0))</f>
        <v>149.6</v>
      </c>
      <c r="AB4" s="102" cm="1">
        <f t="array" ref="AB4">INDEX('Updated DATA SET'!AC:AC,MATCH(1,('Updated DATA SET'!$A:$A='5 Oil Impact on CPI'!$A4)*('Updated DATA SET'!$B:$B='5 Oil Impact on CPI'!$B4)*('Updated DATA SET'!$C:$C='5 Oil Impact on CPI'!$C4),0))</f>
        <v>159.19999999999999</v>
      </c>
      <c r="AC4" s="102" cm="1">
        <f t="array" ref="AC4">INDEX('Updated DATA SET'!AD:AD,MATCH(1,('Updated DATA SET'!$A:$A='5 Oil Impact on CPI'!$A4)*('Updated DATA SET'!$B:$B='5 Oil Impact on CPI'!$B4)*('Updated DATA SET'!$C:$C='5 Oil Impact on CPI'!$C4),0))</f>
        <v>156.80000000000001</v>
      </c>
      <c r="AD4" s="102" cm="1">
        <f t="array" ref="AD4">INDEX('Updated DATA SET'!AE:AE,MATCH(1,('Updated DATA SET'!$A:$A='5 Oil Impact on CPI'!$A4)*('Updated DATA SET'!$B:$B='5 Oil Impact on CPI'!$B4)*('Updated DATA SET'!$C:$C='5 Oil Impact on CPI'!$C4),0))</f>
        <v>151.9</v>
      </c>
      <c r="AE4" s="102" cm="1">
        <f t="array" ref="AE4">INDEX('Updated DATA SET'!AF:AF,MATCH(1,('Updated DATA SET'!$A:$A='5 Oil Impact on CPI'!$A4)*('Updated DATA SET'!$B:$B='5 Oil Impact on CPI'!$B4)*('Updated DATA SET'!$C:$C='5 Oil Impact on CPI'!$C4),0))</f>
        <v>157.30000000000001</v>
      </c>
      <c r="AF4" s="107">
        <f>SUMIFS('Crude Oil DataSet'!$C$4:$C$32,'Crude Oil DataSet'!$A$4:$A$32,'5 Oil Impact on CPI'!B4,'Crude Oil DataSet'!$B$4:$B$32,'5 Oil Impact on CPI'!C4)</f>
        <v>66695.478654874634</v>
      </c>
    </row>
    <row r="5" spans="1:32" x14ac:dyDescent="0.25">
      <c r="A5" s="102" t="s">
        <v>34</v>
      </c>
      <c r="B5" s="102">
        <v>2021</v>
      </c>
      <c r="C5" s="102" t="s">
        <v>35</v>
      </c>
      <c r="D5" s="102" cm="1">
        <f t="array" ref="D5">INDEX('Updated DATA SET'!E:E,MATCH(1,('Updated DATA SET'!$A:$A='5 Oil Impact on CPI'!$A5)*('Updated DATA SET'!$B:$B='5 Oil Impact on CPI'!$B5)*('Updated DATA SET'!$C:$C='5 Oil Impact on CPI'!$C5),0))</f>
        <v>144.30000000000001</v>
      </c>
      <c r="E5" s="102" cm="1">
        <f t="array" ref="E5">INDEX('Updated DATA SET'!F:F,MATCH(1,('Updated DATA SET'!$A:$A='5 Oil Impact on CPI'!$A5)*('Updated DATA SET'!$B:$B='5 Oil Impact on CPI'!$B5)*('Updated DATA SET'!$C:$C='5 Oil Impact on CPI'!$C5),0))</f>
        <v>186.5</v>
      </c>
      <c r="F5" s="102" cm="1">
        <f t="array" ref="F5">INDEX('Updated DATA SET'!G:G,MATCH(1,('Updated DATA SET'!$A:$A='5 Oil Impact on CPI'!$A5)*('Updated DATA SET'!$B:$B='5 Oil Impact on CPI'!$B5)*('Updated DATA SET'!$C:$C='5 Oil Impact on CPI'!$C5),0))</f>
        <v>168.7</v>
      </c>
      <c r="G5" s="102" cm="1">
        <f t="array" ref="G5">INDEX('Updated DATA SET'!H:H,MATCH(1,('Updated DATA SET'!$A:$A='5 Oil Impact on CPI'!$A5)*('Updated DATA SET'!$B:$B='5 Oil Impact on CPI'!$B5)*('Updated DATA SET'!$C:$C='5 Oil Impact on CPI'!$C5),0))</f>
        <v>154.69999999999999</v>
      </c>
      <c r="H5" s="102" cm="1">
        <f t="array" ref="H5">INDEX('Updated DATA SET'!I:I,MATCH(1,('Updated DATA SET'!$A:$A='5 Oil Impact on CPI'!$A5)*('Updated DATA SET'!$B:$B='5 Oil Impact on CPI'!$B5)*('Updated DATA SET'!$C:$C='5 Oil Impact on CPI'!$C5),0))</f>
        <v>158.69999999999999</v>
      </c>
      <c r="I5" s="102" cm="1">
        <f t="array" ref="I5">INDEX('Updated DATA SET'!J:J,MATCH(1,('Updated DATA SET'!$A:$A='5 Oil Impact on CPI'!$A5)*('Updated DATA SET'!$B:$B='5 Oil Impact on CPI'!$B5)*('Updated DATA SET'!$C:$C='5 Oil Impact on CPI'!$C5),0))</f>
        <v>150.69999999999999</v>
      </c>
      <c r="J5" s="102" cm="1">
        <f t="array" ref="J5">INDEX('Updated DATA SET'!K:K,MATCH(1,('Updated DATA SET'!$A:$A='5 Oil Impact on CPI'!$A5)*('Updated DATA SET'!$B:$B='5 Oil Impact on CPI'!$B5)*('Updated DATA SET'!$C:$C='5 Oil Impact on CPI'!$C5),0))</f>
        <v>160</v>
      </c>
      <c r="K5" s="102" cm="1">
        <f t="array" ref="K5">INDEX('Updated DATA SET'!L:L,MATCH(1,('Updated DATA SET'!$A:$A='5 Oil Impact on CPI'!$A5)*('Updated DATA SET'!$B:$B='5 Oil Impact on CPI'!$B5)*('Updated DATA SET'!$C:$C='5 Oil Impact on CPI'!$C5),0))</f>
        <v>158.80000000000001</v>
      </c>
      <c r="L5" s="102" cm="1">
        <f t="array" ref="L5">INDEX('Updated DATA SET'!M:M,MATCH(1,('Updated DATA SET'!$A:$A='5 Oil Impact on CPI'!$A5)*('Updated DATA SET'!$B:$B='5 Oil Impact on CPI'!$B5)*('Updated DATA SET'!$C:$C='5 Oil Impact on CPI'!$C5),0))</f>
        <v>112.8</v>
      </c>
      <c r="M5" s="102" cm="1">
        <f t="array" ref="M5">INDEX('Updated DATA SET'!N:N,MATCH(1,('Updated DATA SET'!$A:$A='5 Oil Impact on CPI'!$A5)*('Updated DATA SET'!$B:$B='5 Oil Impact on CPI'!$B5)*('Updated DATA SET'!$C:$C='5 Oil Impact on CPI'!$C5),0))</f>
        <v>164.2</v>
      </c>
      <c r="N5" s="102" cm="1">
        <f t="array" ref="N5">INDEX('Updated DATA SET'!O:O,MATCH(1,('Updated DATA SET'!$A:$A='5 Oil Impact on CPI'!$A5)*('Updated DATA SET'!$B:$B='5 Oil Impact on CPI'!$B5)*('Updated DATA SET'!$C:$C='5 Oil Impact on CPI'!$C5),0))</f>
        <v>155.5</v>
      </c>
      <c r="O5" s="102" cm="1">
        <f t="array" ref="O5">INDEX('Updated DATA SET'!P:P,MATCH(1,('Updated DATA SET'!$A:$A='5 Oil Impact on CPI'!$A5)*('Updated DATA SET'!$B:$B='5 Oil Impact on CPI'!$B5)*('Updated DATA SET'!$C:$C='5 Oil Impact on CPI'!$C5),0))</f>
        <v>167.5</v>
      </c>
      <c r="P5" s="102" cm="1">
        <f t="array" ref="P5">INDEX('Updated DATA SET'!Q:Q,MATCH(1,('Updated DATA SET'!$A:$A='5 Oil Impact on CPI'!$A5)*('Updated DATA SET'!$B:$B='5 Oil Impact on CPI'!$B5)*('Updated DATA SET'!$C:$C='5 Oil Impact on CPI'!$C5),0))</f>
        <v>156.9</v>
      </c>
      <c r="Q5" s="102" cm="1">
        <f t="array" ref="Q5">INDEX('Updated DATA SET'!R:R,MATCH(1,('Updated DATA SET'!$A:$A='5 Oil Impact on CPI'!$A5)*('Updated DATA SET'!$B:$B='5 Oil Impact on CPI'!$B5)*('Updated DATA SET'!$C:$C='5 Oil Impact on CPI'!$C5),0))</f>
        <v>188.3</v>
      </c>
      <c r="R5" s="102" cm="1">
        <f t="array" ref="R5">INDEX('Updated DATA SET'!S:S,MATCH(1,('Updated DATA SET'!$A:$A='5 Oil Impact on CPI'!$A5)*('Updated DATA SET'!$B:$B='5 Oil Impact on CPI'!$B5)*('Updated DATA SET'!$C:$C='5 Oil Impact on CPI'!$C5),0))</f>
        <v>157.19999999999999</v>
      </c>
      <c r="S5" s="102" cm="1">
        <f t="array" ref="S5">INDEX('Updated DATA SET'!T:T,MATCH(1,('Updated DATA SET'!$A:$A='5 Oil Impact on CPI'!$A5)*('Updated DATA SET'!$B:$B='5 Oil Impact on CPI'!$B5)*('Updated DATA SET'!$C:$C='5 Oil Impact on CPI'!$C5),0))</f>
        <v>147.4</v>
      </c>
      <c r="T5" s="102" cm="1">
        <f t="array" ref="T5">INDEX('Updated DATA SET'!U:U,MATCH(1,('Updated DATA SET'!$A:$A='5 Oil Impact on CPI'!$A5)*('Updated DATA SET'!$B:$B='5 Oil Impact on CPI'!$B5)*('Updated DATA SET'!$C:$C='5 Oil Impact on CPI'!$C5),0))</f>
        <v>155.80000000000001</v>
      </c>
      <c r="U5" s="102" cm="1">
        <f t="array" ref="U5">INDEX('Updated DATA SET'!V:V,MATCH(1,('Updated DATA SET'!$A:$A='5 Oil Impact on CPI'!$A5)*('Updated DATA SET'!$B:$B='5 Oil Impact on CPI'!$B5)*('Updated DATA SET'!$C:$C='5 Oil Impact on CPI'!$C5),0))</f>
        <v>159.80000000000001</v>
      </c>
      <c r="V5" s="102" cm="1">
        <f t="array" ref="V5">INDEX('Updated DATA SET'!W:W,MATCH(1,('Updated DATA SET'!$A:$A='5 Oil Impact on CPI'!$A5)*('Updated DATA SET'!$B:$B='5 Oil Impact on CPI'!$B5)*('Updated DATA SET'!$C:$C='5 Oil Impact on CPI'!$C5),0))</f>
        <v>159.80000000000001</v>
      </c>
      <c r="W5" s="102" cm="1">
        <f t="array" ref="W5">INDEX('Updated DATA SET'!X:X,MATCH(1,('Updated DATA SET'!$A:$A='5 Oil Impact on CPI'!$A5)*('Updated DATA SET'!$B:$B='5 Oil Impact on CPI'!$B5)*('Updated DATA SET'!$C:$C='5 Oil Impact on CPI'!$C5),0))</f>
        <v>152.4</v>
      </c>
      <c r="X5" s="102" cm="1">
        <f t="array" ref="X5">INDEX('Updated DATA SET'!Y:Y,MATCH(1,('Updated DATA SET'!$A:$A='5 Oil Impact on CPI'!$A5)*('Updated DATA SET'!$B:$B='5 Oil Impact on CPI'!$B5)*('Updated DATA SET'!$C:$C='5 Oil Impact on CPI'!$C5),0))</f>
        <v>150.9</v>
      </c>
      <c r="Y5" s="102" cm="1">
        <f t="array" ref="Y5">INDEX('Updated DATA SET'!Z:Z,MATCH(1,('Updated DATA SET'!$A:$A='5 Oil Impact on CPI'!$A5)*('Updated DATA SET'!$B:$B='5 Oil Impact on CPI'!$B5)*('Updated DATA SET'!$C:$C='5 Oil Impact on CPI'!$C5),0))</f>
        <v>161.30000000000001</v>
      </c>
      <c r="Z5" s="102" cm="1">
        <f t="array" ref="Z5">INDEX('Updated DATA SET'!AA:AA,MATCH(1,('Updated DATA SET'!$A:$A='5 Oil Impact on CPI'!$A5)*('Updated DATA SET'!$B:$B='5 Oil Impact on CPI'!$B5)*('Updated DATA SET'!$C:$C='5 Oil Impact on CPI'!$C5),0))</f>
        <v>145.1</v>
      </c>
      <c r="AA5" s="102" cm="1">
        <f t="array" ref="AA5">INDEX('Updated DATA SET'!AB:AB,MATCH(1,('Updated DATA SET'!$A:$A='5 Oil Impact on CPI'!$A5)*('Updated DATA SET'!$B:$B='5 Oil Impact on CPI'!$B5)*('Updated DATA SET'!$C:$C='5 Oil Impact on CPI'!$C5),0))</f>
        <v>151.5</v>
      </c>
      <c r="AB5" s="102" cm="1">
        <f t="array" ref="AB5">INDEX('Updated DATA SET'!AC:AC,MATCH(1,('Updated DATA SET'!$A:$A='5 Oil Impact on CPI'!$A5)*('Updated DATA SET'!$B:$B='5 Oil Impact on CPI'!$B5)*('Updated DATA SET'!$C:$C='5 Oil Impact on CPI'!$C5),0))</f>
        <v>159.5</v>
      </c>
      <c r="AC5" s="102" cm="1">
        <f t="array" ref="AC5">INDEX('Updated DATA SET'!AD:AD,MATCH(1,('Updated DATA SET'!$A:$A='5 Oil Impact on CPI'!$A5)*('Updated DATA SET'!$B:$B='5 Oil Impact on CPI'!$B5)*('Updated DATA SET'!$C:$C='5 Oil Impact on CPI'!$C5),0))</f>
        <v>155.80000000000001</v>
      </c>
      <c r="AD5" s="102" cm="1">
        <f t="array" ref="AD5">INDEX('Updated DATA SET'!AE:AE,MATCH(1,('Updated DATA SET'!$A:$A='5 Oil Impact on CPI'!$A5)*('Updated DATA SET'!$B:$B='5 Oil Impact on CPI'!$B5)*('Updated DATA SET'!$C:$C='5 Oil Impact on CPI'!$C5),0))</f>
        <v>153.4</v>
      </c>
      <c r="AE5" s="102" cm="1">
        <f t="array" ref="AE5">INDEX('Updated DATA SET'!AF:AF,MATCH(1,('Updated DATA SET'!$A:$A='5 Oil Impact on CPI'!$A5)*('Updated DATA SET'!$B:$B='5 Oil Impact on CPI'!$B5)*('Updated DATA SET'!$C:$C='5 Oil Impact on CPI'!$C5),0))</f>
        <v>156.6</v>
      </c>
      <c r="AF5" s="107">
        <f>SUMIFS('Crude Oil DataSet'!$C$4:$C$32,'Crude Oil DataSet'!$A$4:$A$32,'5 Oil Impact on CPI'!B5,'Crude Oil DataSet'!$B$4:$B$32,'5 Oil Impact on CPI'!C5)</f>
        <v>60965.591062388856</v>
      </c>
    </row>
    <row r="6" spans="1:32" x14ac:dyDescent="0.25">
      <c r="A6" s="102" t="s">
        <v>34</v>
      </c>
      <c r="B6" s="102">
        <v>2021</v>
      </c>
      <c r="C6" s="102" t="s">
        <v>36</v>
      </c>
      <c r="D6" s="102" cm="1">
        <f t="array" ref="D6">INDEX('Updated DATA SET'!E:E,MATCH(1,('Updated DATA SET'!$A:$A='5 Oil Impact on CPI'!$A6)*('Updated DATA SET'!$B:$B='5 Oil Impact on CPI'!$B6)*('Updated DATA SET'!$C:$C='5 Oil Impact on CPI'!$C6),0))</f>
        <v>144.1</v>
      </c>
      <c r="E6" s="102" cm="1">
        <f t="array" ref="E6">INDEX('Updated DATA SET'!F:F,MATCH(1,('Updated DATA SET'!$A:$A='5 Oil Impact on CPI'!$A6)*('Updated DATA SET'!$B:$B='5 Oil Impact on CPI'!$B6)*('Updated DATA SET'!$C:$C='5 Oil Impact on CPI'!$C6),0))</f>
        <v>192.2</v>
      </c>
      <c r="F6" s="102" cm="1">
        <f t="array" ref="F6">INDEX('Updated DATA SET'!G:G,MATCH(1,('Updated DATA SET'!$A:$A='5 Oil Impact on CPI'!$A6)*('Updated DATA SET'!$B:$B='5 Oil Impact on CPI'!$B6)*('Updated DATA SET'!$C:$C='5 Oil Impact on CPI'!$C6),0))</f>
        <v>163.80000000000001</v>
      </c>
      <c r="G6" s="102" cm="1">
        <f t="array" ref="G6">INDEX('Updated DATA SET'!H:H,MATCH(1,('Updated DATA SET'!$A:$A='5 Oil Impact on CPI'!$A6)*('Updated DATA SET'!$B:$B='5 Oil Impact on CPI'!$B6)*('Updated DATA SET'!$C:$C='5 Oil Impact on CPI'!$C6),0))</f>
        <v>154.9</v>
      </c>
      <c r="H6" s="102" cm="1">
        <f t="array" ref="H6">INDEX('Updated DATA SET'!I:I,MATCH(1,('Updated DATA SET'!$A:$A='5 Oil Impact on CPI'!$A6)*('Updated DATA SET'!$B:$B='5 Oil Impact on CPI'!$B6)*('Updated DATA SET'!$C:$C='5 Oil Impact on CPI'!$C6),0))</f>
        <v>163.9</v>
      </c>
      <c r="I6" s="102" cm="1">
        <f t="array" ref="I6">INDEX('Updated DATA SET'!J:J,MATCH(1,('Updated DATA SET'!$A:$A='5 Oil Impact on CPI'!$A6)*('Updated DATA SET'!$B:$B='5 Oil Impact on CPI'!$B6)*('Updated DATA SET'!$C:$C='5 Oil Impact on CPI'!$C6),0))</f>
        <v>153.69999999999999</v>
      </c>
      <c r="J6" s="102" cm="1">
        <f t="array" ref="J6">INDEX('Updated DATA SET'!K:K,MATCH(1,('Updated DATA SET'!$A:$A='5 Oil Impact on CPI'!$A6)*('Updated DATA SET'!$B:$B='5 Oil Impact on CPI'!$B6)*('Updated DATA SET'!$C:$C='5 Oil Impact on CPI'!$C6),0))</f>
        <v>149.5</v>
      </c>
      <c r="K6" s="102" cm="1">
        <f t="array" ref="K6">INDEX('Updated DATA SET'!L:L,MATCH(1,('Updated DATA SET'!$A:$A='5 Oil Impact on CPI'!$A6)*('Updated DATA SET'!$B:$B='5 Oil Impact on CPI'!$B6)*('Updated DATA SET'!$C:$C='5 Oil Impact on CPI'!$C6),0))</f>
        <v>159.80000000000001</v>
      </c>
      <c r="L6" s="102" cm="1">
        <f t="array" ref="L6">INDEX('Updated DATA SET'!M:M,MATCH(1,('Updated DATA SET'!$A:$A='5 Oil Impact on CPI'!$A6)*('Updated DATA SET'!$B:$B='5 Oil Impact on CPI'!$B6)*('Updated DATA SET'!$C:$C='5 Oil Impact on CPI'!$C6),0))</f>
        <v>112.6</v>
      </c>
      <c r="M6" s="102" cm="1">
        <f t="array" ref="M6">INDEX('Updated DATA SET'!N:N,MATCH(1,('Updated DATA SET'!$A:$A='5 Oil Impact on CPI'!$A6)*('Updated DATA SET'!$B:$B='5 Oil Impact on CPI'!$B6)*('Updated DATA SET'!$C:$C='5 Oil Impact on CPI'!$C6),0))</f>
        <v>163.5</v>
      </c>
      <c r="N6" s="102" cm="1">
        <f t="array" ref="N6">INDEX('Updated DATA SET'!O:O,MATCH(1,('Updated DATA SET'!$A:$A='5 Oil Impact on CPI'!$A6)*('Updated DATA SET'!$B:$B='5 Oil Impact on CPI'!$B6)*('Updated DATA SET'!$C:$C='5 Oil Impact on CPI'!$C6),0))</f>
        <v>156.5</v>
      </c>
      <c r="O6" s="102" cm="1">
        <f t="array" ref="O6">INDEX('Updated DATA SET'!P:P,MATCH(1,('Updated DATA SET'!$A:$A='5 Oil Impact on CPI'!$A6)*('Updated DATA SET'!$B:$B='5 Oil Impact on CPI'!$B6)*('Updated DATA SET'!$C:$C='5 Oil Impact on CPI'!$C6),0))</f>
        <v>168.2</v>
      </c>
      <c r="P6" s="102" cm="1">
        <f t="array" ref="P6">INDEX('Updated DATA SET'!Q:Q,MATCH(1,('Updated DATA SET'!$A:$A='5 Oil Impact on CPI'!$A6)*('Updated DATA SET'!$B:$B='5 Oil Impact on CPI'!$B6)*('Updated DATA SET'!$C:$C='5 Oil Impact on CPI'!$C6),0))</f>
        <v>156.69999999999999</v>
      </c>
      <c r="Q6" s="102" cm="1">
        <f t="array" ref="Q6">INDEX('Updated DATA SET'!R:R,MATCH(1,('Updated DATA SET'!$A:$A='5 Oil Impact on CPI'!$A6)*('Updated DATA SET'!$B:$B='5 Oil Impact on CPI'!$B6)*('Updated DATA SET'!$C:$C='5 Oil Impact on CPI'!$C6),0))</f>
        <v>188.1</v>
      </c>
      <c r="R6" s="102" cm="1">
        <f t="array" ref="R6">INDEX('Updated DATA SET'!S:S,MATCH(1,('Updated DATA SET'!$A:$A='5 Oil Impact on CPI'!$A6)*('Updated DATA SET'!$B:$B='5 Oil Impact on CPI'!$B6)*('Updated DATA SET'!$C:$C='5 Oil Impact on CPI'!$C6),0))</f>
        <v>157.80000000000001</v>
      </c>
      <c r="S6" s="102" cm="1">
        <f t="array" ref="S6">INDEX('Updated DATA SET'!T:T,MATCH(1,('Updated DATA SET'!$A:$A='5 Oil Impact on CPI'!$A6)*('Updated DATA SET'!$B:$B='5 Oil Impact on CPI'!$B6)*('Updated DATA SET'!$C:$C='5 Oil Impact on CPI'!$C6),0))</f>
        <v>147.9</v>
      </c>
      <c r="T6" s="102" cm="1">
        <f t="array" ref="T6">INDEX('Updated DATA SET'!U:U,MATCH(1,('Updated DATA SET'!$A:$A='5 Oil Impact on CPI'!$A6)*('Updated DATA SET'!$B:$B='5 Oil Impact on CPI'!$B6)*('Updated DATA SET'!$C:$C='5 Oil Impact on CPI'!$C6),0))</f>
        <v>156.4</v>
      </c>
      <c r="U6" s="102" cm="1">
        <f t="array" ref="U6">INDEX('Updated DATA SET'!V:V,MATCH(1,('Updated DATA SET'!$A:$A='5 Oil Impact on CPI'!$A6)*('Updated DATA SET'!$B:$B='5 Oil Impact on CPI'!$B6)*('Updated DATA SET'!$C:$C='5 Oil Impact on CPI'!$C6),0))</f>
        <v>159.9</v>
      </c>
      <c r="V6" s="102" cm="1">
        <f t="array" ref="V6">INDEX('Updated DATA SET'!W:W,MATCH(1,('Updated DATA SET'!$A:$A='5 Oil Impact on CPI'!$A6)*('Updated DATA SET'!$B:$B='5 Oil Impact on CPI'!$B6)*('Updated DATA SET'!$C:$C='5 Oil Impact on CPI'!$C6),0))</f>
        <v>159.9</v>
      </c>
      <c r="W6" s="102" cm="1">
        <f t="array" ref="W6">INDEX('Updated DATA SET'!X:X,MATCH(1,('Updated DATA SET'!$A:$A='5 Oil Impact on CPI'!$A6)*('Updated DATA SET'!$B:$B='5 Oil Impact on CPI'!$B6)*('Updated DATA SET'!$C:$C='5 Oil Impact on CPI'!$C6),0))</f>
        <v>155.5</v>
      </c>
      <c r="X6" s="102" cm="1">
        <f t="array" ref="X6">INDEX('Updated DATA SET'!Y:Y,MATCH(1,('Updated DATA SET'!$A:$A='5 Oil Impact on CPI'!$A6)*('Updated DATA SET'!$B:$B='5 Oil Impact on CPI'!$B6)*('Updated DATA SET'!$C:$C='5 Oil Impact on CPI'!$C6),0))</f>
        <v>151.19999999999999</v>
      </c>
      <c r="Y6" s="102" cm="1">
        <f t="array" ref="Y6">INDEX('Updated DATA SET'!Z:Z,MATCH(1,('Updated DATA SET'!$A:$A='5 Oil Impact on CPI'!$A6)*('Updated DATA SET'!$B:$B='5 Oil Impact on CPI'!$B6)*('Updated DATA SET'!$C:$C='5 Oil Impact on CPI'!$C6),0))</f>
        <v>161.69999999999999</v>
      </c>
      <c r="Z6" s="102" cm="1">
        <f t="array" ref="Z6">INDEX('Updated DATA SET'!AA:AA,MATCH(1,('Updated DATA SET'!$A:$A='5 Oil Impact on CPI'!$A6)*('Updated DATA SET'!$B:$B='5 Oil Impact on CPI'!$B6)*('Updated DATA SET'!$C:$C='5 Oil Impact on CPI'!$C6),0))</f>
        <v>146.19999999999999</v>
      </c>
      <c r="AA6" s="102" cm="1">
        <f t="array" ref="AA6">INDEX('Updated DATA SET'!AB:AB,MATCH(1,('Updated DATA SET'!$A:$A='5 Oil Impact on CPI'!$A6)*('Updated DATA SET'!$B:$B='5 Oil Impact on CPI'!$B6)*('Updated DATA SET'!$C:$C='5 Oil Impact on CPI'!$C6),0))</f>
        <v>152.6</v>
      </c>
      <c r="AB6" s="102" cm="1">
        <f t="array" ref="AB6">INDEX('Updated DATA SET'!AC:AC,MATCH(1,('Updated DATA SET'!$A:$A='5 Oil Impact on CPI'!$A6)*('Updated DATA SET'!$B:$B='5 Oil Impact on CPI'!$B6)*('Updated DATA SET'!$C:$C='5 Oil Impact on CPI'!$C6),0))</f>
        <v>160.19999999999999</v>
      </c>
      <c r="AC6" s="102" cm="1">
        <f t="array" ref="AC6">INDEX('Updated DATA SET'!AD:AD,MATCH(1,('Updated DATA SET'!$A:$A='5 Oil Impact on CPI'!$A6)*('Updated DATA SET'!$B:$B='5 Oil Impact on CPI'!$B6)*('Updated DATA SET'!$C:$C='5 Oil Impact on CPI'!$C6),0))</f>
        <v>153.80000000000001</v>
      </c>
      <c r="AD6" s="102" cm="1">
        <f t="array" ref="AD6">INDEX('Updated DATA SET'!AE:AE,MATCH(1,('Updated DATA SET'!$A:$A='5 Oil Impact on CPI'!$A6)*('Updated DATA SET'!$B:$B='5 Oil Impact on CPI'!$B6)*('Updated DATA SET'!$C:$C='5 Oil Impact on CPI'!$C6),0))</f>
        <v>153.80000000000001</v>
      </c>
      <c r="AE6" s="102" cm="1">
        <f t="array" ref="AE6">INDEX('Updated DATA SET'!AF:AF,MATCH(1,('Updated DATA SET'!$A:$A='5 Oil Impact on CPI'!$A6)*('Updated DATA SET'!$B:$B='5 Oil Impact on CPI'!$B6)*('Updated DATA SET'!$C:$C='5 Oil Impact on CPI'!$C6),0))</f>
        <v>156.80000000000001</v>
      </c>
      <c r="AF6" s="107">
        <f>SUMIFS('Crude Oil DataSet'!$C$4:$C$32,'Crude Oil DataSet'!$A$4:$A$32,'5 Oil Impact on CPI'!B6,'Crude Oil DataSet'!$B$4:$B$32,'5 Oil Impact on CPI'!C6)</f>
        <v>75470.774130757563</v>
      </c>
    </row>
    <row r="7" spans="1:32" x14ac:dyDescent="0.25">
      <c r="A7" s="102" t="s">
        <v>34</v>
      </c>
      <c r="B7" s="102">
        <v>2021</v>
      </c>
      <c r="C7" s="102" t="s">
        <v>37</v>
      </c>
      <c r="D7" s="102" cm="1">
        <f t="array" ref="D7">INDEX('Updated DATA SET'!E:E,MATCH(1,('Updated DATA SET'!$A:$A='5 Oil Impact on CPI'!$A7)*('Updated DATA SET'!$B:$B='5 Oil Impact on CPI'!$B7)*('Updated DATA SET'!$C:$C='5 Oil Impact on CPI'!$C7),0))</f>
        <v>144.30000000000001</v>
      </c>
      <c r="E7" s="102" cm="1">
        <f t="array" ref="E7">INDEX('Updated DATA SET'!F:F,MATCH(1,('Updated DATA SET'!$A:$A='5 Oil Impact on CPI'!$A7)*('Updated DATA SET'!$B:$B='5 Oil Impact on CPI'!$B7)*('Updated DATA SET'!$C:$C='5 Oil Impact on CPI'!$C7),0))</f>
        <v>198</v>
      </c>
      <c r="F7" s="102" cm="1">
        <f t="array" ref="F7">INDEX('Updated DATA SET'!G:G,MATCH(1,('Updated DATA SET'!$A:$A='5 Oil Impact on CPI'!$A7)*('Updated DATA SET'!$B:$B='5 Oil Impact on CPI'!$B7)*('Updated DATA SET'!$C:$C='5 Oil Impact on CPI'!$C7),0))</f>
        <v>164.6</v>
      </c>
      <c r="G7" s="102" cm="1">
        <f t="array" ref="G7">INDEX('Updated DATA SET'!H:H,MATCH(1,('Updated DATA SET'!$A:$A='5 Oil Impact on CPI'!$A7)*('Updated DATA SET'!$B:$B='5 Oil Impact on CPI'!$B7)*('Updated DATA SET'!$C:$C='5 Oil Impact on CPI'!$C7),0))</f>
        <v>155.4</v>
      </c>
      <c r="H7" s="102" cm="1">
        <f t="array" ref="H7">INDEX('Updated DATA SET'!I:I,MATCH(1,('Updated DATA SET'!$A:$A='5 Oil Impact on CPI'!$A7)*('Updated DATA SET'!$B:$B='5 Oil Impact on CPI'!$B7)*('Updated DATA SET'!$C:$C='5 Oil Impact on CPI'!$C7),0))</f>
        <v>170.1</v>
      </c>
      <c r="I7" s="102" cm="1">
        <f t="array" ref="I7">INDEX('Updated DATA SET'!J:J,MATCH(1,('Updated DATA SET'!$A:$A='5 Oil Impact on CPI'!$A7)*('Updated DATA SET'!$B:$B='5 Oil Impact on CPI'!$B7)*('Updated DATA SET'!$C:$C='5 Oil Impact on CPI'!$C7),0))</f>
        <v>164.4</v>
      </c>
      <c r="J7" s="102" cm="1">
        <f t="array" ref="J7">INDEX('Updated DATA SET'!K:K,MATCH(1,('Updated DATA SET'!$A:$A='5 Oil Impact on CPI'!$A7)*('Updated DATA SET'!$B:$B='5 Oil Impact on CPI'!$B7)*('Updated DATA SET'!$C:$C='5 Oil Impact on CPI'!$C7),0))</f>
        <v>144.1</v>
      </c>
      <c r="K7" s="102" cm="1">
        <f t="array" ref="K7">INDEX('Updated DATA SET'!L:L,MATCH(1,('Updated DATA SET'!$A:$A='5 Oil Impact on CPI'!$A7)*('Updated DATA SET'!$B:$B='5 Oil Impact on CPI'!$B7)*('Updated DATA SET'!$C:$C='5 Oil Impact on CPI'!$C7),0))</f>
        <v>161.69999999999999</v>
      </c>
      <c r="L7" s="102" cm="1">
        <f t="array" ref="L7">INDEX('Updated DATA SET'!M:M,MATCH(1,('Updated DATA SET'!$A:$A='5 Oil Impact on CPI'!$A7)*('Updated DATA SET'!$B:$B='5 Oil Impact on CPI'!$B7)*('Updated DATA SET'!$C:$C='5 Oil Impact on CPI'!$C7),0))</f>
        <v>113.1</v>
      </c>
      <c r="M7" s="102" cm="1">
        <f t="array" ref="M7">INDEX('Updated DATA SET'!N:N,MATCH(1,('Updated DATA SET'!$A:$A='5 Oil Impact on CPI'!$A7)*('Updated DATA SET'!$B:$B='5 Oil Impact on CPI'!$B7)*('Updated DATA SET'!$C:$C='5 Oil Impact on CPI'!$C7),0))</f>
        <v>163.9</v>
      </c>
      <c r="N7" s="102" cm="1">
        <f t="array" ref="N7">INDEX('Updated DATA SET'!O:O,MATCH(1,('Updated DATA SET'!$A:$A='5 Oil Impact on CPI'!$A7)*('Updated DATA SET'!$B:$B='5 Oil Impact on CPI'!$B7)*('Updated DATA SET'!$C:$C='5 Oil Impact on CPI'!$C7),0))</f>
        <v>157.6</v>
      </c>
      <c r="O7" s="102" cm="1">
        <f t="array" ref="O7">INDEX('Updated DATA SET'!P:P,MATCH(1,('Updated DATA SET'!$A:$A='5 Oil Impact on CPI'!$A7)*('Updated DATA SET'!$B:$B='5 Oil Impact on CPI'!$B7)*('Updated DATA SET'!$C:$C='5 Oil Impact on CPI'!$C7),0))</f>
        <v>168.9</v>
      </c>
      <c r="P7" s="102" cm="1">
        <f t="array" ref="P7">INDEX('Updated DATA SET'!Q:Q,MATCH(1,('Updated DATA SET'!$A:$A='5 Oil Impact on CPI'!$A7)*('Updated DATA SET'!$B:$B='5 Oil Impact on CPI'!$B7)*('Updated DATA SET'!$C:$C='5 Oil Impact on CPI'!$C7),0))</f>
        <v>158</v>
      </c>
      <c r="Q7" s="102" cm="1">
        <f t="array" ref="Q7">INDEX('Updated DATA SET'!R:R,MATCH(1,('Updated DATA SET'!$A:$A='5 Oil Impact on CPI'!$A7)*('Updated DATA SET'!$B:$B='5 Oil Impact on CPI'!$B7)*('Updated DATA SET'!$C:$C='5 Oil Impact on CPI'!$C7),0))</f>
        <v>188.8</v>
      </c>
      <c r="R7" s="102" cm="1">
        <f t="array" ref="R7">INDEX('Updated DATA SET'!S:S,MATCH(1,('Updated DATA SET'!$A:$A='5 Oil Impact on CPI'!$A7)*('Updated DATA SET'!$B:$B='5 Oil Impact on CPI'!$B7)*('Updated DATA SET'!$C:$C='5 Oil Impact on CPI'!$C7),0))</f>
        <v>158.80000000000001</v>
      </c>
      <c r="S7" s="102" cm="1">
        <f t="array" ref="S7">INDEX('Updated DATA SET'!T:T,MATCH(1,('Updated DATA SET'!$A:$A='5 Oil Impact on CPI'!$A7)*('Updated DATA SET'!$B:$B='5 Oil Impact on CPI'!$B7)*('Updated DATA SET'!$C:$C='5 Oil Impact on CPI'!$C7),0))</f>
        <v>148.5</v>
      </c>
      <c r="T7" s="102" cm="1">
        <f t="array" ref="T7">INDEX('Updated DATA SET'!U:U,MATCH(1,('Updated DATA SET'!$A:$A='5 Oil Impact on CPI'!$A7)*('Updated DATA SET'!$B:$B='5 Oil Impact on CPI'!$B7)*('Updated DATA SET'!$C:$C='5 Oil Impact on CPI'!$C7),0))</f>
        <v>157.30000000000001</v>
      </c>
      <c r="U7" s="102" cm="1">
        <f t="array" ref="U7">INDEX('Updated DATA SET'!V:V,MATCH(1,('Updated DATA SET'!$A:$A='5 Oil Impact on CPI'!$A7)*('Updated DATA SET'!$B:$B='5 Oil Impact on CPI'!$B7)*('Updated DATA SET'!$C:$C='5 Oil Impact on CPI'!$C7),0))</f>
        <v>161.4</v>
      </c>
      <c r="V7" s="102" cm="1">
        <f t="array" ref="V7">INDEX('Updated DATA SET'!W:W,MATCH(1,('Updated DATA SET'!$A:$A='5 Oil Impact on CPI'!$A7)*('Updated DATA SET'!$B:$B='5 Oil Impact on CPI'!$B7)*('Updated DATA SET'!$C:$C='5 Oil Impact on CPI'!$C7),0))</f>
        <v>161.4</v>
      </c>
      <c r="W7" s="102" cm="1">
        <f t="array" ref="W7">INDEX('Updated DATA SET'!X:X,MATCH(1,('Updated DATA SET'!$A:$A='5 Oil Impact on CPI'!$A7)*('Updated DATA SET'!$B:$B='5 Oil Impact on CPI'!$B7)*('Updated DATA SET'!$C:$C='5 Oil Impact on CPI'!$C7),0))</f>
        <v>155.6</v>
      </c>
      <c r="X7" s="102" cm="1">
        <f t="array" ref="X7">INDEX('Updated DATA SET'!Y:Y,MATCH(1,('Updated DATA SET'!$A:$A='5 Oil Impact on CPI'!$A7)*('Updated DATA SET'!$B:$B='5 Oil Impact on CPI'!$B7)*('Updated DATA SET'!$C:$C='5 Oil Impact on CPI'!$C7),0))</f>
        <v>151.80000000000001</v>
      </c>
      <c r="Y7" s="102" cm="1">
        <f t="array" ref="Y7">INDEX('Updated DATA SET'!Z:Z,MATCH(1,('Updated DATA SET'!$A:$A='5 Oil Impact on CPI'!$A7)*('Updated DATA SET'!$B:$B='5 Oil Impact on CPI'!$B7)*('Updated DATA SET'!$C:$C='5 Oil Impact on CPI'!$C7),0))</f>
        <v>162.30000000000001</v>
      </c>
      <c r="Z7" s="102" cm="1">
        <f t="array" ref="Z7">INDEX('Updated DATA SET'!AA:AA,MATCH(1,('Updated DATA SET'!$A:$A='5 Oil Impact on CPI'!$A7)*('Updated DATA SET'!$B:$B='5 Oil Impact on CPI'!$B7)*('Updated DATA SET'!$C:$C='5 Oil Impact on CPI'!$C7),0))</f>
        <v>146.6</v>
      </c>
      <c r="AA7" s="102" cm="1">
        <f t="array" ref="AA7">INDEX('Updated DATA SET'!AB:AB,MATCH(1,('Updated DATA SET'!$A:$A='5 Oil Impact on CPI'!$A7)*('Updated DATA SET'!$B:$B='5 Oil Impact on CPI'!$B7)*('Updated DATA SET'!$C:$C='5 Oil Impact on CPI'!$C7),0))</f>
        <v>153.19999999999999</v>
      </c>
      <c r="AB7" s="102" cm="1">
        <f t="array" ref="AB7">INDEX('Updated DATA SET'!AC:AC,MATCH(1,('Updated DATA SET'!$A:$A='5 Oil Impact on CPI'!$A7)*('Updated DATA SET'!$B:$B='5 Oil Impact on CPI'!$B7)*('Updated DATA SET'!$C:$C='5 Oil Impact on CPI'!$C7),0))</f>
        <v>160.30000000000001</v>
      </c>
      <c r="AC7" s="102" cm="1">
        <f t="array" ref="AC7">INDEX('Updated DATA SET'!AD:AD,MATCH(1,('Updated DATA SET'!$A:$A='5 Oil Impact on CPI'!$A7)*('Updated DATA SET'!$B:$B='5 Oil Impact on CPI'!$B7)*('Updated DATA SET'!$C:$C='5 Oil Impact on CPI'!$C7),0))</f>
        <v>155.4</v>
      </c>
      <c r="AD7" s="102" cm="1">
        <f t="array" ref="AD7">INDEX('Updated DATA SET'!AE:AE,MATCH(1,('Updated DATA SET'!$A:$A='5 Oil Impact on CPI'!$A7)*('Updated DATA SET'!$B:$B='5 Oil Impact on CPI'!$B7)*('Updated DATA SET'!$C:$C='5 Oil Impact on CPI'!$C7),0))</f>
        <v>154.4</v>
      </c>
      <c r="AE7" s="102" cm="1">
        <f t="array" ref="AE7">INDEX('Updated DATA SET'!AF:AF,MATCH(1,('Updated DATA SET'!$A:$A='5 Oil Impact on CPI'!$A7)*('Updated DATA SET'!$B:$B='5 Oil Impact on CPI'!$B7)*('Updated DATA SET'!$C:$C='5 Oil Impact on CPI'!$C7),0))</f>
        <v>157.80000000000001</v>
      </c>
      <c r="AF7" s="107">
        <f>SUMIFS('Crude Oil DataSet'!$C$4:$C$32,'Crude Oil DataSet'!$A$4:$A$32,'5 Oil Impact on CPI'!B7,'Crude Oil DataSet'!$B$4:$B$32,'5 Oil Impact on CPI'!C7)</f>
        <v>74207.645156289771</v>
      </c>
    </row>
    <row r="8" spans="1:32" x14ac:dyDescent="0.25">
      <c r="A8" s="102" t="s">
        <v>34</v>
      </c>
      <c r="B8" s="102">
        <v>2021</v>
      </c>
      <c r="C8" s="102" t="s">
        <v>38</v>
      </c>
      <c r="D8" s="102" cm="1">
        <f t="array" ref="D8">INDEX('Updated DATA SET'!E:E,MATCH(1,('Updated DATA SET'!$A:$A='5 Oil Impact on CPI'!$A8)*('Updated DATA SET'!$B:$B='5 Oil Impact on CPI'!$B8)*('Updated DATA SET'!$C:$C='5 Oil Impact on CPI'!$C8),0))</f>
        <v>146.30000000000001</v>
      </c>
      <c r="E8" s="102" cm="1">
        <f t="array" ref="E8">INDEX('Updated DATA SET'!F:F,MATCH(1,('Updated DATA SET'!$A:$A='5 Oil Impact on CPI'!$A8)*('Updated DATA SET'!$B:$B='5 Oil Impact on CPI'!$B8)*('Updated DATA SET'!$C:$C='5 Oil Impact on CPI'!$C8),0))</f>
        <v>200.5</v>
      </c>
      <c r="F8" s="102" cm="1">
        <f t="array" ref="F8">INDEX('Updated DATA SET'!G:G,MATCH(1,('Updated DATA SET'!$A:$A='5 Oil Impact on CPI'!$A8)*('Updated DATA SET'!$B:$B='5 Oil Impact on CPI'!$B8)*('Updated DATA SET'!$C:$C='5 Oil Impact on CPI'!$C8),0))</f>
        <v>170.3</v>
      </c>
      <c r="G8" s="102" cm="1">
        <f t="array" ref="G8">INDEX('Updated DATA SET'!H:H,MATCH(1,('Updated DATA SET'!$A:$A='5 Oil Impact on CPI'!$A8)*('Updated DATA SET'!$B:$B='5 Oil Impact on CPI'!$B8)*('Updated DATA SET'!$C:$C='5 Oil Impact on CPI'!$C8),0))</f>
        <v>156.1</v>
      </c>
      <c r="H8" s="102" cm="1">
        <f t="array" ref="H8">INDEX('Updated DATA SET'!I:I,MATCH(1,('Updated DATA SET'!$A:$A='5 Oil Impact on CPI'!$A8)*('Updated DATA SET'!$B:$B='5 Oil Impact on CPI'!$B8)*('Updated DATA SET'!$C:$C='5 Oil Impact on CPI'!$C8),0))</f>
        <v>178.7</v>
      </c>
      <c r="I8" s="102" cm="1">
        <f t="array" ref="I8">INDEX('Updated DATA SET'!J:J,MATCH(1,('Updated DATA SET'!$A:$A='5 Oil Impact on CPI'!$A8)*('Updated DATA SET'!$B:$B='5 Oil Impact on CPI'!$B8)*('Updated DATA SET'!$C:$C='5 Oil Impact on CPI'!$C8),0))</f>
        <v>167.1</v>
      </c>
      <c r="J8" s="102" cm="1">
        <f t="array" ref="J8">INDEX('Updated DATA SET'!K:K,MATCH(1,('Updated DATA SET'!$A:$A='5 Oil Impact on CPI'!$A8)*('Updated DATA SET'!$B:$B='5 Oil Impact on CPI'!$B8)*('Updated DATA SET'!$C:$C='5 Oil Impact on CPI'!$C8),0))</f>
        <v>147.9</v>
      </c>
      <c r="K8" s="102" cm="1">
        <f t="array" ref="K8">INDEX('Updated DATA SET'!L:L,MATCH(1,('Updated DATA SET'!$A:$A='5 Oil Impact on CPI'!$A8)*('Updated DATA SET'!$B:$B='5 Oil Impact on CPI'!$B8)*('Updated DATA SET'!$C:$C='5 Oil Impact on CPI'!$C8),0))</f>
        <v>165.4</v>
      </c>
      <c r="L8" s="102" cm="1">
        <f t="array" ref="L8">INDEX('Updated DATA SET'!M:M,MATCH(1,('Updated DATA SET'!$A:$A='5 Oil Impact on CPI'!$A8)*('Updated DATA SET'!$B:$B='5 Oil Impact on CPI'!$B8)*('Updated DATA SET'!$C:$C='5 Oil Impact on CPI'!$C8),0))</f>
        <v>114.8</v>
      </c>
      <c r="M8" s="102" cm="1">
        <f t="array" ref="M8">INDEX('Updated DATA SET'!N:N,MATCH(1,('Updated DATA SET'!$A:$A='5 Oil Impact on CPI'!$A8)*('Updated DATA SET'!$B:$B='5 Oil Impact on CPI'!$B8)*('Updated DATA SET'!$C:$C='5 Oil Impact on CPI'!$C8),0))</f>
        <v>168.2</v>
      </c>
      <c r="N8" s="102" cm="1">
        <f t="array" ref="N8">INDEX('Updated DATA SET'!O:O,MATCH(1,('Updated DATA SET'!$A:$A='5 Oil Impact on CPI'!$A8)*('Updated DATA SET'!$B:$B='5 Oil Impact on CPI'!$B8)*('Updated DATA SET'!$C:$C='5 Oil Impact on CPI'!$C8),0))</f>
        <v>159.30000000000001</v>
      </c>
      <c r="O8" s="102" cm="1">
        <f t="array" ref="O8">INDEX('Updated DATA SET'!P:P,MATCH(1,('Updated DATA SET'!$A:$A='5 Oil Impact on CPI'!$A8)*('Updated DATA SET'!$B:$B='5 Oil Impact on CPI'!$B8)*('Updated DATA SET'!$C:$C='5 Oil Impact on CPI'!$C8),0))</f>
        <v>170.4</v>
      </c>
      <c r="P8" s="102" cm="1">
        <f t="array" ref="P8">INDEX('Updated DATA SET'!Q:Q,MATCH(1,('Updated DATA SET'!$A:$A='5 Oil Impact on CPI'!$A8)*('Updated DATA SET'!$B:$B='5 Oil Impact on CPI'!$B8)*('Updated DATA SET'!$C:$C='5 Oil Impact on CPI'!$C8),0))</f>
        <v>160.69999999999999</v>
      </c>
      <c r="Q8" s="102" cm="1">
        <f t="array" ref="Q8">INDEX('Updated DATA SET'!R:R,MATCH(1,('Updated DATA SET'!$A:$A='5 Oil Impact on CPI'!$A8)*('Updated DATA SET'!$B:$B='5 Oil Impact on CPI'!$B8)*('Updated DATA SET'!$C:$C='5 Oil Impact on CPI'!$C8),0))</f>
        <v>191.9</v>
      </c>
      <c r="R8" s="102" cm="1">
        <f t="array" ref="R8">INDEX('Updated DATA SET'!S:S,MATCH(1,('Updated DATA SET'!$A:$A='5 Oil Impact on CPI'!$A8)*('Updated DATA SET'!$B:$B='5 Oil Impact on CPI'!$B8)*('Updated DATA SET'!$C:$C='5 Oil Impact on CPI'!$C8),0))</f>
        <v>161.80000000000001</v>
      </c>
      <c r="S8" s="102" cm="1">
        <f t="array" ref="S8">INDEX('Updated DATA SET'!T:T,MATCH(1,('Updated DATA SET'!$A:$A='5 Oil Impact on CPI'!$A8)*('Updated DATA SET'!$B:$B='5 Oil Impact on CPI'!$B8)*('Updated DATA SET'!$C:$C='5 Oil Impact on CPI'!$C8),0))</f>
        <v>152.1</v>
      </c>
      <c r="T8" s="102" cm="1">
        <f t="array" ref="T8">INDEX('Updated DATA SET'!U:U,MATCH(1,('Updated DATA SET'!$A:$A='5 Oil Impact on CPI'!$A8)*('Updated DATA SET'!$B:$B='5 Oil Impact on CPI'!$B8)*('Updated DATA SET'!$C:$C='5 Oil Impact on CPI'!$C8),0))</f>
        <v>160.4</v>
      </c>
      <c r="U8" s="102" cm="1">
        <f t="array" ref="U8">INDEX('Updated DATA SET'!V:V,MATCH(1,('Updated DATA SET'!$A:$A='5 Oil Impact on CPI'!$A8)*('Updated DATA SET'!$B:$B='5 Oil Impact on CPI'!$B8)*('Updated DATA SET'!$C:$C='5 Oil Impact on CPI'!$C8),0))</f>
        <v>161.6</v>
      </c>
      <c r="V8" s="102" cm="1">
        <f t="array" ref="V8">INDEX('Updated DATA SET'!W:W,MATCH(1,('Updated DATA SET'!$A:$A='5 Oil Impact on CPI'!$A8)*('Updated DATA SET'!$B:$B='5 Oil Impact on CPI'!$B8)*('Updated DATA SET'!$C:$C='5 Oil Impact on CPI'!$C8),0))</f>
        <v>161.6</v>
      </c>
      <c r="W8" s="102" cm="1">
        <f t="array" ref="W8">INDEX('Updated DATA SET'!X:X,MATCH(1,('Updated DATA SET'!$A:$A='5 Oil Impact on CPI'!$A8)*('Updated DATA SET'!$B:$B='5 Oil Impact on CPI'!$B8)*('Updated DATA SET'!$C:$C='5 Oil Impact on CPI'!$C8),0))</f>
        <v>159.4</v>
      </c>
      <c r="X8" s="102" cm="1">
        <f t="array" ref="X8">INDEX('Updated DATA SET'!Y:Y,MATCH(1,('Updated DATA SET'!$A:$A='5 Oil Impact on CPI'!$A8)*('Updated DATA SET'!$B:$B='5 Oil Impact on CPI'!$B8)*('Updated DATA SET'!$C:$C='5 Oil Impact on CPI'!$C8),0))</f>
        <v>154.69999999999999</v>
      </c>
      <c r="Y8" s="102" cm="1">
        <f t="array" ref="Y8">INDEX('Updated DATA SET'!Z:Z,MATCH(1,('Updated DATA SET'!$A:$A='5 Oil Impact on CPI'!$A8)*('Updated DATA SET'!$B:$B='5 Oil Impact on CPI'!$B8)*('Updated DATA SET'!$C:$C='5 Oil Impact on CPI'!$C8),0))</f>
        <v>165.8</v>
      </c>
      <c r="Z8" s="102" cm="1">
        <f t="array" ref="Z8">INDEX('Updated DATA SET'!AA:AA,MATCH(1,('Updated DATA SET'!$A:$A='5 Oil Impact on CPI'!$A8)*('Updated DATA SET'!$B:$B='5 Oil Impact on CPI'!$B8)*('Updated DATA SET'!$C:$C='5 Oil Impact on CPI'!$C8),0))</f>
        <v>148.9</v>
      </c>
      <c r="AA8" s="102" cm="1">
        <f t="array" ref="AA8">INDEX('Updated DATA SET'!AB:AB,MATCH(1,('Updated DATA SET'!$A:$A='5 Oil Impact on CPI'!$A8)*('Updated DATA SET'!$B:$B='5 Oil Impact on CPI'!$B8)*('Updated DATA SET'!$C:$C='5 Oil Impact on CPI'!$C8),0))</f>
        <v>155.80000000000001</v>
      </c>
      <c r="AB8" s="102" cm="1">
        <f t="array" ref="AB8">INDEX('Updated DATA SET'!AC:AC,MATCH(1,('Updated DATA SET'!$A:$A='5 Oil Impact on CPI'!$A8)*('Updated DATA SET'!$B:$B='5 Oil Impact on CPI'!$B8)*('Updated DATA SET'!$C:$C='5 Oil Impact on CPI'!$C8),0))</f>
        <v>161.19999999999999</v>
      </c>
      <c r="AC8" s="102" cm="1">
        <f t="array" ref="AC8">INDEX('Updated DATA SET'!AD:AD,MATCH(1,('Updated DATA SET'!$A:$A='5 Oil Impact on CPI'!$A8)*('Updated DATA SET'!$B:$B='5 Oil Impact on CPI'!$B8)*('Updated DATA SET'!$C:$C='5 Oil Impact on CPI'!$C8),0))</f>
        <v>158.6</v>
      </c>
      <c r="AD8" s="102" cm="1">
        <f t="array" ref="AD8">INDEX('Updated DATA SET'!AE:AE,MATCH(1,('Updated DATA SET'!$A:$A='5 Oil Impact on CPI'!$A8)*('Updated DATA SET'!$B:$B='5 Oil Impact on CPI'!$B8)*('Updated DATA SET'!$C:$C='5 Oil Impact on CPI'!$C8),0))</f>
        <v>156.80000000000001</v>
      </c>
      <c r="AE8" s="102" cm="1">
        <f t="array" ref="AE8">INDEX('Updated DATA SET'!AF:AF,MATCH(1,('Updated DATA SET'!$A:$A='5 Oil Impact on CPI'!$A8)*('Updated DATA SET'!$B:$B='5 Oil Impact on CPI'!$B8)*('Updated DATA SET'!$C:$C='5 Oil Impact on CPI'!$C8),0))</f>
        <v>160.4</v>
      </c>
      <c r="AF8" s="107">
        <f>SUMIFS('Crude Oil DataSet'!$C$4:$C$32,'Crude Oil DataSet'!$A$4:$A$32,'5 Oil Impact on CPI'!B8,'Crude Oil DataSet'!$B$4:$B$32,'5 Oil Impact on CPI'!C8)</f>
        <v>70046.397374263441</v>
      </c>
    </row>
    <row r="9" spans="1:32" x14ac:dyDescent="0.25">
      <c r="A9" s="102" t="s">
        <v>34</v>
      </c>
      <c r="B9" s="102">
        <v>2021</v>
      </c>
      <c r="C9" s="102" t="s">
        <v>39</v>
      </c>
      <c r="D9" s="102" cm="1">
        <f t="array" ref="D9">INDEX('Updated DATA SET'!E:E,MATCH(1,('Updated DATA SET'!$A:$A='5 Oil Impact on CPI'!$A9)*('Updated DATA SET'!$B:$B='5 Oil Impact on CPI'!$B9)*('Updated DATA SET'!$C:$C='5 Oil Impact on CPI'!$C9),0))</f>
        <v>146.69999999999999</v>
      </c>
      <c r="E9" s="102" cm="1">
        <f t="array" ref="E9">INDEX('Updated DATA SET'!F:F,MATCH(1,('Updated DATA SET'!$A:$A='5 Oil Impact on CPI'!$A9)*('Updated DATA SET'!$B:$B='5 Oil Impact on CPI'!$B9)*('Updated DATA SET'!$C:$C='5 Oil Impact on CPI'!$C9),0))</f>
        <v>202</v>
      </c>
      <c r="F9" s="102" cm="1">
        <f t="array" ref="F9">INDEX('Updated DATA SET'!G:G,MATCH(1,('Updated DATA SET'!$A:$A='5 Oil Impact on CPI'!$A9)*('Updated DATA SET'!$B:$B='5 Oil Impact on CPI'!$B9)*('Updated DATA SET'!$C:$C='5 Oil Impact on CPI'!$C9),0))</f>
        <v>180.7</v>
      </c>
      <c r="G9" s="102" cm="1">
        <f t="array" ref="G9">INDEX('Updated DATA SET'!H:H,MATCH(1,('Updated DATA SET'!$A:$A='5 Oil Impact on CPI'!$A9)*('Updated DATA SET'!$B:$B='5 Oil Impact on CPI'!$B9)*('Updated DATA SET'!$C:$C='5 Oil Impact on CPI'!$C9),0))</f>
        <v>156.19999999999999</v>
      </c>
      <c r="H9" s="102" cm="1">
        <f t="array" ref="H9">INDEX('Updated DATA SET'!I:I,MATCH(1,('Updated DATA SET'!$A:$A='5 Oil Impact on CPI'!$A9)*('Updated DATA SET'!$B:$B='5 Oil Impact on CPI'!$B9)*('Updated DATA SET'!$C:$C='5 Oil Impact on CPI'!$C9),0))</f>
        <v>183.7</v>
      </c>
      <c r="I9" s="102" cm="1">
        <f t="array" ref="I9">INDEX('Updated DATA SET'!J:J,MATCH(1,('Updated DATA SET'!$A:$A='5 Oil Impact on CPI'!$A9)*('Updated DATA SET'!$B:$B='5 Oil Impact on CPI'!$B9)*('Updated DATA SET'!$C:$C='5 Oil Impact on CPI'!$C9),0))</f>
        <v>164.6</v>
      </c>
      <c r="J9" s="102" cm="1">
        <f t="array" ref="J9">INDEX('Updated DATA SET'!K:K,MATCH(1,('Updated DATA SET'!$A:$A='5 Oil Impact on CPI'!$A9)*('Updated DATA SET'!$B:$B='5 Oil Impact on CPI'!$B9)*('Updated DATA SET'!$C:$C='5 Oil Impact on CPI'!$C9),0))</f>
        <v>155.4</v>
      </c>
      <c r="K9" s="102" cm="1">
        <f t="array" ref="K9">INDEX('Updated DATA SET'!L:L,MATCH(1,('Updated DATA SET'!$A:$A='5 Oil Impact on CPI'!$A9)*('Updated DATA SET'!$B:$B='5 Oil Impact on CPI'!$B9)*('Updated DATA SET'!$C:$C='5 Oil Impact on CPI'!$C9),0))</f>
        <v>166</v>
      </c>
      <c r="L9" s="102" cm="1">
        <f t="array" ref="L9">INDEX('Updated DATA SET'!M:M,MATCH(1,('Updated DATA SET'!$A:$A='5 Oil Impact on CPI'!$A9)*('Updated DATA SET'!$B:$B='5 Oil Impact on CPI'!$B9)*('Updated DATA SET'!$C:$C='5 Oil Impact on CPI'!$C9),0))</f>
        <v>115.1</v>
      </c>
      <c r="M9" s="102" cm="1">
        <f t="array" ref="M9">INDEX('Updated DATA SET'!N:N,MATCH(1,('Updated DATA SET'!$A:$A='5 Oil Impact on CPI'!$A9)*('Updated DATA SET'!$B:$B='5 Oil Impact on CPI'!$B9)*('Updated DATA SET'!$C:$C='5 Oil Impact on CPI'!$C9),0))</f>
        <v>168.5</v>
      </c>
      <c r="N9" s="102" cm="1">
        <f t="array" ref="N9">INDEX('Updated DATA SET'!O:O,MATCH(1,('Updated DATA SET'!$A:$A='5 Oil Impact on CPI'!$A9)*('Updated DATA SET'!$B:$B='5 Oil Impact on CPI'!$B9)*('Updated DATA SET'!$C:$C='5 Oil Impact on CPI'!$C9),0))</f>
        <v>160</v>
      </c>
      <c r="O9" s="102" cm="1">
        <f t="array" ref="O9">INDEX('Updated DATA SET'!P:P,MATCH(1,('Updated DATA SET'!$A:$A='5 Oil Impact on CPI'!$A9)*('Updated DATA SET'!$B:$B='5 Oil Impact on CPI'!$B9)*('Updated DATA SET'!$C:$C='5 Oil Impact on CPI'!$C9),0))</f>
        <v>172.4</v>
      </c>
      <c r="P9" s="102" cm="1">
        <f t="array" ref="P9">INDEX('Updated DATA SET'!Q:Q,MATCH(1,('Updated DATA SET'!$A:$A='5 Oil Impact on CPI'!$A9)*('Updated DATA SET'!$B:$B='5 Oil Impact on CPI'!$B9)*('Updated DATA SET'!$C:$C='5 Oil Impact on CPI'!$C9),0))</f>
        <v>162.6</v>
      </c>
      <c r="Q9" s="102" cm="1">
        <f t="array" ref="Q9">INDEX('Updated DATA SET'!R:R,MATCH(1,('Updated DATA SET'!$A:$A='5 Oil Impact on CPI'!$A9)*('Updated DATA SET'!$B:$B='5 Oil Impact on CPI'!$B9)*('Updated DATA SET'!$C:$C='5 Oil Impact on CPI'!$C9),0))</f>
        <v>190.8</v>
      </c>
      <c r="R9" s="102" cm="1">
        <f t="array" ref="R9">INDEX('Updated DATA SET'!S:S,MATCH(1,('Updated DATA SET'!$A:$A='5 Oil Impact on CPI'!$A9)*('Updated DATA SET'!$B:$B='5 Oil Impact on CPI'!$B9)*('Updated DATA SET'!$C:$C='5 Oil Impact on CPI'!$C9),0))</f>
        <v>162.19999999999999</v>
      </c>
      <c r="S9" s="102" cm="1">
        <f t="array" ref="S9">INDEX('Updated DATA SET'!T:T,MATCH(1,('Updated DATA SET'!$A:$A='5 Oil Impact on CPI'!$A9)*('Updated DATA SET'!$B:$B='5 Oil Impact on CPI'!$B9)*('Updated DATA SET'!$C:$C='5 Oil Impact on CPI'!$C9),0))</f>
        <v>151.80000000000001</v>
      </c>
      <c r="T9" s="102" cm="1">
        <f t="array" ref="T9">INDEX('Updated DATA SET'!U:U,MATCH(1,('Updated DATA SET'!$A:$A='5 Oil Impact on CPI'!$A9)*('Updated DATA SET'!$B:$B='5 Oil Impact on CPI'!$B9)*('Updated DATA SET'!$C:$C='5 Oil Impact on CPI'!$C9),0))</f>
        <v>160.69999999999999</v>
      </c>
      <c r="U9" s="102" cm="1">
        <f t="array" ref="U9">INDEX('Updated DATA SET'!V:V,MATCH(1,('Updated DATA SET'!$A:$A='5 Oil Impact on CPI'!$A9)*('Updated DATA SET'!$B:$B='5 Oil Impact on CPI'!$B9)*('Updated DATA SET'!$C:$C='5 Oil Impact on CPI'!$C9),0))</f>
        <v>160.5</v>
      </c>
      <c r="V9" s="102" cm="1">
        <f t="array" ref="V9">INDEX('Updated DATA SET'!W:W,MATCH(1,('Updated DATA SET'!$A:$A='5 Oil Impact on CPI'!$A9)*('Updated DATA SET'!$B:$B='5 Oil Impact on CPI'!$B9)*('Updated DATA SET'!$C:$C='5 Oil Impact on CPI'!$C9),0))</f>
        <v>160.5</v>
      </c>
      <c r="W9" s="102" cm="1">
        <f t="array" ref="W9">INDEX('Updated DATA SET'!X:X,MATCH(1,('Updated DATA SET'!$A:$A='5 Oil Impact on CPI'!$A9)*('Updated DATA SET'!$B:$B='5 Oil Impact on CPI'!$B9)*('Updated DATA SET'!$C:$C='5 Oil Impact on CPI'!$C9),0))</f>
        <v>159.80000000000001</v>
      </c>
      <c r="X9" s="102" cm="1">
        <f t="array" ref="X9">INDEX('Updated DATA SET'!Y:Y,MATCH(1,('Updated DATA SET'!$A:$A='5 Oil Impact on CPI'!$A9)*('Updated DATA SET'!$B:$B='5 Oil Impact on CPI'!$B9)*('Updated DATA SET'!$C:$C='5 Oil Impact on CPI'!$C9),0))</f>
        <v>154.80000000000001</v>
      </c>
      <c r="Y9" s="102" cm="1">
        <f t="array" ref="Y9">INDEX('Updated DATA SET'!Z:Z,MATCH(1,('Updated DATA SET'!$A:$A='5 Oil Impact on CPI'!$A9)*('Updated DATA SET'!$B:$B='5 Oil Impact on CPI'!$B9)*('Updated DATA SET'!$C:$C='5 Oil Impact on CPI'!$C9),0))</f>
        <v>166.3</v>
      </c>
      <c r="Z9" s="102" cm="1">
        <f t="array" ref="Z9">INDEX('Updated DATA SET'!AA:AA,MATCH(1,('Updated DATA SET'!$A:$A='5 Oil Impact on CPI'!$A9)*('Updated DATA SET'!$B:$B='5 Oil Impact on CPI'!$B9)*('Updated DATA SET'!$C:$C='5 Oil Impact on CPI'!$C9),0))</f>
        <v>150.69999999999999</v>
      </c>
      <c r="AA9" s="102" cm="1">
        <f t="array" ref="AA9">INDEX('Updated DATA SET'!AB:AB,MATCH(1,('Updated DATA SET'!$A:$A='5 Oil Impact on CPI'!$A9)*('Updated DATA SET'!$B:$B='5 Oil Impact on CPI'!$B9)*('Updated DATA SET'!$C:$C='5 Oil Impact on CPI'!$C9),0))</f>
        <v>154.9</v>
      </c>
      <c r="AB9" s="102" cm="1">
        <f t="array" ref="AB9">INDEX('Updated DATA SET'!AC:AC,MATCH(1,('Updated DATA SET'!$A:$A='5 Oil Impact on CPI'!$A9)*('Updated DATA SET'!$B:$B='5 Oil Impact on CPI'!$B9)*('Updated DATA SET'!$C:$C='5 Oil Impact on CPI'!$C9),0))</f>
        <v>161.69999999999999</v>
      </c>
      <c r="AC9" s="102" cm="1">
        <f t="array" ref="AC9">INDEX('Updated DATA SET'!AD:AD,MATCH(1,('Updated DATA SET'!$A:$A='5 Oil Impact on CPI'!$A9)*('Updated DATA SET'!$B:$B='5 Oil Impact on CPI'!$B9)*('Updated DATA SET'!$C:$C='5 Oil Impact on CPI'!$C9),0))</f>
        <v>158.80000000000001</v>
      </c>
      <c r="AD9" s="102" cm="1">
        <f t="array" ref="AD9">INDEX('Updated DATA SET'!AE:AE,MATCH(1,('Updated DATA SET'!$A:$A='5 Oil Impact on CPI'!$A9)*('Updated DATA SET'!$B:$B='5 Oil Impact on CPI'!$B9)*('Updated DATA SET'!$C:$C='5 Oil Impact on CPI'!$C9),0))</f>
        <v>157.6</v>
      </c>
      <c r="AE9" s="102" cm="1">
        <f t="array" ref="AE9">INDEX('Updated DATA SET'!AF:AF,MATCH(1,('Updated DATA SET'!$A:$A='5 Oil Impact on CPI'!$A9)*('Updated DATA SET'!$B:$B='5 Oil Impact on CPI'!$B9)*('Updated DATA SET'!$C:$C='5 Oil Impact on CPI'!$C9),0))</f>
        <v>161.30000000000001</v>
      </c>
      <c r="AF9" s="107">
        <f>SUMIFS('Crude Oil DataSet'!$C$4:$C$32,'Crude Oil DataSet'!$A$4:$A$32,'5 Oil Impact on CPI'!B9,'Crude Oil DataSet'!$B$4:$B$32,'5 Oil Impact on CPI'!C9)</f>
        <v>71679.348913787879</v>
      </c>
    </row>
    <row r="10" spans="1:32" x14ac:dyDescent="0.25">
      <c r="A10" s="102" t="s">
        <v>34</v>
      </c>
      <c r="B10" s="102">
        <v>2021</v>
      </c>
      <c r="C10" s="102" t="s">
        <v>40</v>
      </c>
      <c r="D10" s="102" cm="1">
        <f t="array" ref="D10">INDEX('Updated DATA SET'!E:E,MATCH(1,('Updated DATA SET'!$A:$A='5 Oil Impact on CPI'!$A10)*('Updated DATA SET'!$B:$B='5 Oil Impact on CPI'!$B10)*('Updated DATA SET'!$C:$C='5 Oil Impact on CPI'!$C10),0))</f>
        <v>146.4</v>
      </c>
      <c r="E10" s="102" cm="1">
        <f t="array" ref="E10">INDEX('Updated DATA SET'!F:F,MATCH(1,('Updated DATA SET'!$A:$A='5 Oil Impact on CPI'!$A10)*('Updated DATA SET'!$B:$B='5 Oil Impact on CPI'!$B10)*('Updated DATA SET'!$C:$C='5 Oil Impact on CPI'!$C10),0))</f>
        <v>206.8</v>
      </c>
      <c r="F10" s="102" cm="1">
        <f t="array" ref="F10">INDEX('Updated DATA SET'!G:G,MATCH(1,('Updated DATA SET'!$A:$A='5 Oil Impact on CPI'!$A10)*('Updated DATA SET'!$B:$B='5 Oil Impact on CPI'!$B10)*('Updated DATA SET'!$C:$C='5 Oil Impact on CPI'!$C10),0))</f>
        <v>182.2</v>
      </c>
      <c r="G10" s="102" cm="1">
        <f t="array" ref="G10">INDEX('Updated DATA SET'!H:H,MATCH(1,('Updated DATA SET'!$A:$A='5 Oil Impact on CPI'!$A10)*('Updated DATA SET'!$B:$B='5 Oil Impact on CPI'!$B10)*('Updated DATA SET'!$C:$C='5 Oil Impact on CPI'!$C10),0))</f>
        <v>157.5</v>
      </c>
      <c r="H10" s="102" cm="1">
        <f t="array" ref="H10">INDEX('Updated DATA SET'!I:I,MATCH(1,('Updated DATA SET'!$A:$A='5 Oil Impact on CPI'!$A10)*('Updated DATA SET'!$B:$B='5 Oil Impact on CPI'!$B10)*('Updated DATA SET'!$C:$C='5 Oil Impact on CPI'!$C10),0))</f>
        <v>182.1</v>
      </c>
      <c r="I10" s="102" cm="1">
        <f t="array" ref="I10">INDEX('Updated DATA SET'!J:J,MATCH(1,('Updated DATA SET'!$A:$A='5 Oil Impact on CPI'!$A10)*('Updated DATA SET'!$B:$B='5 Oil Impact on CPI'!$B10)*('Updated DATA SET'!$C:$C='5 Oil Impact on CPI'!$C10),0))</f>
        <v>163.9</v>
      </c>
      <c r="J10" s="102" cm="1">
        <f t="array" ref="J10">INDEX('Updated DATA SET'!K:K,MATCH(1,('Updated DATA SET'!$A:$A='5 Oil Impact on CPI'!$A10)*('Updated DATA SET'!$B:$B='5 Oil Impact on CPI'!$B10)*('Updated DATA SET'!$C:$C='5 Oil Impact on CPI'!$C10),0))</f>
        <v>164.2</v>
      </c>
      <c r="K10" s="102" cm="1">
        <f t="array" ref="K10">INDEX('Updated DATA SET'!L:L,MATCH(1,('Updated DATA SET'!$A:$A='5 Oil Impact on CPI'!$A10)*('Updated DATA SET'!$B:$B='5 Oil Impact on CPI'!$B10)*('Updated DATA SET'!$C:$C='5 Oil Impact on CPI'!$C10),0))</f>
        <v>164</v>
      </c>
      <c r="L10" s="102" cm="1">
        <f t="array" ref="L10">INDEX('Updated DATA SET'!M:M,MATCH(1,('Updated DATA SET'!$A:$A='5 Oil Impact on CPI'!$A10)*('Updated DATA SET'!$B:$B='5 Oil Impact on CPI'!$B10)*('Updated DATA SET'!$C:$C='5 Oil Impact on CPI'!$C10),0))</f>
        <v>114.5</v>
      </c>
      <c r="M10" s="102" cm="1">
        <f t="array" ref="M10">INDEX('Updated DATA SET'!N:N,MATCH(1,('Updated DATA SET'!$A:$A='5 Oil Impact on CPI'!$A10)*('Updated DATA SET'!$B:$B='5 Oil Impact on CPI'!$B10)*('Updated DATA SET'!$C:$C='5 Oil Impact on CPI'!$C10),0))</f>
        <v>168.3</v>
      </c>
      <c r="N10" s="102" cm="1">
        <f t="array" ref="N10">INDEX('Updated DATA SET'!O:O,MATCH(1,('Updated DATA SET'!$A:$A='5 Oil Impact on CPI'!$A10)*('Updated DATA SET'!$B:$B='5 Oil Impact on CPI'!$B10)*('Updated DATA SET'!$C:$C='5 Oil Impact on CPI'!$C10),0))</f>
        <v>160.9</v>
      </c>
      <c r="O10" s="102" cm="1">
        <f t="array" ref="O10">INDEX('Updated DATA SET'!P:P,MATCH(1,('Updated DATA SET'!$A:$A='5 Oil Impact on CPI'!$A10)*('Updated DATA SET'!$B:$B='5 Oil Impact on CPI'!$B10)*('Updated DATA SET'!$C:$C='5 Oil Impact on CPI'!$C10),0))</f>
        <v>172.2</v>
      </c>
      <c r="P10" s="102" cm="1">
        <f t="array" ref="P10">INDEX('Updated DATA SET'!Q:Q,MATCH(1,('Updated DATA SET'!$A:$A='5 Oil Impact on CPI'!$A10)*('Updated DATA SET'!$B:$B='5 Oil Impact on CPI'!$B10)*('Updated DATA SET'!$C:$C='5 Oil Impact on CPI'!$C10),0))</f>
        <v>164</v>
      </c>
      <c r="Q10" s="102" cm="1">
        <f t="array" ref="Q10">INDEX('Updated DATA SET'!R:R,MATCH(1,('Updated DATA SET'!$A:$A='5 Oil Impact on CPI'!$A10)*('Updated DATA SET'!$B:$B='5 Oil Impact on CPI'!$B10)*('Updated DATA SET'!$C:$C='5 Oil Impact on CPI'!$C10),0))</f>
        <v>191.2</v>
      </c>
      <c r="R10" s="102" cm="1">
        <f t="array" ref="R10">INDEX('Updated DATA SET'!S:S,MATCH(1,('Updated DATA SET'!$A:$A='5 Oil Impact on CPI'!$A10)*('Updated DATA SET'!$B:$B='5 Oil Impact on CPI'!$B10)*('Updated DATA SET'!$C:$C='5 Oil Impact on CPI'!$C10),0))</f>
        <v>162.80000000000001</v>
      </c>
      <c r="S10" s="102" cm="1">
        <f t="array" ref="S10">INDEX('Updated DATA SET'!T:T,MATCH(1,('Updated DATA SET'!$A:$A='5 Oil Impact on CPI'!$A10)*('Updated DATA SET'!$B:$B='5 Oil Impact on CPI'!$B10)*('Updated DATA SET'!$C:$C='5 Oil Impact on CPI'!$C10),0))</f>
        <v>153.1</v>
      </c>
      <c r="T10" s="102" cm="1">
        <f t="array" ref="T10">INDEX('Updated DATA SET'!U:U,MATCH(1,('Updated DATA SET'!$A:$A='5 Oil Impact on CPI'!$A10)*('Updated DATA SET'!$B:$B='5 Oil Impact on CPI'!$B10)*('Updated DATA SET'!$C:$C='5 Oil Impact on CPI'!$C10),0))</f>
        <v>161.4</v>
      </c>
      <c r="U10" s="102" cm="1">
        <f t="array" ref="U10">INDEX('Updated DATA SET'!V:V,MATCH(1,('Updated DATA SET'!$A:$A='5 Oil Impact on CPI'!$A10)*('Updated DATA SET'!$B:$B='5 Oil Impact on CPI'!$B10)*('Updated DATA SET'!$C:$C='5 Oil Impact on CPI'!$C10),0))</f>
        <v>161.5</v>
      </c>
      <c r="V10" s="102" cm="1">
        <f t="array" ref="V10">INDEX('Updated DATA SET'!W:W,MATCH(1,('Updated DATA SET'!$A:$A='5 Oil Impact on CPI'!$A10)*('Updated DATA SET'!$B:$B='5 Oil Impact on CPI'!$B10)*('Updated DATA SET'!$C:$C='5 Oil Impact on CPI'!$C10),0))</f>
        <v>161.5</v>
      </c>
      <c r="W10" s="102" cm="1">
        <f t="array" ref="W10">INDEX('Updated DATA SET'!X:X,MATCH(1,('Updated DATA SET'!$A:$A='5 Oil Impact on CPI'!$A10)*('Updated DATA SET'!$B:$B='5 Oil Impact on CPI'!$B10)*('Updated DATA SET'!$C:$C='5 Oil Impact on CPI'!$C10),0))</f>
        <v>160.69999999999999</v>
      </c>
      <c r="X10" s="102" cm="1">
        <f t="array" ref="X10">INDEX('Updated DATA SET'!Y:Y,MATCH(1,('Updated DATA SET'!$A:$A='5 Oil Impact on CPI'!$A10)*('Updated DATA SET'!$B:$B='5 Oil Impact on CPI'!$B10)*('Updated DATA SET'!$C:$C='5 Oil Impact on CPI'!$C10),0))</f>
        <v>155.80000000000001</v>
      </c>
      <c r="Y10" s="102" cm="1">
        <f t="array" ref="Y10">INDEX('Updated DATA SET'!Z:Z,MATCH(1,('Updated DATA SET'!$A:$A='5 Oil Impact on CPI'!$A10)*('Updated DATA SET'!$B:$B='5 Oil Impact on CPI'!$B10)*('Updated DATA SET'!$C:$C='5 Oil Impact on CPI'!$C10),0))</f>
        <v>167</v>
      </c>
      <c r="Z10" s="102" cm="1">
        <f t="array" ref="Z10">INDEX('Updated DATA SET'!AA:AA,MATCH(1,('Updated DATA SET'!$A:$A='5 Oil Impact on CPI'!$A10)*('Updated DATA SET'!$B:$B='5 Oil Impact on CPI'!$B10)*('Updated DATA SET'!$C:$C='5 Oil Impact on CPI'!$C10),0))</f>
        <v>153.1</v>
      </c>
      <c r="AA10" s="102" cm="1">
        <f t="array" ref="AA10">INDEX('Updated DATA SET'!AB:AB,MATCH(1,('Updated DATA SET'!$A:$A='5 Oil Impact on CPI'!$A10)*('Updated DATA SET'!$B:$B='5 Oil Impact on CPI'!$B10)*('Updated DATA SET'!$C:$C='5 Oil Impact on CPI'!$C10),0))</f>
        <v>155.30000000000001</v>
      </c>
      <c r="AB10" s="102" cm="1">
        <f t="array" ref="AB10">INDEX('Updated DATA SET'!AC:AC,MATCH(1,('Updated DATA SET'!$A:$A='5 Oil Impact on CPI'!$A10)*('Updated DATA SET'!$B:$B='5 Oil Impact on CPI'!$B10)*('Updated DATA SET'!$C:$C='5 Oil Impact on CPI'!$C10),0))</f>
        <v>163.19999999999999</v>
      </c>
      <c r="AC10" s="102" cm="1">
        <f t="array" ref="AC10">INDEX('Updated DATA SET'!AD:AD,MATCH(1,('Updated DATA SET'!$A:$A='5 Oil Impact on CPI'!$A10)*('Updated DATA SET'!$B:$B='5 Oil Impact on CPI'!$B10)*('Updated DATA SET'!$C:$C='5 Oil Impact on CPI'!$C10),0))</f>
        <v>160.1</v>
      </c>
      <c r="AD10" s="102" cm="1">
        <f t="array" ref="AD10">INDEX('Updated DATA SET'!AE:AE,MATCH(1,('Updated DATA SET'!$A:$A='5 Oil Impact on CPI'!$A10)*('Updated DATA SET'!$B:$B='5 Oil Impact on CPI'!$B10)*('Updated DATA SET'!$C:$C='5 Oil Impact on CPI'!$C10),0))</f>
        <v>159</v>
      </c>
      <c r="AE10" s="102" cm="1">
        <f t="array" ref="AE10">INDEX('Updated DATA SET'!AF:AF,MATCH(1,('Updated DATA SET'!$A:$A='5 Oil Impact on CPI'!$A10)*('Updated DATA SET'!$B:$B='5 Oil Impact on CPI'!$B10)*('Updated DATA SET'!$C:$C='5 Oil Impact on CPI'!$C10),0))</f>
        <v>162.5</v>
      </c>
      <c r="AF10" s="107">
        <f>SUMIFS('Crude Oil DataSet'!$C$4:$C$32,'Crude Oil DataSet'!$A$4:$A$32,'5 Oil Impact on CPI'!B10,'Crude Oil DataSet'!$B$4:$B$32,'5 Oil Impact on CPI'!C10)</f>
        <v>72860.439470110607</v>
      </c>
    </row>
    <row r="11" spans="1:32" x14ac:dyDescent="0.25">
      <c r="A11" s="102" t="s">
        <v>34</v>
      </c>
      <c r="B11" s="102">
        <v>2021</v>
      </c>
      <c r="C11" s="102" t="s">
        <v>41</v>
      </c>
      <c r="D11" s="102" cm="1">
        <f t="array" ref="D11">INDEX('Updated DATA SET'!E:E,MATCH(1,('Updated DATA SET'!$A:$A='5 Oil Impact on CPI'!$A11)*('Updated DATA SET'!$B:$B='5 Oil Impact on CPI'!$B11)*('Updated DATA SET'!$C:$C='5 Oil Impact on CPI'!$C11),0))</f>
        <v>146.6</v>
      </c>
      <c r="E11" s="102" cm="1">
        <f t="array" ref="E11">INDEX('Updated DATA SET'!F:F,MATCH(1,('Updated DATA SET'!$A:$A='5 Oil Impact on CPI'!$A11)*('Updated DATA SET'!$B:$B='5 Oil Impact on CPI'!$B11)*('Updated DATA SET'!$C:$C='5 Oil Impact on CPI'!$C11),0))</f>
        <v>204</v>
      </c>
      <c r="F11" s="102" cm="1">
        <f t="array" ref="F11">INDEX('Updated DATA SET'!G:G,MATCH(1,('Updated DATA SET'!$A:$A='5 Oil Impact on CPI'!$A11)*('Updated DATA SET'!$B:$B='5 Oil Impact on CPI'!$B11)*('Updated DATA SET'!$C:$C='5 Oil Impact on CPI'!$C11),0))</f>
        <v>172.8</v>
      </c>
      <c r="G11" s="102" cm="1">
        <f t="array" ref="G11">INDEX('Updated DATA SET'!H:H,MATCH(1,('Updated DATA SET'!$A:$A='5 Oil Impact on CPI'!$A11)*('Updated DATA SET'!$B:$B='5 Oil Impact on CPI'!$B11)*('Updated DATA SET'!$C:$C='5 Oil Impact on CPI'!$C11),0))</f>
        <v>158.4</v>
      </c>
      <c r="H11" s="102" cm="1">
        <f t="array" ref="H11">INDEX('Updated DATA SET'!I:I,MATCH(1,('Updated DATA SET'!$A:$A='5 Oil Impact on CPI'!$A11)*('Updated DATA SET'!$B:$B='5 Oil Impact on CPI'!$B11)*('Updated DATA SET'!$C:$C='5 Oil Impact on CPI'!$C11),0))</f>
        <v>188</v>
      </c>
      <c r="I11" s="102" cm="1">
        <f t="array" ref="I11">INDEX('Updated DATA SET'!J:J,MATCH(1,('Updated DATA SET'!$A:$A='5 Oil Impact on CPI'!$A11)*('Updated DATA SET'!$B:$B='5 Oil Impact on CPI'!$B11)*('Updated DATA SET'!$C:$C='5 Oil Impact on CPI'!$C11),0))</f>
        <v>156.80000000000001</v>
      </c>
      <c r="J11" s="102" cm="1">
        <f t="array" ref="J11">INDEX('Updated DATA SET'!K:K,MATCH(1,('Updated DATA SET'!$A:$A='5 Oil Impact on CPI'!$A11)*('Updated DATA SET'!$B:$B='5 Oil Impact on CPI'!$B11)*('Updated DATA SET'!$C:$C='5 Oil Impact on CPI'!$C11),0))</f>
        <v>162.19999999999999</v>
      </c>
      <c r="K11" s="102" cm="1">
        <f t="array" ref="K11">INDEX('Updated DATA SET'!L:L,MATCH(1,('Updated DATA SET'!$A:$A='5 Oil Impact on CPI'!$A11)*('Updated DATA SET'!$B:$B='5 Oil Impact on CPI'!$B11)*('Updated DATA SET'!$C:$C='5 Oil Impact on CPI'!$C11),0))</f>
        <v>164.1</v>
      </c>
      <c r="L11" s="102" cm="1">
        <f t="array" ref="L11">INDEX('Updated DATA SET'!M:M,MATCH(1,('Updated DATA SET'!$A:$A='5 Oil Impact on CPI'!$A11)*('Updated DATA SET'!$B:$B='5 Oil Impact on CPI'!$B11)*('Updated DATA SET'!$C:$C='5 Oil Impact on CPI'!$C11),0))</f>
        <v>119.7</v>
      </c>
      <c r="M11" s="102" cm="1">
        <f t="array" ref="M11">INDEX('Updated DATA SET'!N:N,MATCH(1,('Updated DATA SET'!$A:$A='5 Oil Impact on CPI'!$A11)*('Updated DATA SET'!$B:$B='5 Oil Impact on CPI'!$B11)*('Updated DATA SET'!$C:$C='5 Oil Impact on CPI'!$C11),0))</f>
        <v>168.8</v>
      </c>
      <c r="N11" s="102" cm="1">
        <f t="array" ref="N11">INDEX('Updated DATA SET'!O:O,MATCH(1,('Updated DATA SET'!$A:$A='5 Oil Impact on CPI'!$A11)*('Updated DATA SET'!$B:$B='5 Oil Impact on CPI'!$B11)*('Updated DATA SET'!$C:$C='5 Oil Impact on CPI'!$C11),0))</f>
        <v>162.69999999999999</v>
      </c>
      <c r="O11" s="102" cm="1">
        <f t="array" ref="O11">INDEX('Updated DATA SET'!P:P,MATCH(1,('Updated DATA SET'!$A:$A='5 Oil Impact on CPI'!$A11)*('Updated DATA SET'!$B:$B='5 Oil Impact on CPI'!$B11)*('Updated DATA SET'!$C:$C='5 Oil Impact on CPI'!$C11),0))</f>
        <v>173.9</v>
      </c>
      <c r="P11" s="102" cm="1">
        <f t="array" ref="P11">INDEX('Updated DATA SET'!Q:Q,MATCH(1,('Updated DATA SET'!$A:$A='5 Oil Impact on CPI'!$A11)*('Updated DATA SET'!$B:$B='5 Oil Impact on CPI'!$B11)*('Updated DATA SET'!$C:$C='5 Oil Impact on CPI'!$C11),0))</f>
        <v>164</v>
      </c>
      <c r="Q11" s="102" cm="1">
        <f t="array" ref="Q11">INDEX('Updated DATA SET'!R:R,MATCH(1,('Updated DATA SET'!$A:$A='5 Oil Impact on CPI'!$A11)*('Updated DATA SET'!$B:$B='5 Oil Impact on CPI'!$B11)*('Updated DATA SET'!$C:$C='5 Oil Impact on CPI'!$C11),0))</f>
        <v>192.1</v>
      </c>
      <c r="R11" s="102" cm="1">
        <f t="array" ref="R11">INDEX('Updated DATA SET'!S:S,MATCH(1,('Updated DATA SET'!$A:$A='5 Oil Impact on CPI'!$A11)*('Updated DATA SET'!$B:$B='5 Oil Impact on CPI'!$B11)*('Updated DATA SET'!$C:$C='5 Oil Impact on CPI'!$C11),0))</f>
        <v>164.5</v>
      </c>
      <c r="S11" s="102" cm="1">
        <f t="array" ref="S11">INDEX('Updated DATA SET'!T:T,MATCH(1,('Updated DATA SET'!$A:$A='5 Oil Impact on CPI'!$A11)*('Updated DATA SET'!$B:$B='5 Oil Impact on CPI'!$B11)*('Updated DATA SET'!$C:$C='5 Oil Impact on CPI'!$C11),0))</f>
        <v>155.30000000000001</v>
      </c>
      <c r="T11" s="102" cm="1">
        <f t="array" ref="T11">INDEX('Updated DATA SET'!U:U,MATCH(1,('Updated DATA SET'!$A:$A='5 Oil Impact on CPI'!$A11)*('Updated DATA SET'!$B:$B='5 Oil Impact on CPI'!$B11)*('Updated DATA SET'!$C:$C='5 Oil Impact on CPI'!$C11),0))</f>
        <v>163.19999999999999</v>
      </c>
      <c r="U11" s="102" cm="1">
        <f t="array" ref="U11">INDEX('Updated DATA SET'!V:V,MATCH(1,('Updated DATA SET'!$A:$A='5 Oil Impact on CPI'!$A11)*('Updated DATA SET'!$B:$B='5 Oil Impact on CPI'!$B11)*('Updated DATA SET'!$C:$C='5 Oil Impact on CPI'!$C11),0))</f>
        <v>162.1</v>
      </c>
      <c r="V11" s="102" cm="1">
        <f t="array" ref="V11">INDEX('Updated DATA SET'!W:W,MATCH(1,('Updated DATA SET'!$A:$A='5 Oil Impact on CPI'!$A11)*('Updated DATA SET'!$B:$B='5 Oil Impact on CPI'!$B11)*('Updated DATA SET'!$C:$C='5 Oil Impact on CPI'!$C11),0))</f>
        <v>162.1</v>
      </c>
      <c r="W11" s="102" cm="1">
        <f t="array" ref="W11">INDEX('Updated DATA SET'!X:X,MATCH(1,('Updated DATA SET'!$A:$A='5 Oil Impact on CPI'!$A11)*('Updated DATA SET'!$B:$B='5 Oil Impact on CPI'!$B11)*('Updated DATA SET'!$C:$C='5 Oil Impact on CPI'!$C11),0))</f>
        <v>162.6</v>
      </c>
      <c r="X11" s="102" cm="1">
        <f t="array" ref="X11">INDEX('Updated DATA SET'!Y:Y,MATCH(1,('Updated DATA SET'!$A:$A='5 Oil Impact on CPI'!$A11)*('Updated DATA SET'!$B:$B='5 Oil Impact on CPI'!$B11)*('Updated DATA SET'!$C:$C='5 Oil Impact on CPI'!$C11),0))</f>
        <v>157.5</v>
      </c>
      <c r="Y11" s="102" cm="1">
        <f t="array" ref="Y11">INDEX('Updated DATA SET'!Z:Z,MATCH(1,('Updated DATA SET'!$A:$A='5 Oil Impact on CPI'!$A11)*('Updated DATA SET'!$B:$B='5 Oil Impact on CPI'!$B11)*('Updated DATA SET'!$C:$C='5 Oil Impact on CPI'!$C11),0))</f>
        <v>168.4</v>
      </c>
      <c r="Z11" s="102" cm="1">
        <f t="array" ref="Z11">INDEX('Updated DATA SET'!AA:AA,MATCH(1,('Updated DATA SET'!$A:$A='5 Oil Impact on CPI'!$A11)*('Updated DATA SET'!$B:$B='5 Oil Impact on CPI'!$B11)*('Updated DATA SET'!$C:$C='5 Oil Impact on CPI'!$C11),0))</f>
        <v>154</v>
      </c>
      <c r="AA11" s="102" cm="1">
        <f t="array" ref="AA11">INDEX('Updated DATA SET'!AB:AB,MATCH(1,('Updated DATA SET'!$A:$A='5 Oil Impact on CPI'!$A11)*('Updated DATA SET'!$B:$B='5 Oil Impact on CPI'!$B11)*('Updated DATA SET'!$C:$C='5 Oil Impact on CPI'!$C11),0))</f>
        <v>157.6</v>
      </c>
      <c r="AB11" s="102" cm="1">
        <f t="array" ref="AB11">INDEX('Updated DATA SET'!AC:AC,MATCH(1,('Updated DATA SET'!$A:$A='5 Oil Impact on CPI'!$A11)*('Updated DATA SET'!$B:$B='5 Oil Impact on CPI'!$B11)*('Updated DATA SET'!$C:$C='5 Oil Impact on CPI'!$C11),0))</f>
        <v>163.80000000000001</v>
      </c>
      <c r="AC11" s="102" cm="1">
        <f t="array" ref="AC11">INDEX('Updated DATA SET'!AD:AD,MATCH(1,('Updated DATA SET'!$A:$A='5 Oil Impact on CPI'!$A11)*('Updated DATA SET'!$B:$B='5 Oil Impact on CPI'!$B11)*('Updated DATA SET'!$C:$C='5 Oil Impact on CPI'!$C11),0))</f>
        <v>160</v>
      </c>
      <c r="AD11" s="102" cm="1">
        <f t="array" ref="AD11">INDEX('Updated DATA SET'!AE:AE,MATCH(1,('Updated DATA SET'!$A:$A='5 Oil Impact on CPI'!$A11)*('Updated DATA SET'!$B:$B='5 Oil Impact on CPI'!$B11)*('Updated DATA SET'!$C:$C='5 Oil Impact on CPI'!$C11),0))</f>
        <v>160</v>
      </c>
      <c r="AE11" s="102" cm="1">
        <f t="array" ref="AE11">INDEX('Updated DATA SET'!AF:AF,MATCH(1,('Updated DATA SET'!$A:$A='5 Oil Impact on CPI'!$A11)*('Updated DATA SET'!$B:$B='5 Oil Impact on CPI'!$B11)*('Updated DATA SET'!$C:$C='5 Oil Impact on CPI'!$C11),0))</f>
        <v>163.19999999999999</v>
      </c>
      <c r="AF11" s="107">
        <f>SUMIFS('Crude Oil DataSet'!$C$4:$C$32,'Crude Oil DataSet'!$A$4:$A$32,'5 Oil Impact on CPI'!B11,'Crude Oil DataSet'!$B$4:$B$32,'5 Oil Impact on CPI'!C11)</f>
        <v>80983.015512993996</v>
      </c>
    </row>
    <row r="12" spans="1:32" x14ac:dyDescent="0.25">
      <c r="A12" s="102" t="s">
        <v>34</v>
      </c>
      <c r="B12" s="102">
        <v>2021</v>
      </c>
      <c r="C12" s="102" t="s">
        <v>42</v>
      </c>
      <c r="D12" s="102" cm="1">
        <f t="array" ref="D12">INDEX('Updated DATA SET'!E:E,MATCH(1,('Updated DATA SET'!$A:$A='5 Oil Impact on CPI'!$A12)*('Updated DATA SET'!$B:$B='5 Oil Impact on CPI'!$B12)*('Updated DATA SET'!$C:$C='5 Oil Impact on CPI'!$C12),0))</f>
        <v>146.6</v>
      </c>
      <c r="E12" s="102" cm="1">
        <f t="array" ref="E12">INDEX('Updated DATA SET'!F:F,MATCH(1,('Updated DATA SET'!$A:$A='5 Oil Impact on CPI'!$A12)*('Updated DATA SET'!$B:$B='5 Oil Impact on CPI'!$B12)*('Updated DATA SET'!$C:$C='5 Oil Impact on CPI'!$C12),0))</f>
        <v>204</v>
      </c>
      <c r="F12" s="102" cm="1">
        <f t="array" ref="F12">INDEX('Updated DATA SET'!G:G,MATCH(1,('Updated DATA SET'!$A:$A='5 Oil Impact on CPI'!$A12)*('Updated DATA SET'!$B:$B='5 Oil Impact on CPI'!$B12)*('Updated DATA SET'!$C:$C='5 Oil Impact on CPI'!$C12),0))</f>
        <v>172.8</v>
      </c>
      <c r="G12" s="102" cm="1">
        <f t="array" ref="G12">INDEX('Updated DATA SET'!H:H,MATCH(1,('Updated DATA SET'!$A:$A='5 Oil Impact on CPI'!$A12)*('Updated DATA SET'!$B:$B='5 Oil Impact on CPI'!$B12)*('Updated DATA SET'!$C:$C='5 Oil Impact on CPI'!$C12),0))</f>
        <v>158.4</v>
      </c>
      <c r="H12" s="102" cm="1">
        <f t="array" ref="H12">INDEX('Updated DATA SET'!I:I,MATCH(1,('Updated DATA SET'!$A:$A='5 Oil Impact on CPI'!$A12)*('Updated DATA SET'!$B:$B='5 Oil Impact on CPI'!$B12)*('Updated DATA SET'!$C:$C='5 Oil Impact on CPI'!$C12),0))</f>
        <v>188</v>
      </c>
      <c r="I12" s="102" cm="1">
        <f t="array" ref="I12">INDEX('Updated DATA SET'!J:J,MATCH(1,('Updated DATA SET'!$A:$A='5 Oil Impact on CPI'!$A12)*('Updated DATA SET'!$B:$B='5 Oil Impact on CPI'!$B12)*('Updated DATA SET'!$C:$C='5 Oil Impact on CPI'!$C12),0))</f>
        <v>156.69999999999999</v>
      </c>
      <c r="J12" s="102" cm="1">
        <f t="array" ref="J12">INDEX('Updated DATA SET'!K:K,MATCH(1,('Updated DATA SET'!$A:$A='5 Oil Impact on CPI'!$A12)*('Updated DATA SET'!$B:$B='5 Oil Impact on CPI'!$B12)*('Updated DATA SET'!$C:$C='5 Oil Impact on CPI'!$C12),0))</f>
        <v>162.30000000000001</v>
      </c>
      <c r="K12" s="102" cm="1">
        <f t="array" ref="K12">INDEX('Updated DATA SET'!L:L,MATCH(1,('Updated DATA SET'!$A:$A='5 Oil Impact on CPI'!$A12)*('Updated DATA SET'!$B:$B='5 Oil Impact on CPI'!$B12)*('Updated DATA SET'!$C:$C='5 Oil Impact on CPI'!$C12),0))</f>
        <v>164.1</v>
      </c>
      <c r="L12" s="102" cm="1">
        <f t="array" ref="L12">INDEX('Updated DATA SET'!M:M,MATCH(1,('Updated DATA SET'!$A:$A='5 Oil Impact on CPI'!$A12)*('Updated DATA SET'!$B:$B='5 Oil Impact on CPI'!$B12)*('Updated DATA SET'!$C:$C='5 Oil Impact on CPI'!$C12),0))</f>
        <v>119.7</v>
      </c>
      <c r="M12" s="102" cm="1">
        <f t="array" ref="M12">INDEX('Updated DATA SET'!N:N,MATCH(1,('Updated DATA SET'!$A:$A='5 Oil Impact on CPI'!$A12)*('Updated DATA SET'!$B:$B='5 Oil Impact on CPI'!$B12)*('Updated DATA SET'!$C:$C='5 Oil Impact on CPI'!$C12),0))</f>
        <v>168.8</v>
      </c>
      <c r="N12" s="102" cm="1">
        <f t="array" ref="N12">INDEX('Updated DATA SET'!O:O,MATCH(1,('Updated DATA SET'!$A:$A='5 Oil Impact on CPI'!$A12)*('Updated DATA SET'!$B:$B='5 Oil Impact on CPI'!$B12)*('Updated DATA SET'!$C:$C='5 Oil Impact on CPI'!$C12),0))</f>
        <v>162.69999999999999</v>
      </c>
      <c r="O12" s="102" cm="1">
        <f t="array" ref="O12">INDEX('Updated DATA SET'!P:P,MATCH(1,('Updated DATA SET'!$A:$A='5 Oil Impact on CPI'!$A12)*('Updated DATA SET'!$B:$B='5 Oil Impact on CPI'!$B12)*('Updated DATA SET'!$C:$C='5 Oil Impact on CPI'!$C12),0))</f>
        <v>173.9</v>
      </c>
      <c r="P12" s="102" cm="1">
        <f t="array" ref="P12">INDEX('Updated DATA SET'!Q:Q,MATCH(1,('Updated DATA SET'!$A:$A='5 Oil Impact on CPI'!$A12)*('Updated DATA SET'!$B:$B='5 Oil Impact on CPI'!$B12)*('Updated DATA SET'!$C:$C='5 Oil Impact on CPI'!$C12),0))</f>
        <v>164</v>
      </c>
      <c r="Q12" s="102" cm="1">
        <f t="array" ref="Q12">INDEX('Updated DATA SET'!R:R,MATCH(1,('Updated DATA SET'!$A:$A='5 Oil Impact on CPI'!$A12)*('Updated DATA SET'!$B:$B='5 Oil Impact on CPI'!$B12)*('Updated DATA SET'!$C:$C='5 Oil Impact on CPI'!$C12),0))</f>
        <v>192.1</v>
      </c>
      <c r="R12" s="102" cm="1">
        <f t="array" ref="R12">INDEX('Updated DATA SET'!S:S,MATCH(1,('Updated DATA SET'!$A:$A='5 Oil Impact on CPI'!$A12)*('Updated DATA SET'!$B:$B='5 Oil Impact on CPI'!$B12)*('Updated DATA SET'!$C:$C='5 Oil Impact on CPI'!$C12),0))</f>
        <v>164.6</v>
      </c>
      <c r="S12" s="102" cm="1">
        <f t="array" ref="S12">INDEX('Updated DATA SET'!T:T,MATCH(1,('Updated DATA SET'!$A:$A='5 Oil Impact on CPI'!$A12)*('Updated DATA SET'!$B:$B='5 Oil Impact on CPI'!$B12)*('Updated DATA SET'!$C:$C='5 Oil Impact on CPI'!$C12),0))</f>
        <v>155.30000000000001</v>
      </c>
      <c r="T12" s="102" cm="1">
        <f t="array" ref="T12">INDEX('Updated DATA SET'!U:U,MATCH(1,('Updated DATA SET'!$A:$A='5 Oil Impact on CPI'!$A12)*('Updated DATA SET'!$B:$B='5 Oil Impact on CPI'!$B12)*('Updated DATA SET'!$C:$C='5 Oil Impact on CPI'!$C12),0))</f>
        <v>163.30000000000001</v>
      </c>
      <c r="U12" s="102" cm="1">
        <f t="array" ref="U12">INDEX('Updated DATA SET'!V:V,MATCH(1,('Updated DATA SET'!$A:$A='5 Oil Impact on CPI'!$A12)*('Updated DATA SET'!$B:$B='5 Oil Impact on CPI'!$B12)*('Updated DATA SET'!$C:$C='5 Oil Impact on CPI'!$C12),0))</f>
        <v>162.1</v>
      </c>
      <c r="V12" s="102" cm="1">
        <f t="array" ref="V12">INDEX('Updated DATA SET'!W:W,MATCH(1,('Updated DATA SET'!$A:$A='5 Oil Impact on CPI'!$A12)*('Updated DATA SET'!$B:$B='5 Oil Impact on CPI'!$B12)*('Updated DATA SET'!$C:$C='5 Oil Impact on CPI'!$C12),0))</f>
        <v>162.1</v>
      </c>
      <c r="W12" s="102" cm="1">
        <f t="array" ref="W12">INDEX('Updated DATA SET'!X:X,MATCH(1,('Updated DATA SET'!$A:$A='5 Oil Impact on CPI'!$A12)*('Updated DATA SET'!$B:$B='5 Oil Impact on CPI'!$B12)*('Updated DATA SET'!$C:$C='5 Oil Impact on CPI'!$C12),0))</f>
        <v>162.6</v>
      </c>
      <c r="X12" s="102" cm="1">
        <f t="array" ref="X12">INDEX('Updated DATA SET'!Y:Y,MATCH(1,('Updated DATA SET'!$A:$A='5 Oil Impact on CPI'!$A12)*('Updated DATA SET'!$B:$B='5 Oil Impact on CPI'!$B12)*('Updated DATA SET'!$C:$C='5 Oil Impact on CPI'!$C12),0))</f>
        <v>157.5</v>
      </c>
      <c r="Y12" s="102" cm="1">
        <f t="array" ref="Y12">INDEX('Updated DATA SET'!Z:Z,MATCH(1,('Updated DATA SET'!$A:$A='5 Oil Impact on CPI'!$A12)*('Updated DATA SET'!$B:$B='5 Oil Impact on CPI'!$B12)*('Updated DATA SET'!$C:$C='5 Oil Impact on CPI'!$C12),0))</f>
        <v>168.4</v>
      </c>
      <c r="Z12" s="102" cm="1">
        <f t="array" ref="Z12">INDEX('Updated DATA SET'!AA:AA,MATCH(1,('Updated DATA SET'!$A:$A='5 Oil Impact on CPI'!$A12)*('Updated DATA SET'!$B:$B='5 Oil Impact on CPI'!$B12)*('Updated DATA SET'!$C:$C='5 Oil Impact on CPI'!$C12),0))</f>
        <v>154</v>
      </c>
      <c r="AA12" s="102" cm="1">
        <f t="array" ref="AA12">INDEX('Updated DATA SET'!AB:AB,MATCH(1,('Updated DATA SET'!$A:$A='5 Oil Impact on CPI'!$A12)*('Updated DATA SET'!$B:$B='5 Oil Impact on CPI'!$B12)*('Updated DATA SET'!$C:$C='5 Oil Impact on CPI'!$C12),0))</f>
        <v>157.69999999999999</v>
      </c>
      <c r="AB12" s="102" cm="1">
        <f t="array" ref="AB12">INDEX('Updated DATA SET'!AC:AC,MATCH(1,('Updated DATA SET'!$A:$A='5 Oil Impact on CPI'!$A12)*('Updated DATA SET'!$B:$B='5 Oil Impact on CPI'!$B12)*('Updated DATA SET'!$C:$C='5 Oil Impact on CPI'!$C12),0))</f>
        <v>163.69999999999999</v>
      </c>
      <c r="AC12" s="102" cm="1">
        <f t="array" ref="AC12">INDEX('Updated DATA SET'!AD:AD,MATCH(1,('Updated DATA SET'!$A:$A='5 Oil Impact on CPI'!$A12)*('Updated DATA SET'!$B:$B='5 Oil Impact on CPI'!$B12)*('Updated DATA SET'!$C:$C='5 Oil Impact on CPI'!$C12),0))</f>
        <v>160</v>
      </c>
      <c r="AD12" s="102" cm="1">
        <f t="array" ref="AD12">INDEX('Updated DATA SET'!AE:AE,MATCH(1,('Updated DATA SET'!$A:$A='5 Oil Impact on CPI'!$A12)*('Updated DATA SET'!$B:$B='5 Oil Impact on CPI'!$B12)*('Updated DATA SET'!$C:$C='5 Oil Impact on CPI'!$C12),0))</f>
        <v>160</v>
      </c>
      <c r="AE12" s="102" cm="1">
        <f t="array" ref="AE12">INDEX('Updated DATA SET'!AF:AF,MATCH(1,('Updated DATA SET'!$A:$A='5 Oil Impact on CPI'!$A12)*('Updated DATA SET'!$B:$B='5 Oil Impact on CPI'!$B12)*('Updated DATA SET'!$C:$C='5 Oil Impact on CPI'!$C12),0))</f>
        <v>163.19999999999999</v>
      </c>
      <c r="AF12" s="107">
        <f>SUMIFS('Crude Oil DataSet'!$C$4:$C$32,'Crude Oil DataSet'!$A$4:$A$32,'5 Oil Impact on CPI'!B12,'Crude Oil DataSet'!$B$4:$B$32,'5 Oil Impact on CPI'!C12)</f>
        <v>83035.173906576631</v>
      </c>
    </row>
    <row r="13" spans="1:32" x14ac:dyDescent="0.25">
      <c r="A13" s="102" t="s">
        <v>34</v>
      </c>
      <c r="B13" s="102">
        <v>2021</v>
      </c>
      <c r="C13" s="102" t="s">
        <v>43</v>
      </c>
      <c r="D13" s="102" cm="1">
        <f t="array" ref="D13">INDEX('Updated DATA SET'!E:E,MATCH(1,('Updated DATA SET'!$A:$A='5 Oil Impact on CPI'!$A13)*('Updated DATA SET'!$B:$B='5 Oil Impact on CPI'!$B13)*('Updated DATA SET'!$C:$C='5 Oil Impact on CPI'!$C13),0))</f>
        <v>147.4</v>
      </c>
      <c r="E13" s="102" cm="1">
        <f t="array" ref="E13">INDEX('Updated DATA SET'!F:F,MATCH(1,('Updated DATA SET'!$A:$A='5 Oil Impact on CPI'!$A13)*('Updated DATA SET'!$B:$B='5 Oil Impact on CPI'!$B13)*('Updated DATA SET'!$C:$C='5 Oil Impact on CPI'!$C13),0))</f>
        <v>204.6</v>
      </c>
      <c r="F13" s="102" cm="1">
        <f t="array" ref="F13">INDEX('Updated DATA SET'!G:G,MATCH(1,('Updated DATA SET'!$A:$A='5 Oil Impact on CPI'!$A13)*('Updated DATA SET'!$B:$B='5 Oil Impact on CPI'!$B13)*('Updated DATA SET'!$C:$C='5 Oil Impact on CPI'!$C13),0))</f>
        <v>171.2</v>
      </c>
      <c r="G13" s="102" cm="1">
        <f t="array" ref="G13">INDEX('Updated DATA SET'!H:H,MATCH(1,('Updated DATA SET'!$A:$A='5 Oil Impact on CPI'!$A13)*('Updated DATA SET'!$B:$B='5 Oil Impact on CPI'!$B13)*('Updated DATA SET'!$C:$C='5 Oil Impact on CPI'!$C13),0))</f>
        <v>158.69999999999999</v>
      </c>
      <c r="H13" s="102" cm="1">
        <f t="array" ref="H13">INDEX('Updated DATA SET'!I:I,MATCH(1,('Updated DATA SET'!$A:$A='5 Oil Impact on CPI'!$A13)*('Updated DATA SET'!$B:$B='5 Oil Impact on CPI'!$B13)*('Updated DATA SET'!$C:$C='5 Oil Impact on CPI'!$C13),0))</f>
        <v>190.6</v>
      </c>
      <c r="I13" s="102" cm="1">
        <f t="array" ref="I13">INDEX('Updated DATA SET'!J:J,MATCH(1,('Updated DATA SET'!$A:$A='5 Oil Impact on CPI'!$A13)*('Updated DATA SET'!$B:$B='5 Oil Impact on CPI'!$B13)*('Updated DATA SET'!$C:$C='5 Oil Impact on CPI'!$C13),0))</f>
        <v>155.69999999999999</v>
      </c>
      <c r="J13" s="102" cm="1">
        <f t="array" ref="J13">INDEX('Updated DATA SET'!K:K,MATCH(1,('Updated DATA SET'!$A:$A='5 Oil Impact on CPI'!$A13)*('Updated DATA SET'!$B:$B='5 Oil Impact on CPI'!$B13)*('Updated DATA SET'!$C:$C='5 Oil Impact on CPI'!$C13),0))</f>
        <v>185.3</v>
      </c>
      <c r="K13" s="102" cm="1">
        <f t="array" ref="K13">INDEX('Updated DATA SET'!L:L,MATCH(1,('Updated DATA SET'!$A:$A='5 Oil Impact on CPI'!$A13)*('Updated DATA SET'!$B:$B='5 Oil Impact on CPI'!$B13)*('Updated DATA SET'!$C:$C='5 Oil Impact on CPI'!$C13),0))</f>
        <v>165.2</v>
      </c>
      <c r="L13" s="102" cm="1">
        <f t="array" ref="L13">INDEX('Updated DATA SET'!M:M,MATCH(1,('Updated DATA SET'!$A:$A='5 Oil Impact on CPI'!$A13)*('Updated DATA SET'!$B:$B='5 Oil Impact on CPI'!$B13)*('Updated DATA SET'!$C:$C='5 Oil Impact on CPI'!$C13),0))</f>
        <v>121.9</v>
      </c>
      <c r="M13" s="102" cm="1">
        <f t="array" ref="M13">INDEX('Updated DATA SET'!N:N,MATCH(1,('Updated DATA SET'!$A:$A='5 Oil Impact on CPI'!$A13)*('Updated DATA SET'!$B:$B='5 Oil Impact on CPI'!$B13)*('Updated DATA SET'!$C:$C='5 Oil Impact on CPI'!$C13),0))</f>
        <v>169.3</v>
      </c>
      <c r="N13" s="102" cm="1">
        <f t="array" ref="N13">INDEX('Updated DATA SET'!O:O,MATCH(1,('Updated DATA SET'!$A:$A='5 Oil Impact on CPI'!$A13)*('Updated DATA SET'!$B:$B='5 Oil Impact on CPI'!$B13)*('Updated DATA SET'!$C:$C='5 Oil Impact on CPI'!$C13),0))</f>
        <v>163.19999999999999</v>
      </c>
      <c r="O13" s="102" cm="1">
        <f t="array" ref="O13">INDEX('Updated DATA SET'!P:P,MATCH(1,('Updated DATA SET'!$A:$A='5 Oil Impact on CPI'!$A13)*('Updated DATA SET'!$B:$B='5 Oil Impact on CPI'!$B13)*('Updated DATA SET'!$C:$C='5 Oil Impact on CPI'!$C13),0))</f>
        <v>174.7</v>
      </c>
      <c r="P13" s="102" cm="1">
        <f t="array" ref="P13">INDEX('Updated DATA SET'!Q:Q,MATCH(1,('Updated DATA SET'!$A:$A='5 Oil Impact on CPI'!$A13)*('Updated DATA SET'!$B:$B='5 Oil Impact on CPI'!$B13)*('Updated DATA SET'!$C:$C='5 Oil Impact on CPI'!$C13),0))</f>
        <v>167.7</v>
      </c>
      <c r="Q13" s="102" cm="1">
        <f t="array" ref="Q13">INDEX('Updated DATA SET'!R:R,MATCH(1,('Updated DATA SET'!$A:$A='5 Oil Impact on CPI'!$A13)*('Updated DATA SET'!$B:$B='5 Oil Impact on CPI'!$B13)*('Updated DATA SET'!$C:$C='5 Oil Impact on CPI'!$C13),0))</f>
        <v>192.7</v>
      </c>
      <c r="R13" s="102" cm="1">
        <f t="array" ref="R13">INDEX('Updated DATA SET'!S:S,MATCH(1,('Updated DATA SET'!$A:$A='5 Oil Impact on CPI'!$A13)*('Updated DATA SET'!$B:$B='5 Oil Impact on CPI'!$B13)*('Updated DATA SET'!$C:$C='5 Oil Impact on CPI'!$C13),0))</f>
        <v>165.7</v>
      </c>
      <c r="S13" s="102" cm="1">
        <f t="array" ref="S13">INDEX('Updated DATA SET'!T:T,MATCH(1,('Updated DATA SET'!$A:$A='5 Oil Impact on CPI'!$A13)*('Updated DATA SET'!$B:$B='5 Oil Impact on CPI'!$B13)*('Updated DATA SET'!$C:$C='5 Oil Impact on CPI'!$C13),0))</f>
        <v>156.30000000000001</v>
      </c>
      <c r="T13" s="102" cm="1">
        <f t="array" ref="T13">INDEX('Updated DATA SET'!U:U,MATCH(1,('Updated DATA SET'!$A:$A='5 Oil Impact on CPI'!$A13)*('Updated DATA SET'!$B:$B='5 Oil Impact on CPI'!$B13)*('Updated DATA SET'!$C:$C='5 Oil Impact on CPI'!$C13),0))</f>
        <v>164.3</v>
      </c>
      <c r="U13" s="102" cm="1">
        <f t="array" ref="U13">INDEX('Updated DATA SET'!V:V,MATCH(1,('Updated DATA SET'!$A:$A='5 Oil Impact on CPI'!$A13)*('Updated DATA SET'!$B:$B='5 Oil Impact on CPI'!$B13)*('Updated DATA SET'!$C:$C='5 Oil Impact on CPI'!$C13),0))</f>
        <v>163.6</v>
      </c>
      <c r="V13" s="102" cm="1">
        <f t="array" ref="V13">INDEX('Updated DATA SET'!W:W,MATCH(1,('Updated DATA SET'!$A:$A='5 Oil Impact on CPI'!$A13)*('Updated DATA SET'!$B:$B='5 Oil Impact on CPI'!$B13)*('Updated DATA SET'!$C:$C='5 Oil Impact on CPI'!$C13),0))</f>
        <v>163.6</v>
      </c>
      <c r="W13" s="102" cm="1">
        <f t="array" ref="W13">INDEX('Updated DATA SET'!X:X,MATCH(1,('Updated DATA SET'!$A:$A='5 Oil Impact on CPI'!$A13)*('Updated DATA SET'!$B:$B='5 Oil Impact on CPI'!$B13)*('Updated DATA SET'!$C:$C='5 Oil Impact on CPI'!$C13),0))</f>
        <v>164.2</v>
      </c>
      <c r="X13" s="102" cm="1">
        <f t="array" ref="X13">INDEX('Updated DATA SET'!Y:Y,MATCH(1,('Updated DATA SET'!$A:$A='5 Oil Impact on CPI'!$A13)*('Updated DATA SET'!$B:$B='5 Oil Impact on CPI'!$B13)*('Updated DATA SET'!$C:$C='5 Oil Impact on CPI'!$C13),0))</f>
        <v>158.4</v>
      </c>
      <c r="Y13" s="102" cm="1">
        <f t="array" ref="Y13">INDEX('Updated DATA SET'!Z:Z,MATCH(1,('Updated DATA SET'!$A:$A='5 Oil Impact on CPI'!$A13)*('Updated DATA SET'!$B:$B='5 Oil Impact on CPI'!$B13)*('Updated DATA SET'!$C:$C='5 Oil Impact on CPI'!$C13),0))</f>
        <v>169.1</v>
      </c>
      <c r="Z13" s="102" cm="1">
        <f t="array" ref="Z13">INDEX('Updated DATA SET'!AA:AA,MATCH(1,('Updated DATA SET'!$A:$A='5 Oil Impact on CPI'!$A13)*('Updated DATA SET'!$B:$B='5 Oil Impact on CPI'!$B13)*('Updated DATA SET'!$C:$C='5 Oil Impact on CPI'!$C13),0))</f>
        <v>155.69999999999999</v>
      </c>
      <c r="AA13" s="102" cm="1">
        <f t="array" ref="AA13">INDEX('Updated DATA SET'!AB:AB,MATCH(1,('Updated DATA SET'!$A:$A='5 Oil Impact on CPI'!$A13)*('Updated DATA SET'!$B:$B='5 Oil Impact on CPI'!$B13)*('Updated DATA SET'!$C:$C='5 Oil Impact on CPI'!$C13),0))</f>
        <v>158.6</v>
      </c>
      <c r="AB13" s="102" cm="1">
        <f t="array" ref="AB13">INDEX('Updated DATA SET'!AC:AC,MATCH(1,('Updated DATA SET'!$A:$A='5 Oil Impact on CPI'!$A13)*('Updated DATA SET'!$B:$B='5 Oil Impact on CPI'!$B13)*('Updated DATA SET'!$C:$C='5 Oil Impact on CPI'!$C13),0))</f>
        <v>163.9</v>
      </c>
      <c r="AC13" s="102" cm="1">
        <f t="array" ref="AC13">INDEX('Updated DATA SET'!AD:AD,MATCH(1,('Updated DATA SET'!$A:$A='5 Oil Impact on CPI'!$A13)*('Updated DATA SET'!$B:$B='5 Oil Impact on CPI'!$B13)*('Updated DATA SET'!$C:$C='5 Oil Impact on CPI'!$C13),0))</f>
        <v>160.80000000000001</v>
      </c>
      <c r="AD13" s="102" cm="1">
        <f t="array" ref="AD13">INDEX('Updated DATA SET'!AE:AE,MATCH(1,('Updated DATA SET'!$A:$A='5 Oil Impact on CPI'!$A13)*('Updated DATA SET'!$B:$B='5 Oil Impact on CPI'!$B13)*('Updated DATA SET'!$C:$C='5 Oil Impact on CPI'!$C13),0))</f>
        <v>161</v>
      </c>
      <c r="AE13" s="102" cm="1">
        <f t="array" ref="AE13">INDEX('Updated DATA SET'!AF:AF,MATCH(1,('Updated DATA SET'!$A:$A='5 Oil Impact on CPI'!$A13)*('Updated DATA SET'!$B:$B='5 Oil Impact on CPI'!$B13)*('Updated DATA SET'!$C:$C='5 Oil Impact on CPI'!$C13),0))</f>
        <v>165.5</v>
      </c>
      <c r="AF13" s="107">
        <f>SUMIFS('Crude Oil DataSet'!$C$4:$C$32,'Crude Oil DataSet'!$A$4:$A$32,'5 Oil Impact on CPI'!B13,'Crude Oil DataSet'!$B$4:$B$32,'5 Oil Impact on CPI'!C13)</f>
        <v>91471.513995553876</v>
      </c>
    </row>
    <row r="14" spans="1:32" x14ac:dyDescent="0.25">
      <c r="A14" s="102" t="s">
        <v>34</v>
      </c>
      <c r="B14" s="102">
        <v>2021</v>
      </c>
      <c r="C14" s="102" t="s">
        <v>45</v>
      </c>
      <c r="D14" s="102" cm="1">
        <f t="array" ref="D14">INDEX('Updated DATA SET'!E:E,MATCH(1,('Updated DATA SET'!$A:$A='5 Oil Impact on CPI'!$A14)*('Updated DATA SET'!$B:$B='5 Oil Impact on CPI'!$B14)*('Updated DATA SET'!$C:$C='5 Oil Impact on CPI'!$C14),0))</f>
        <v>148.19999999999999</v>
      </c>
      <c r="E14" s="102" cm="1">
        <f t="array" ref="E14">INDEX('Updated DATA SET'!F:F,MATCH(1,('Updated DATA SET'!$A:$A='5 Oil Impact on CPI'!$A14)*('Updated DATA SET'!$B:$B='5 Oil Impact on CPI'!$B14)*('Updated DATA SET'!$C:$C='5 Oil Impact on CPI'!$C14),0))</f>
        <v>201.6</v>
      </c>
      <c r="F14" s="102" cm="1">
        <f t="array" ref="F14">INDEX('Updated DATA SET'!G:G,MATCH(1,('Updated DATA SET'!$A:$A='5 Oil Impact on CPI'!$A14)*('Updated DATA SET'!$B:$B='5 Oil Impact on CPI'!$B14)*('Updated DATA SET'!$C:$C='5 Oil Impact on CPI'!$C14),0))</f>
        <v>173</v>
      </c>
      <c r="G14" s="102" cm="1">
        <f t="array" ref="G14">INDEX('Updated DATA SET'!H:H,MATCH(1,('Updated DATA SET'!$A:$A='5 Oil Impact on CPI'!$A14)*('Updated DATA SET'!$B:$B='5 Oil Impact on CPI'!$B14)*('Updated DATA SET'!$C:$C='5 Oil Impact on CPI'!$C14),0))</f>
        <v>159.30000000000001</v>
      </c>
      <c r="H14" s="102" cm="1">
        <f t="array" ref="H14">INDEX('Updated DATA SET'!I:I,MATCH(1,('Updated DATA SET'!$A:$A='5 Oil Impact on CPI'!$A14)*('Updated DATA SET'!$B:$B='5 Oil Impact on CPI'!$B14)*('Updated DATA SET'!$C:$C='5 Oil Impact on CPI'!$C14),0))</f>
        <v>190.1</v>
      </c>
      <c r="I14" s="102" cm="1">
        <f t="array" ref="I14">INDEX('Updated DATA SET'!J:J,MATCH(1,('Updated DATA SET'!$A:$A='5 Oil Impact on CPI'!$A14)*('Updated DATA SET'!$B:$B='5 Oil Impact on CPI'!$B14)*('Updated DATA SET'!$C:$C='5 Oil Impact on CPI'!$C14),0))</f>
        <v>156.5</v>
      </c>
      <c r="J14" s="102" cm="1">
        <f t="array" ref="J14">INDEX('Updated DATA SET'!K:K,MATCH(1,('Updated DATA SET'!$A:$A='5 Oil Impact on CPI'!$A14)*('Updated DATA SET'!$B:$B='5 Oil Impact on CPI'!$B14)*('Updated DATA SET'!$C:$C='5 Oil Impact on CPI'!$C14),0))</f>
        <v>199.2</v>
      </c>
      <c r="K14" s="102" cm="1">
        <f t="array" ref="K14">INDEX('Updated DATA SET'!L:L,MATCH(1,('Updated DATA SET'!$A:$A='5 Oil Impact on CPI'!$A14)*('Updated DATA SET'!$B:$B='5 Oil Impact on CPI'!$B14)*('Updated DATA SET'!$C:$C='5 Oil Impact on CPI'!$C14),0))</f>
        <v>165.3</v>
      </c>
      <c r="L14" s="102" cm="1">
        <f t="array" ref="L14">INDEX('Updated DATA SET'!M:M,MATCH(1,('Updated DATA SET'!$A:$A='5 Oil Impact on CPI'!$A14)*('Updated DATA SET'!$B:$B='5 Oil Impact on CPI'!$B14)*('Updated DATA SET'!$C:$C='5 Oil Impact on CPI'!$C14),0))</f>
        <v>122.4</v>
      </c>
      <c r="M14" s="102" cm="1">
        <f t="array" ref="M14">INDEX('Updated DATA SET'!N:N,MATCH(1,('Updated DATA SET'!$A:$A='5 Oil Impact on CPI'!$A14)*('Updated DATA SET'!$B:$B='5 Oil Impact on CPI'!$B14)*('Updated DATA SET'!$C:$C='5 Oil Impact on CPI'!$C14),0))</f>
        <v>169.6</v>
      </c>
      <c r="N14" s="102" cm="1">
        <f t="array" ref="N14">INDEX('Updated DATA SET'!O:O,MATCH(1,('Updated DATA SET'!$A:$A='5 Oil Impact on CPI'!$A14)*('Updated DATA SET'!$B:$B='5 Oil Impact on CPI'!$B14)*('Updated DATA SET'!$C:$C='5 Oil Impact on CPI'!$C14),0))</f>
        <v>163.69999999999999</v>
      </c>
      <c r="O14" s="102" cm="1">
        <f t="array" ref="O14">INDEX('Updated DATA SET'!P:P,MATCH(1,('Updated DATA SET'!$A:$A='5 Oil Impact on CPI'!$A14)*('Updated DATA SET'!$B:$B='5 Oil Impact on CPI'!$B14)*('Updated DATA SET'!$C:$C='5 Oil Impact on CPI'!$C14),0))</f>
        <v>175.5</v>
      </c>
      <c r="P14" s="102" cm="1">
        <f t="array" ref="P14">INDEX('Updated DATA SET'!Q:Q,MATCH(1,('Updated DATA SET'!$A:$A='5 Oil Impact on CPI'!$A14)*('Updated DATA SET'!$B:$B='5 Oil Impact on CPI'!$B14)*('Updated DATA SET'!$C:$C='5 Oil Impact on CPI'!$C14),0))</f>
        <v>169.7</v>
      </c>
      <c r="Q14" s="102" cm="1">
        <f t="array" ref="Q14">INDEX('Updated DATA SET'!R:R,MATCH(1,('Updated DATA SET'!$A:$A='5 Oil Impact on CPI'!$A14)*('Updated DATA SET'!$B:$B='5 Oil Impact on CPI'!$B14)*('Updated DATA SET'!$C:$C='5 Oil Impact on CPI'!$C14),0))</f>
        <v>192.9</v>
      </c>
      <c r="R14" s="102" cm="1">
        <f t="array" ref="R14">INDEX('Updated DATA SET'!S:S,MATCH(1,('Updated DATA SET'!$A:$A='5 Oil Impact on CPI'!$A14)*('Updated DATA SET'!$B:$B='5 Oil Impact on CPI'!$B14)*('Updated DATA SET'!$C:$C='5 Oil Impact on CPI'!$C14),0))</f>
        <v>167.2</v>
      </c>
      <c r="S14" s="102" cm="1">
        <f t="array" ref="S14">INDEX('Updated DATA SET'!T:T,MATCH(1,('Updated DATA SET'!$A:$A='5 Oil Impact on CPI'!$A14)*('Updated DATA SET'!$B:$B='5 Oil Impact on CPI'!$B14)*('Updated DATA SET'!$C:$C='5 Oil Impact on CPI'!$C14),0))</f>
        <v>157.4</v>
      </c>
      <c r="T14" s="102" cm="1">
        <f t="array" ref="T14">INDEX('Updated DATA SET'!U:U,MATCH(1,('Updated DATA SET'!$A:$A='5 Oil Impact on CPI'!$A14)*('Updated DATA SET'!$B:$B='5 Oil Impact on CPI'!$B14)*('Updated DATA SET'!$C:$C='5 Oil Impact on CPI'!$C14),0))</f>
        <v>165.8</v>
      </c>
      <c r="U14" s="102" cm="1">
        <f t="array" ref="U14">INDEX('Updated DATA SET'!V:V,MATCH(1,('Updated DATA SET'!$A:$A='5 Oil Impact on CPI'!$A14)*('Updated DATA SET'!$B:$B='5 Oil Impact on CPI'!$B14)*('Updated DATA SET'!$C:$C='5 Oil Impact on CPI'!$C14),0))</f>
        <v>164.2</v>
      </c>
      <c r="V14" s="102" cm="1">
        <f t="array" ref="V14">INDEX('Updated DATA SET'!W:W,MATCH(1,('Updated DATA SET'!$A:$A='5 Oil Impact on CPI'!$A14)*('Updated DATA SET'!$B:$B='5 Oil Impact on CPI'!$B14)*('Updated DATA SET'!$C:$C='5 Oil Impact on CPI'!$C14),0))</f>
        <v>164.2</v>
      </c>
      <c r="W14" s="102" cm="1">
        <f t="array" ref="W14">INDEX('Updated DATA SET'!X:X,MATCH(1,('Updated DATA SET'!$A:$A='5 Oil Impact on CPI'!$A14)*('Updated DATA SET'!$B:$B='5 Oil Impact on CPI'!$B14)*('Updated DATA SET'!$C:$C='5 Oil Impact on CPI'!$C14),0))</f>
        <v>163.9</v>
      </c>
      <c r="X14" s="102" cm="1">
        <f t="array" ref="X14">INDEX('Updated DATA SET'!Y:Y,MATCH(1,('Updated DATA SET'!$A:$A='5 Oil Impact on CPI'!$A14)*('Updated DATA SET'!$B:$B='5 Oil Impact on CPI'!$B14)*('Updated DATA SET'!$C:$C='5 Oil Impact on CPI'!$C14),0))</f>
        <v>159.30000000000001</v>
      </c>
      <c r="Y14" s="102" cm="1">
        <f t="array" ref="Y14">INDEX('Updated DATA SET'!Z:Z,MATCH(1,('Updated DATA SET'!$A:$A='5 Oil Impact on CPI'!$A14)*('Updated DATA SET'!$B:$B='5 Oil Impact on CPI'!$B14)*('Updated DATA SET'!$C:$C='5 Oil Impact on CPI'!$C14),0))</f>
        <v>169.9</v>
      </c>
      <c r="Z14" s="102" cm="1">
        <f t="array" ref="Z14">INDEX('Updated DATA SET'!AA:AA,MATCH(1,('Updated DATA SET'!$A:$A='5 Oil Impact on CPI'!$A14)*('Updated DATA SET'!$B:$B='5 Oil Impact on CPI'!$B14)*('Updated DATA SET'!$C:$C='5 Oil Impact on CPI'!$C14),0))</f>
        <v>154.80000000000001</v>
      </c>
      <c r="AA14" s="102" cm="1">
        <f t="array" ref="AA14">INDEX('Updated DATA SET'!AB:AB,MATCH(1,('Updated DATA SET'!$A:$A='5 Oil Impact on CPI'!$A14)*('Updated DATA SET'!$B:$B='5 Oil Impact on CPI'!$B14)*('Updated DATA SET'!$C:$C='5 Oil Impact on CPI'!$C14),0))</f>
        <v>159.80000000000001</v>
      </c>
      <c r="AB14" s="102" cm="1">
        <f t="array" ref="AB14">INDEX('Updated DATA SET'!AC:AC,MATCH(1,('Updated DATA SET'!$A:$A='5 Oil Impact on CPI'!$A14)*('Updated DATA SET'!$B:$B='5 Oil Impact on CPI'!$B14)*('Updated DATA SET'!$C:$C='5 Oil Impact on CPI'!$C14),0))</f>
        <v>164.3</v>
      </c>
      <c r="AC14" s="102" cm="1">
        <f t="array" ref="AC14">INDEX('Updated DATA SET'!AD:AD,MATCH(1,('Updated DATA SET'!$A:$A='5 Oil Impact on CPI'!$A14)*('Updated DATA SET'!$B:$B='5 Oil Impact on CPI'!$B14)*('Updated DATA SET'!$C:$C='5 Oil Impact on CPI'!$C14),0))</f>
        <v>162.19999999999999</v>
      </c>
      <c r="AD14" s="102" cm="1">
        <f t="array" ref="AD14">INDEX('Updated DATA SET'!AE:AE,MATCH(1,('Updated DATA SET'!$A:$A='5 Oil Impact on CPI'!$A14)*('Updated DATA SET'!$B:$B='5 Oil Impact on CPI'!$B14)*('Updated DATA SET'!$C:$C='5 Oil Impact on CPI'!$C14),0))</f>
        <v>161.4</v>
      </c>
      <c r="AE14" s="102" cm="1">
        <f t="array" ref="AE14">INDEX('Updated DATA SET'!AF:AF,MATCH(1,('Updated DATA SET'!$A:$A='5 Oil Impact on CPI'!$A14)*('Updated DATA SET'!$B:$B='5 Oil Impact on CPI'!$B14)*('Updated DATA SET'!$C:$C='5 Oil Impact on CPI'!$C14),0))</f>
        <v>166.7</v>
      </c>
      <c r="AF14" s="107">
        <f>SUMIFS('Crude Oil DataSet'!$C$4:$C$32,'Crude Oil DataSet'!$A$4:$A$32,'5 Oil Impact on CPI'!B14,'Crude Oil DataSet'!$B$4:$B$32,'5 Oil Impact on CPI'!C14)</f>
        <v>95105.451863192153</v>
      </c>
    </row>
    <row r="15" spans="1:32" x14ac:dyDescent="0.25">
      <c r="A15" s="102" t="s">
        <v>34</v>
      </c>
      <c r="B15" s="102">
        <v>2021</v>
      </c>
      <c r="C15" s="102" t="s">
        <v>46</v>
      </c>
      <c r="D15" s="102" cm="1">
        <f t="array" ref="D15">INDEX('Updated DATA SET'!E:E,MATCH(1,('Updated DATA SET'!$A:$A='5 Oil Impact on CPI'!$A15)*('Updated DATA SET'!$B:$B='5 Oil Impact on CPI'!$B15)*('Updated DATA SET'!$C:$C='5 Oil Impact on CPI'!$C15),0))</f>
        <v>148.69999999999999</v>
      </c>
      <c r="E15" s="102" cm="1">
        <f t="array" ref="E15">INDEX('Updated DATA SET'!F:F,MATCH(1,('Updated DATA SET'!$A:$A='5 Oil Impact on CPI'!$A15)*('Updated DATA SET'!$B:$B='5 Oil Impact on CPI'!$B15)*('Updated DATA SET'!$C:$C='5 Oil Impact on CPI'!$C15),0))</f>
        <v>198.8</v>
      </c>
      <c r="F15" s="102" cm="1">
        <f t="array" ref="F15">INDEX('Updated DATA SET'!G:G,MATCH(1,('Updated DATA SET'!$A:$A='5 Oil Impact on CPI'!$A15)*('Updated DATA SET'!$B:$B='5 Oil Impact on CPI'!$B15)*('Updated DATA SET'!$C:$C='5 Oil Impact on CPI'!$C15),0))</f>
        <v>177.9</v>
      </c>
      <c r="G15" s="102" cm="1">
        <f t="array" ref="G15">INDEX('Updated DATA SET'!H:H,MATCH(1,('Updated DATA SET'!$A:$A='5 Oil Impact on CPI'!$A15)*('Updated DATA SET'!$B:$B='5 Oil Impact on CPI'!$B15)*('Updated DATA SET'!$C:$C='5 Oil Impact on CPI'!$C15),0))</f>
        <v>159.9</v>
      </c>
      <c r="H15" s="102" cm="1">
        <f t="array" ref="H15">INDEX('Updated DATA SET'!I:I,MATCH(1,('Updated DATA SET'!$A:$A='5 Oil Impact on CPI'!$A15)*('Updated DATA SET'!$B:$B='5 Oil Impact on CPI'!$B15)*('Updated DATA SET'!$C:$C='5 Oil Impact on CPI'!$C15),0))</f>
        <v>187.6</v>
      </c>
      <c r="I15" s="102" cm="1">
        <f t="array" ref="I15">INDEX('Updated DATA SET'!J:J,MATCH(1,('Updated DATA SET'!$A:$A='5 Oil Impact on CPI'!$A15)*('Updated DATA SET'!$B:$B='5 Oil Impact on CPI'!$B15)*('Updated DATA SET'!$C:$C='5 Oil Impact on CPI'!$C15),0))</f>
        <v>154.9</v>
      </c>
      <c r="J15" s="102" cm="1">
        <f t="array" ref="J15">INDEX('Updated DATA SET'!K:K,MATCH(1,('Updated DATA SET'!$A:$A='5 Oil Impact on CPI'!$A15)*('Updated DATA SET'!$B:$B='5 Oil Impact on CPI'!$B15)*('Updated DATA SET'!$C:$C='5 Oil Impact on CPI'!$C15),0))</f>
        <v>188.3</v>
      </c>
      <c r="K15" s="102" cm="1">
        <f t="array" ref="K15">INDEX('Updated DATA SET'!L:L,MATCH(1,('Updated DATA SET'!$A:$A='5 Oil Impact on CPI'!$A15)*('Updated DATA SET'!$B:$B='5 Oil Impact on CPI'!$B15)*('Updated DATA SET'!$C:$C='5 Oil Impact on CPI'!$C15),0))</f>
        <v>164.4</v>
      </c>
      <c r="L15" s="102" cm="1">
        <f t="array" ref="L15">INDEX('Updated DATA SET'!M:M,MATCH(1,('Updated DATA SET'!$A:$A='5 Oil Impact on CPI'!$A15)*('Updated DATA SET'!$B:$B='5 Oil Impact on CPI'!$B15)*('Updated DATA SET'!$C:$C='5 Oil Impact on CPI'!$C15),0))</f>
        <v>121</v>
      </c>
      <c r="M15" s="102" cm="1">
        <f t="array" ref="M15">INDEX('Updated DATA SET'!N:N,MATCH(1,('Updated DATA SET'!$A:$A='5 Oil Impact on CPI'!$A15)*('Updated DATA SET'!$B:$B='5 Oil Impact on CPI'!$B15)*('Updated DATA SET'!$C:$C='5 Oil Impact on CPI'!$C15),0))</f>
        <v>170.5</v>
      </c>
      <c r="N15" s="102" cm="1">
        <f t="array" ref="N15">INDEX('Updated DATA SET'!O:O,MATCH(1,('Updated DATA SET'!$A:$A='5 Oil Impact on CPI'!$A15)*('Updated DATA SET'!$B:$B='5 Oil Impact on CPI'!$B15)*('Updated DATA SET'!$C:$C='5 Oil Impact on CPI'!$C15),0))</f>
        <v>164.2</v>
      </c>
      <c r="O15" s="102" cm="1">
        <f t="array" ref="O15">INDEX('Updated DATA SET'!P:P,MATCH(1,('Updated DATA SET'!$A:$A='5 Oil Impact on CPI'!$A15)*('Updated DATA SET'!$B:$B='5 Oil Impact on CPI'!$B15)*('Updated DATA SET'!$C:$C='5 Oil Impact on CPI'!$C15),0))</f>
        <v>176.5</v>
      </c>
      <c r="P15" s="102" cm="1">
        <f t="array" ref="P15">INDEX('Updated DATA SET'!Q:Q,MATCH(1,('Updated DATA SET'!$A:$A='5 Oil Impact on CPI'!$A15)*('Updated DATA SET'!$B:$B='5 Oil Impact on CPI'!$B15)*('Updated DATA SET'!$C:$C='5 Oil Impact on CPI'!$C15),0))</f>
        <v>168.2</v>
      </c>
      <c r="Q15" s="102" cm="1">
        <f t="array" ref="Q15">INDEX('Updated DATA SET'!R:R,MATCH(1,('Updated DATA SET'!$A:$A='5 Oil Impact on CPI'!$A15)*('Updated DATA SET'!$B:$B='5 Oil Impact on CPI'!$B15)*('Updated DATA SET'!$C:$C='5 Oil Impact on CPI'!$C15),0))</f>
        <v>192.4</v>
      </c>
      <c r="R15" s="102" cm="1">
        <f t="array" ref="R15">INDEX('Updated DATA SET'!S:S,MATCH(1,('Updated DATA SET'!$A:$A='5 Oil Impact on CPI'!$A15)*('Updated DATA SET'!$B:$B='5 Oil Impact on CPI'!$B15)*('Updated DATA SET'!$C:$C='5 Oil Impact on CPI'!$C15),0))</f>
        <v>168.5</v>
      </c>
      <c r="S15" s="102" cm="1">
        <f t="array" ref="S15">INDEX('Updated DATA SET'!T:T,MATCH(1,('Updated DATA SET'!$A:$A='5 Oil Impact on CPI'!$A15)*('Updated DATA SET'!$B:$B='5 Oil Impact on CPI'!$B15)*('Updated DATA SET'!$C:$C='5 Oil Impact on CPI'!$C15),0))</f>
        <v>158.69999999999999</v>
      </c>
      <c r="T15" s="102" cm="1">
        <f t="array" ref="T15">INDEX('Updated DATA SET'!U:U,MATCH(1,('Updated DATA SET'!$A:$A='5 Oil Impact on CPI'!$A15)*('Updated DATA SET'!$B:$B='5 Oil Impact on CPI'!$B15)*('Updated DATA SET'!$C:$C='5 Oil Impact on CPI'!$C15),0))</f>
        <v>167</v>
      </c>
      <c r="U15" s="102" cm="1">
        <f t="array" ref="U15">INDEX('Updated DATA SET'!V:V,MATCH(1,('Updated DATA SET'!$A:$A='5 Oil Impact on CPI'!$A15)*('Updated DATA SET'!$B:$B='5 Oil Impact on CPI'!$B15)*('Updated DATA SET'!$C:$C='5 Oil Impact on CPI'!$C15),0))</f>
        <v>163.4</v>
      </c>
      <c r="V15" s="102" cm="1">
        <f t="array" ref="V15">INDEX('Updated DATA SET'!W:W,MATCH(1,('Updated DATA SET'!$A:$A='5 Oil Impact on CPI'!$A15)*('Updated DATA SET'!$B:$B='5 Oil Impact on CPI'!$B15)*('Updated DATA SET'!$C:$C='5 Oil Impact on CPI'!$C15),0))</f>
        <v>163.4</v>
      </c>
      <c r="W15" s="102" cm="1">
        <f t="array" ref="W15">INDEX('Updated DATA SET'!X:X,MATCH(1,('Updated DATA SET'!$A:$A='5 Oil Impact on CPI'!$A15)*('Updated DATA SET'!$B:$B='5 Oil Impact on CPI'!$B15)*('Updated DATA SET'!$C:$C='5 Oil Impact on CPI'!$C15),0))</f>
        <v>164.1</v>
      </c>
      <c r="X15" s="102" cm="1">
        <f t="array" ref="X15">INDEX('Updated DATA SET'!Y:Y,MATCH(1,('Updated DATA SET'!$A:$A='5 Oil Impact on CPI'!$A15)*('Updated DATA SET'!$B:$B='5 Oil Impact on CPI'!$B15)*('Updated DATA SET'!$C:$C='5 Oil Impact on CPI'!$C15),0))</f>
        <v>160.19999999999999</v>
      </c>
      <c r="Y15" s="102" cm="1">
        <f t="array" ref="Y15">INDEX('Updated DATA SET'!Z:Z,MATCH(1,('Updated DATA SET'!$A:$A='5 Oil Impact on CPI'!$A15)*('Updated DATA SET'!$B:$B='5 Oil Impact on CPI'!$B15)*('Updated DATA SET'!$C:$C='5 Oil Impact on CPI'!$C15),0))</f>
        <v>170.6</v>
      </c>
      <c r="Z15" s="102" cm="1">
        <f t="array" ref="Z15">INDEX('Updated DATA SET'!AA:AA,MATCH(1,('Updated DATA SET'!$A:$A='5 Oil Impact on CPI'!$A15)*('Updated DATA SET'!$B:$B='5 Oil Impact on CPI'!$B15)*('Updated DATA SET'!$C:$C='5 Oil Impact on CPI'!$C15),0))</f>
        <v>155.69999999999999</v>
      </c>
      <c r="AA15" s="102" cm="1">
        <f t="array" ref="AA15">INDEX('Updated DATA SET'!AB:AB,MATCH(1,('Updated DATA SET'!$A:$A='5 Oil Impact on CPI'!$A15)*('Updated DATA SET'!$B:$B='5 Oil Impact on CPI'!$B15)*('Updated DATA SET'!$C:$C='5 Oil Impact on CPI'!$C15),0))</f>
        <v>160.6</v>
      </c>
      <c r="AB15" s="102" cm="1">
        <f t="array" ref="AB15">INDEX('Updated DATA SET'!AC:AC,MATCH(1,('Updated DATA SET'!$A:$A='5 Oil Impact on CPI'!$A15)*('Updated DATA SET'!$B:$B='5 Oil Impact on CPI'!$B15)*('Updated DATA SET'!$C:$C='5 Oil Impact on CPI'!$C15),0))</f>
        <v>164.4</v>
      </c>
      <c r="AC15" s="102" cm="1">
        <f t="array" ref="AC15">INDEX('Updated DATA SET'!AD:AD,MATCH(1,('Updated DATA SET'!$A:$A='5 Oil Impact on CPI'!$A15)*('Updated DATA SET'!$B:$B='5 Oil Impact on CPI'!$B15)*('Updated DATA SET'!$C:$C='5 Oil Impact on CPI'!$C15),0))</f>
        <v>162.6</v>
      </c>
      <c r="AD15" s="102" cm="1">
        <f t="array" ref="AD15">INDEX('Updated DATA SET'!AE:AE,MATCH(1,('Updated DATA SET'!$A:$A='5 Oil Impact on CPI'!$A15)*('Updated DATA SET'!$B:$B='5 Oil Impact on CPI'!$B15)*('Updated DATA SET'!$C:$C='5 Oil Impact on CPI'!$C15),0))</f>
        <v>162</v>
      </c>
      <c r="AE15" s="102" cm="1">
        <f t="array" ref="AE15">INDEX('Updated DATA SET'!AF:AF,MATCH(1,('Updated DATA SET'!$A:$A='5 Oil Impact on CPI'!$A15)*('Updated DATA SET'!$B:$B='5 Oil Impact on CPI'!$B15)*('Updated DATA SET'!$C:$C='5 Oil Impact on CPI'!$C15),0))</f>
        <v>166.2</v>
      </c>
      <c r="AF15" s="107">
        <f>SUMIFS('Crude Oil DataSet'!$C$4:$C$32,'Crude Oil DataSet'!$A$4:$A$32,'5 Oil Impact on CPI'!B15,'Crude Oil DataSet'!$B$4:$B$32,'5 Oil Impact on CPI'!C15)</f>
        <v>100380.52800837092</v>
      </c>
    </row>
    <row r="16" spans="1:32" x14ac:dyDescent="0.25">
      <c r="A16" s="102" t="s">
        <v>34</v>
      </c>
      <c r="B16" s="102">
        <v>2022</v>
      </c>
      <c r="C16" s="102" t="s">
        <v>31</v>
      </c>
      <c r="D16" s="102" cm="1">
        <f t="array" ref="D16">INDEX('Updated DATA SET'!E:E,MATCH(1,('Updated DATA SET'!$A:$A='5 Oil Impact on CPI'!$A16)*('Updated DATA SET'!$B:$B='5 Oil Impact on CPI'!$B16)*('Updated DATA SET'!$C:$C='5 Oil Impact on CPI'!$C16),0))</f>
        <v>149.5</v>
      </c>
      <c r="E16" s="102" cm="1">
        <f t="array" ref="E16">INDEX('Updated DATA SET'!F:F,MATCH(1,('Updated DATA SET'!$A:$A='5 Oil Impact on CPI'!$A16)*('Updated DATA SET'!$B:$B='5 Oil Impact on CPI'!$B16)*('Updated DATA SET'!$C:$C='5 Oil Impact on CPI'!$C16),0))</f>
        <v>198.7</v>
      </c>
      <c r="F16" s="102" cm="1">
        <f t="array" ref="F16">INDEX('Updated DATA SET'!G:G,MATCH(1,('Updated DATA SET'!$A:$A='5 Oil Impact on CPI'!$A16)*('Updated DATA SET'!$B:$B='5 Oil Impact on CPI'!$B16)*('Updated DATA SET'!$C:$C='5 Oil Impact on CPI'!$C16),0))</f>
        <v>178.8</v>
      </c>
      <c r="G16" s="102" cm="1">
        <f t="array" ref="G16">INDEX('Updated DATA SET'!H:H,MATCH(1,('Updated DATA SET'!$A:$A='5 Oil Impact on CPI'!$A16)*('Updated DATA SET'!$B:$B='5 Oil Impact on CPI'!$B16)*('Updated DATA SET'!$C:$C='5 Oil Impact on CPI'!$C16),0))</f>
        <v>160.5</v>
      </c>
      <c r="H16" s="102" cm="1">
        <f t="array" ref="H16">INDEX('Updated DATA SET'!I:I,MATCH(1,('Updated DATA SET'!$A:$A='5 Oil Impact on CPI'!$A16)*('Updated DATA SET'!$B:$B='5 Oil Impact on CPI'!$B16)*('Updated DATA SET'!$C:$C='5 Oil Impact on CPI'!$C16),0))</f>
        <v>184.7</v>
      </c>
      <c r="I16" s="102" cm="1">
        <f t="array" ref="I16">INDEX('Updated DATA SET'!J:J,MATCH(1,('Updated DATA SET'!$A:$A='5 Oil Impact on CPI'!$A16)*('Updated DATA SET'!$B:$B='5 Oil Impact on CPI'!$B16)*('Updated DATA SET'!$C:$C='5 Oil Impact on CPI'!$C16),0))</f>
        <v>153.69999999999999</v>
      </c>
      <c r="J16" s="102" cm="1">
        <f t="array" ref="J16">INDEX('Updated DATA SET'!K:K,MATCH(1,('Updated DATA SET'!$A:$A='5 Oil Impact on CPI'!$A16)*('Updated DATA SET'!$B:$B='5 Oil Impact on CPI'!$B16)*('Updated DATA SET'!$C:$C='5 Oil Impact on CPI'!$C16),0))</f>
        <v>174.3</v>
      </c>
      <c r="K16" s="102" cm="1">
        <f t="array" ref="K16">INDEX('Updated DATA SET'!L:L,MATCH(1,('Updated DATA SET'!$A:$A='5 Oil Impact on CPI'!$A16)*('Updated DATA SET'!$B:$B='5 Oil Impact on CPI'!$B16)*('Updated DATA SET'!$C:$C='5 Oil Impact on CPI'!$C16),0))</f>
        <v>163.9</v>
      </c>
      <c r="L16" s="102" cm="1">
        <f t="array" ref="L16">INDEX('Updated DATA SET'!M:M,MATCH(1,('Updated DATA SET'!$A:$A='5 Oil Impact on CPI'!$A16)*('Updated DATA SET'!$B:$B='5 Oil Impact on CPI'!$B16)*('Updated DATA SET'!$C:$C='5 Oil Impact on CPI'!$C16),0))</f>
        <v>120</v>
      </c>
      <c r="M16" s="102" cm="1">
        <f t="array" ref="M16">INDEX('Updated DATA SET'!N:N,MATCH(1,('Updated DATA SET'!$A:$A='5 Oil Impact on CPI'!$A16)*('Updated DATA SET'!$B:$B='5 Oil Impact on CPI'!$B16)*('Updated DATA SET'!$C:$C='5 Oil Impact on CPI'!$C16),0))</f>
        <v>172.1</v>
      </c>
      <c r="N16" s="102" cm="1">
        <f t="array" ref="N16">INDEX('Updated DATA SET'!O:O,MATCH(1,('Updated DATA SET'!$A:$A='5 Oil Impact on CPI'!$A16)*('Updated DATA SET'!$B:$B='5 Oil Impact on CPI'!$B16)*('Updated DATA SET'!$C:$C='5 Oil Impact on CPI'!$C16),0))</f>
        <v>164.3</v>
      </c>
      <c r="O16" s="102" cm="1">
        <f t="array" ref="O16">INDEX('Updated DATA SET'!P:P,MATCH(1,('Updated DATA SET'!$A:$A='5 Oil Impact on CPI'!$A16)*('Updated DATA SET'!$B:$B='5 Oil Impact on CPI'!$B16)*('Updated DATA SET'!$C:$C='5 Oil Impact on CPI'!$C16),0))</f>
        <v>177.3</v>
      </c>
      <c r="P16" s="102" cm="1">
        <f t="array" ref="P16">INDEX('Updated DATA SET'!Q:Q,MATCH(1,('Updated DATA SET'!$A:$A='5 Oil Impact on CPI'!$A16)*('Updated DATA SET'!$B:$B='5 Oil Impact on CPI'!$B16)*('Updated DATA SET'!$C:$C='5 Oil Impact on CPI'!$C16),0))</f>
        <v>166.4</v>
      </c>
      <c r="Q16" s="102" cm="1">
        <f t="array" ref="Q16">INDEX('Updated DATA SET'!R:R,MATCH(1,('Updated DATA SET'!$A:$A='5 Oil Impact on CPI'!$A16)*('Updated DATA SET'!$B:$B='5 Oil Impact on CPI'!$B16)*('Updated DATA SET'!$C:$C='5 Oil Impact on CPI'!$C16),0))</f>
        <v>192.2</v>
      </c>
      <c r="R16" s="102" cm="1">
        <f t="array" ref="R16">INDEX('Updated DATA SET'!S:S,MATCH(1,('Updated DATA SET'!$A:$A='5 Oil Impact on CPI'!$A16)*('Updated DATA SET'!$B:$B='5 Oil Impact on CPI'!$B16)*('Updated DATA SET'!$C:$C='5 Oil Impact on CPI'!$C16),0))</f>
        <v>169.9</v>
      </c>
      <c r="S16" s="102" cm="1">
        <f t="array" ref="S16">INDEX('Updated DATA SET'!T:T,MATCH(1,('Updated DATA SET'!$A:$A='5 Oil Impact on CPI'!$A16)*('Updated DATA SET'!$B:$B='5 Oil Impact on CPI'!$B16)*('Updated DATA SET'!$C:$C='5 Oil Impact on CPI'!$C16),0))</f>
        <v>160.69999999999999</v>
      </c>
      <c r="T16" s="102" cm="1">
        <f t="array" ref="T16">INDEX('Updated DATA SET'!U:U,MATCH(1,('Updated DATA SET'!$A:$A='5 Oil Impact on CPI'!$A16)*('Updated DATA SET'!$B:$B='5 Oil Impact on CPI'!$B16)*('Updated DATA SET'!$C:$C='5 Oil Impact on CPI'!$C16),0))</f>
        <v>168.5</v>
      </c>
      <c r="U16" s="102" cm="1">
        <f t="array" ref="U16">INDEX('Updated DATA SET'!V:V,MATCH(1,('Updated DATA SET'!$A:$A='5 Oil Impact on CPI'!$A16)*('Updated DATA SET'!$B:$B='5 Oil Impact on CPI'!$B16)*('Updated DATA SET'!$C:$C='5 Oil Impact on CPI'!$C16),0))</f>
        <v>164.5</v>
      </c>
      <c r="V16" s="102" cm="1">
        <f t="array" ref="V16">INDEX('Updated DATA SET'!W:W,MATCH(1,('Updated DATA SET'!$A:$A='5 Oil Impact on CPI'!$A16)*('Updated DATA SET'!$B:$B='5 Oil Impact on CPI'!$B16)*('Updated DATA SET'!$C:$C='5 Oil Impact on CPI'!$C16),0))</f>
        <v>164.5</v>
      </c>
      <c r="W16" s="102" cm="1">
        <f t="array" ref="W16">INDEX('Updated DATA SET'!X:X,MATCH(1,('Updated DATA SET'!$A:$A='5 Oil Impact on CPI'!$A16)*('Updated DATA SET'!$B:$B='5 Oil Impact on CPI'!$B16)*('Updated DATA SET'!$C:$C='5 Oil Impact on CPI'!$C16),0))</f>
        <v>164.2</v>
      </c>
      <c r="X16" s="102" cm="1">
        <f t="array" ref="X16">INDEX('Updated DATA SET'!Y:Y,MATCH(1,('Updated DATA SET'!$A:$A='5 Oil Impact on CPI'!$A16)*('Updated DATA SET'!$B:$B='5 Oil Impact on CPI'!$B16)*('Updated DATA SET'!$C:$C='5 Oil Impact on CPI'!$C16),0))</f>
        <v>161.1</v>
      </c>
      <c r="Y16" s="102" cm="1">
        <f t="array" ref="Y16">INDEX('Updated DATA SET'!Z:Z,MATCH(1,('Updated DATA SET'!$A:$A='5 Oil Impact on CPI'!$A16)*('Updated DATA SET'!$B:$B='5 Oil Impact on CPI'!$B16)*('Updated DATA SET'!$C:$C='5 Oil Impact on CPI'!$C16),0))</f>
        <v>171.4</v>
      </c>
      <c r="Z16" s="102" cm="1">
        <f t="array" ref="Z16">INDEX('Updated DATA SET'!AA:AA,MATCH(1,('Updated DATA SET'!$A:$A='5 Oil Impact on CPI'!$A16)*('Updated DATA SET'!$B:$B='5 Oil Impact on CPI'!$B16)*('Updated DATA SET'!$C:$C='5 Oil Impact on CPI'!$C16),0))</f>
        <v>156.5</v>
      </c>
      <c r="AA16" s="102" cm="1">
        <f t="array" ref="AA16">INDEX('Updated DATA SET'!AB:AB,MATCH(1,('Updated DATA SET'!$A:$A='5 Oil Impact on CPI'!$A16)*('Updated DATA SET'!$B:$B='5 Oil Impact on CPI'!$B16)*('Updated DATA SET'!$C:$C='5 Oil Impact on CPI'!$C16),0))</f>
        <v>161.19999999999999</v>
      </c>
      <c r="AB16" s="102" cm="1">
        <f t="array" ref="AB16">INDEX('Updated DATA SET'!AC:AC,MATCH(1,('Updated DATA SET'!$A:$A='5 Oil Impact on CPI'!$A16)*('Updated DATA SET'!$B:$B='5 Oil Impact on CPI'!$B16)*('Updated DATA SET'!$C:$C='5 Oil Impact on CPI'!$C16),0))</f>
        <v>164.7</v>
      </c>
      <c r="AC16" s="102" cm="1">
        <f t="array" ref="AC16">INDEX('Updated DATA SET'!AD:AD,MATCH(1,('Updated DATA SET'!$A:$A='5 Oil Impact on CPI'!$A16)*('Updated DATA SET'!$B:$B='5 Oil Impact on CPI'!$B16)*('Updated DATA SET'!$C:$C='5 Oil Impact on CPI'!$C16),0))</f>
        <v>163</v>
      </c>
      <c r="AD16" s="102" cm="1">
        <f t="array" ref="AD16">INDEX('Updated DATA SET'!AE:AE,MATCH(1,('Updated DATA SET'!$A:$A='5 Oil Impact on CPI'!$A16)*('Updated DATA SET'!$B:$B='5 Oil Impact on CPI'!$B16)*('Updated DATA SET'!$C:$C='5 Oil Impact on CPI'!$C16),0))</f>
        <v>162.69999999999999</v>
      </c>
      <c r="AE16" s="102" cm="1">
        <f t="array" ref="AE16">INDEX('Updated DATA SET'!AF:AF,MATCH(1,('Updated DATA SET'!$A:$A='5 Oil Impact on CPI'!$A16)*('Updated DATA SET'!$B:$B='5 Oil Impact on CPI'!$B16)*('Updated DATA SET'!$C:$C='5 Oil Impact on CPI'!$C16),0))</f>
        <v>165.7</v>
      </c>
      <c r="AF16" s="107">
        <f>SUMIFS('Crude Oil DataSet'!$C$4:$C$32,'Crude Oil DataSet'!$A$4:$A$32,'5 Oil Impact on CPI'!B16,'Crude Oil DataSet'!$B$4:$B$32,'5 Oil Impact on CPI'!C16)</f>
        <v>101828.28887769801</v>
      </c>
    </row>
    <row r="17" spans="1:32" x14ac:dyDescent="0.25">
      <c r="A17" s="102" t="s">
        <v>34</v>
      </c>
      <c r="B17" s="102">
        <v>2022</v>
      </c>
      <c r="C17" s="102" t="s">
        <v>35</v>
      </c>
      <c r="D17" s="102" cm="1">
        <f t="array" ref="D17">INDEX('Updated DATA SET'!E:E,MATCH(1,('Updated DATA SET'!$A:$A='5 Oil Impact on CPI'!$A17)*('Updated DATA SET'!$B:$B='5 Oil Impact on CPI'!$B17)*('Updated DATA SET'!$C:$C='5 Oil Impact on CPI'!$C17),0))</f>
        <v>150</v>
      </c>
      <c r="E17" s="102" cm="1">
        <f t="array" ref="E17">INDEX('Updated DATA SET'!F:F,MATCH(1,('Updated DATA SET'!$A:$A='5 Oil Impact on CPI'!$A17)*('Updated DATA SET'!$B:$B='5 Oil Impact on CPI'!$B17)*('Updated DATA SET'!$C:$C='5 Oil Impact on CPI'!$C17),0))</f>
        <v>200.6</v>
      </c>
      <c r="F17" s="102" cm="1">
        <f t="array" ref="F17">INDEX('Updated DATA SET'!G:G,MATCH(1,('Updated DATA SET'!$A:$A='5 Oil Impact on CPI'!$A17)*('Updated DATA SET'!$B:$B='5 Oil Impact on CPI'!$B17)*('Updated DATA SET'!$C:$C='5 Oil Impact on CPI'!$C17),0))</f>
        <v>175.8</v>
      </c>
      <c r="G17" s="102" cm="1">
        <f t="array" ref="G17">INDEX('Updated DATA SET'!H:H,MATCH(1,('Updated DATA SET'!$A:$A='5 Oil Impact on CPI'!$A17)*('Updated DATA SET'!$B:$B='5 Oil Impact on CPI'!$B17)*('Updated DATA SET'!$C:$C='5 Oil Impact on CPI'!$C17),0))</f>
        <v>160.69999999999999</v>
      </c>
      <c r="H17" s="102" cm="1">
        <f t="array" ref="H17">INDEX('Updated DATA SET'!I:I,MATCH(1,('Updated DATA SET'!$A:$A='5 Oil Impact on CPI'!$A17)*('Updated DATA SET'!$B:$B='5 Oil Impact on CPI'!$B17)*('Updated DATA SET'!$C:$C='5 Oil Impact on CPI'!$C17),0))</f>
        <v>184.9</v>
      </c>
      <c r="I17" s="102" cm="1">
        <f t="array" ref="I17">INDEX('Updated DATA SET'!J:J,MATCH(1,('Updated DATA SET'!$A:$A='5 Oil Impact on CPI'!$A17)*('Updated DATA SET'!$B:$B='5 Oil Impact on CPI'!$B17)*('Updated DATA SET'!$C:$C='5 Oil Impact on CPI'!$C17),0))</f>
        <v>153.69999999999999</v>
      </c>
      <c r="J17" s="102" cm="1">
        <f t="array" ref="J17">INDEX('Updated DATA SET'!K:K,MATCH(1,('Updated DATA SET'!$A:$A='5 Oil Impact on CPI'!$A17)*('Updated DATA SET'!$B:$B='5 Oil Impact on CPI'!$B17)*('Updated DATA SET'!$C:$C='5 Oil Impact on CPI'!$C17),0))</f>
        <v>169.7</v>
      </c>
      <c r="K17" s="102" cm="1">
        <f t="array" ref="K17">INDEX('Updated DATA SET'!L:L,MATCH(1,('Updated DATA SET'!$A:$A='5 Oil Impact on CPI'!$A17)*('Updated DATA SET'!$B:$B='5 Oil Impact on CPI'!$B17)*('Updated DATA SET'!$C:$C='5 Oil Impact on CPI'!$C17),0))</f>
        <v>163.69999999999999</v>
      </c>
      <c r="L17" s="102" cm="1">
        <f t="array" ref="L17">INDEX('Updated DATA SET'!M:M,MATCH(1,('Updated DATA SET'!$A:$A='5 Oil Impact on CPI'!$A17)*('Updated DATA SET'!$B:$B='5 Oil Impact on CPI'!$B17)*('Updated DATA SET'!$C:$C='5 Oil Impact on CPI'!$C17),0))</f>
        <v>118.9</v>
      </c>
      <c r="M17" s="102" cm="1">
        <f t="array" ref="M17">INDEX('Updated DATA SET'!N:N,MATCH(1,('Updated DATA SET'!$A:$A='5 Oil Impact on CPI'!$A17)*('Updated DATA SET'!$B:$B='5 Oil Impact on CPI'!$B17)*('Updated DATA SET'!$C:$C='5 Oil Impact on CPI'!$C17),0))</f>
        <v>174.3</v>
      </c>
      <c r="N17" s="102" cm="1">
        <f t="array" ref="N17">INDEX('Updated DATA SET'!O:O,MATCH(1,('Updated DATA SET'!$A:$A='5 Oil Impact on CPI'!$A17)*('Updated DATA SET'!$B:$B='5 Oil Impact on CPI'!$B17)*('Updated DATA SET'!$C:$C='5 Oil Impact on CPI'!$C17),0))</f>
        <v>164.7</v>
      </c>
      <c r="O17" s="102" cm="1">
        <f t="array" ref="O17">INDEX('Updated DATA SET'!P:P,MATCH(1,('Updated DATA SET'!$A:$A='5 Oil Impact on CPI'!$A17)*('Updated DATA SET'!$B:$B='5 Oil Impact on CPI'!$B17)*('Updated DATA SET'!$C:$C='5 Oil Impact on CPI'!$C17),0))</f>
        <v>178</v>
      </c>
      <c r="P17" s="102" cm="1">
        <f t="array" ref="P17">INDEX('Updated DATA SET'!Q:Q,MATCH(1,('Updated DATA SET'!$A:$A='5 Oil Impact on CPI'!$A17)*('Updated DATA SET'!$B:$B='5 Oil Impact on CPI'!$B17)*('Updated DATA SET'!$C:$C='5 Oil Impact on CPI'!$C17),0))</f>
        <v>166.2</v>
      </c>
      <c r="Q17" s="102" cm="1">
        <f t="array" ref="Q17">INDEX('Updated DATA SET'!R:R,MATCH(1,('Updated DATA SET'!$A:$A='5 Oil Impact on CPI'!$A17)*('Updated DATA SET'!$B:$B='5 Oil Impact on CPI'!$B17)*('Updated DATA SET'!$C:$C='5 Oil Impact on CPI'!$C17),0))</f>
        <v>192.8</v>
      </c>
      <c r="R17" s="102" cm="1">
        <f t="array" ref="R17">INDEX('Updated DATA SET'!S:S,MATCH(1,('Updated DATA SET'!$A:$A='5 Oil Impact on CPI'!$A17)*('Updated DATA SET'!$B:$B='5 Oil Impact on CPI'!$B17)*('Updated DATA SET'!$C:$C='5 Oil Impact on CPI'!$C17),0))</f>
        <v>170.8</v>
      </c>
      <c r="S17" s="102" cm="1">
        <f t="array" ref="S17">INDEX('Updated DATA SET'!T:T,MATCH(1,('Updated DATA SET'!$A:$A='5 Oil Impact on CPI'!$A17)*('Updated DATA SET'!$B:$B='5 Oil Impact on CPI'!$B17)*('Updated DATA SET'!$C:$C='5 Oil Impact on CPI'!$C17),0))</f>
        <v>162.4</v>
      </c>
      <c r="T17" s="102" cm="1">
        <f t="array" ref="T17">INDEX('Updated DATA SET'!U:U,MATCH(1,('Updated DATA SET'!$A:$A='5 Oil Impact on CPI'!$A17)*('Updated DATA SET'!$B:$B='5 Oil Impact on CPI'!$B17)*('Updated DATA SET'!$C:$C='5 Oil Impact on CPI'!$C17),0))</f>
        <v>169.6</v>
      </c>
      <c r="U17" s="102" cm="1">
        <f t="array" ref="U17">INDEX('Updated DATA SET'!V:V,MATCH(1,('Updated DATA SET'!$A:$A='5 Oil Impact on CPI'!$A17)*('Updated DATA SET'!$B:$B='5 Oil Impact on CPI'!$B17)*('Updated DATA SET'!$C:$C='5 Oil Impact on CPI'!$C17),0))</f>
        <v>165.5</v>
      </c>
      <c r="V17" s="102" cm="1">
        <f t="array" ref="V17">INDEX('Updated DATA SET'!W:W,MATCH(1,('Updated DATA SET'!$A:$A='5 Oil Impact on CPI'!$A17)*('Updated DATA SET'!$B:$B='5 Oil Impact on CPI'!$B17)*('Updated DATA SET'!$C:$C='5 Oil Impact on CPI'!$C17),0))</f>
        <v>165.5</v>
      </c>
      <c r="W17" s="102" cm="1">
        <f t="array" ref="W17">INDEX('Updated DATA SET'!X:X,MATCH(1,('Updated DATA SET'!$A:$A='5 Oil Impact on CPI'!$A17)*('Updated DATA SET'!$B:$B='5 Oil Impact on CPI'!$B17)*('Updated DATA SET'!$C:$C='5 Oil Impact on CPI'!$C17),0))</f>
        <v>165.7</v>
      </c>
      <c r="X17" s="102" cm="1">
        <f t="array" ref="X17">INDEX('Updated DATA SET'!Y:Y,MATCH(1,('Updated DATA SET'!$A:$A='5 Oil Impact on CPI'!$A17)*('Updated DATA SET'!$B:$B='5 Oil Impact on CPI'!$B17)*('Updated DATA SET'!$C:$C='5 Oil Impact on CPI'!$C17),0))</f>
        <v>161.80000000000001</v>
      </c>
      <c r="Y17" s="102" cm="1">
        <f t="array" ref="Y17">INDEX('Updated DATA SET'!Z:Z,MATCH(1,('Updated DATA SET'!$A:$A='5 Oil Impact on CPI'!$A17)*('Updated DATA SET'!$B:$B='5 Oil Impact on CPI'!$B17)*('Updated DATA SET'!$C:$C='5 Oil Impact on CPI'!$C17),0))</f>
        <v>172.2</v>
      </c>
      <c r="Z17" s="102" cm="1">
        <f t="array" ref="Z17">INDEX('Updated DATA SET'!AA:AA,MATCH(1,('Updated DATA SET'!$A:$A='5 Oil Impact on CPI'!$A17)*('Updated DATA SET'!$B:$B='5 Oil Impact on CPI'!$B17)*('Updated DATA SET'!$C:$C='5 Oil Impact on CPI'!$C17),0))</f>
        <v>156.9</v>
      </c>
      <c r="AA17" s="102" cm="1">
        <f t="array" ref="AA17">INDEX('Updated DATA SET'!AB:AB,MATCH(1,('Updated DATA SET'!$A:$A='5 Oil Impact on CPI'!$A17)*('Updated DATA SET'!$B:$B='5 Oil Impact on CPI'!$B17)*('Updated DATA SET'!$C:$C='5 Oil Impact on CPI'!$C17),0))</f>
        <v>162.1</v>
      </c>
      <c r="AB17" s="102" cm="1">
        <f t="array" ref="AB17">INDEX('Updated DATA SET'!AC:AC,MATCH(1,('Updated DATA SET'!$A:$A='5 Oil Impact on CPI'!$A17)*('Updated DATA SET'!$B:$B='5 Oil Impact on CPI'!$B17)*('Updated DATA SET'!$C:$C='5 Oil Impact on CPI'!$C17),0))</f>
        <v>165.4</v>
      </c>
      <c r="AC17" s="102" cm="1">
        <f t="array" ref="AC17">INDEX('Updated DATA SET'!AD:AD,MATCH(1,('Updated DATA SET'!$A:$A='5 Oil Impact on CPI'!$A17)*('Updated DATA SET'!$B:$B='5 Oil Impact on CPI'!$B17)*('Updated DATA SET'!$C:$C='5 Oil Impact on CPI'!$C17),0))</f>
        <v>164.4</v>
      </c>
      <c r="AD17" s="102" cm="1">
        <f t="array" ref="AD17">INDEX('Updated DATA SET'!AE:AE,MATCH(1,('Updated DATA SET'!$A:$A='5 Oil Impact on CPI'!$A17)*('Updated DATA SET'!$B:$B='5 Oil Impact on CPI'!$B17)*('Updated DATA SET'!$C:$C='5 Oil Impact on CPI'!$C17),0))</f>
        <v>163.5</v>
      </c>
      <c r="AE17" s="102" cm="1">
        <f t="array" ref="AE17">INDEX('Updated DATA SET'!AF:AF,MATCH(1,('Updated DATA SET'!$A:$A='5 Oil Impact on CPI'!$A17)*('Updated DATA SET'!$B:$B='5 Oil Impact on CPI'!$B17)*('Updated DATA SET'!$C:$C='5 Oil Impact on CPI'!$C17),0))</f>
        <v>166.1</v>
      </c>
      <c r="AF17" s="107">
        <f>SUMIFS('Crude Oil DataSet'!$C$4:$C$32,'Crude Oil DataSet'!$A$4:$A$32,'5 Oil Impact on CPI'!B17,'Crude Oil DataSet'!$B$4:$B$32,'5 Oil Impact on CPI'!C17)</f>
        <v>102317.68803371425</v>
      </c>
    </row>
    <row r="18" spans="1:32" x14ac:dyDescent="0.25">
      <c r="A18" s="102" t="s">
        <v>34</v>
      </c>
      <c r="B18" s="102">
        <v>2022</v>
      </c>
      <c r="C18" s="102" t="s">
        <v>36</v>
      </c>
      <c r="D18" s="102" cm="1">
        <f t="array" ref="D18">INDEX('Updated DATA SET'!E:E,MATCH(1,('Updated DATA SET'!$A:$A='5 Oil Impact on CPI'!$A18)*('Updated DATA SET'!$B:$B='5 Oil Impact on CPI'!$B18)*('Updated DATA SET'!$C:$C='5 Oil Impact on CPI'!$C18),0))</f>
        <v>151.30000000000001</v>
      </c>
      <c r="E18" s="102" cm="1">
        <f t="array" ref="E18">INDEX('Updated DATA SET'!F:F,MATCH(1,('Updated DATA SET'!$A:$A='5 Oil Impact on CPI'!$A18)*('Updated DATA SET'!$B:$B='5 Oil Impact on CPI'!$B18)*('Updated DATA SET'!$C:$C='5 Oil Impact on CPI'!$C18),0))</f>
        <v>210.7</v>
      </c>
      <c r="F18" s="102" cm="1">
        <f t="array" ref="F18">INDEX('Updated DATA SET'!G:G,MATCH(1,('Updated DATA SET'!$A:$A='5 Oil Impact on CPI'!$A18)*('Updated DATA SET'!$B:$B='5 Oil Impact on CPI'!$B18)*('Updated DATA SET'!$C:$C='5 Oil Impact on CPI'!$C18),0))</f>
        <v>167.8</v>
      </c>
      <c r="G18" s="102" cm="1">
        <f t="array" ref="G18">INDEX('Updated DATA SET'!H:H,MATCH(1,('Updated DATA SET'!$A:$A='5 Oil Impact on CPI'!$A18)*('Updated DATA SET'!$B:$B='5 Oil Impact on CPI'!$B18)*('Updated DATA SET'!$C:$C='5 Oil Impact on CPI'!$C18),0))</f>
        <v>162.19999999999999</v>
      </c>
      <c r="H18" s="102" cm="1">
        <f t="array" ref="H18">INDEX('Updated DATA SET'!I:I,MATCH(1,('Updated DATA SET'!$A:$A='5 Oil Impact on CPI'!$A18)*('Updated DATA SET'!$B:$B='5 Oil Impact on CPI'!$B18)*('Updated DATA SET'!$C:$C='5 Oil Impact on CPI'!$C18),0))</f>
        <v>194.6</v>
      </c>
      <c r="I18" s="102" cm="1">
        <f t="array" ref="I18">INDEX('Updated DATA SET'!J:J,MATCH(1,('Updated DATA SET'!$A:$A='5 Oil Impact on CPI'!$A18)*('Updated DATA SET'!$B:$B='5 Oil Impact on CPI'!$B18)*('Updated DATA SET'!$C:$C='5 Oil Impact on CPI'!$C18),0))</f>
        <v>157.6</v>
      </c>
      <c r="J18" s="102" cm="1">
        <f t="array" ref="J18">INDEX('Updated DATA SET'!K:K,MATCH(1,('Updated DATA SET'!$A:$A='5 Oil Impact on CPI'!$A18)*('Updated DATA SET'!$B:$B='5 Oil Impact on CPI'!$B18)*('Updated DATA SET'!$C:$C='5 Oil Impact on CPI'!$C18),0))</f>
        <v>166.9</v>
      </c>
      <c r="K18" s="102" cm="1">
        <f t="array" ref="K18">INDEX('Updated DATA SET'!L:L,MATCH(1,('Updated DATA SET'!$A:$A='5 Oil Impact on CPI'!$A18)*('Updated DATA SET'!$B:$B='5 Oil Impact on CPI'!$B18)*('Updated DATA SET'!$C:$C='5 Oil Impact on CPI'!$C18),0))</f>
        <v>163.9</v>
      </c>
      <c r="L18" s="102" cm="1">
        <f t="array" ref="L18">INDEX('Updated DATA SET'!M:M,MATCH(1,('Updated DATA SET'!$A:$A='5 Oil Impact on CPI'!$A18)*('Updated DATA SET'!$B:$B='5 Oil Impact on CPI'!$B18)*('Updated DATA SET'!$C:$C='5 Oil Impact on CPI'!$C18),0))</f>
        <v>118.8</v>
      </c>
      <c r="M18" s="102" cm="1">
        <f t="array" ref="M18">INDEX('Updated DATA SET'!N:N,MATCH(1,('Updated DATA SET'!$A:$A='5 Oil Impact on CPI'!$A18)*('Updated DATA SET'!$B:$B='5 Oil Impact on CPI'!$B18)*('Updated DATA SET'!$C:$C='5 Oil Impact on CPI'!$C18),0))</f>
        <v>177.4</v>
      </c>
      <c r="N18" s="102" cm="1">
        <f t="array" ref="N18">INDEX('Updated DATA SET'!O:O,MATCH(1,('Updated DATA SET'!$A:$A='5 Oil Impact on CPI'!$A18)*('Updated DATA SET'!$B:$B='5 Oil Impact on CPI'!$B18)*('Updated DATA SET'!$C:$C='5 Oil Impact on CPI'!$C18),0))</f>
        <v>165.3</v>
      </c>
      <c r="O18" s="102" cm="1">
        <f t="array" ref="O18">INDEX('Updated DATA SET'!P:P,MATCH(1,('Updated DATA SET'!$A:$A='5 Oil Impact on CPI'!$A18)*('Updated DATA SET'!$B:$B='5 Oil Impact on CPI'!$B18)*('Updated DATA SET'!$C:$C='5 Oil Impact on CPI'!$C18),0))</f>
        <v>179.3</v>
      </c>
      <c r="P18" s="102" cm="1">
        <f t="array" ref="P18">INDEX('Updated DATA SET'!Q:Q,MATCH(1,('Updated DATA SET'!$A:$A='5 Oil Impact on CPI'!$A18)*('Updated DATA SET'!$B:$B='5 Oil Impact on CPI'!$B18)*('Updated DATA SET'!$C:$C='5 Oil Impact on CPI'!$C18),0))</f>
        <v>168.4</v>
      </c>
      <c r="Q18" s="102" cm="1">
        <f t="array" ref="Q18">INDEX('Updated DATA SET'!R:R,MATCH(1,('Updated DATA SET'!$A:$A='5 Oil Impact on CPI'!$A18)*('Updated DATA SET'!$B:$B='5 Oil Impact on CPI'!$B18)*('Updated DATA SET'!$C:$C='5 Oil Impact on CPI'!$C18),0))</f>
        <v>193.7</v>
      </c>
      <c r="R18" s="102" cm="1">
        <f t="array" ref="R18">INDEX('Updated DATA SET'!S:S,MATCH(1,('Updated DATA SET'!$A:$A='5 Oil Impact on CPI'!$A18)*('Updated DATA SET'!$B:$B='5 Oil Impact on CPI'!$B18)*('Updated DATA SET'!$C:$C='5 Oil Impact on CPI'!$C18),0))</f>
        <v>172.1</v>
      </c>
      <c r="S18" s="102" cm="1">
        <f t="array" ref="S18">INDEX('Updated DATA SET'!T:T,MATCH(1,('Updated DATA SET'!$A:$A='5 Oil Impact on CPI'!$A18)*('Updated DATA SET'!$B:$B='5 Oil Impact on CPI'!$B18)*('Updated DATA SET'!$C:$C='5 Oil Impact on CPI'!$C18),0))</f>
        <v>164.6</v>
      </c>
      <c r="T18" s="102" cm="1">
        <f t="array" ref="T18">INDEX('Updated DATA SET'!U:U,MATCH(1,('Updated DATA SET'!$A:$A='5 Oil Impact on CPI'!$A18)*('Updated DATA SET'!$B:$B='5 Oil Impact on CPI'!$B18)*('Updated DATA SET'!$C:$C='5 Oil Impact on CPI'!$C18),0))</f>
        <v>171.1</v>
      </c>
      <c r="U18" s="102" cm="1">
        <f t="array" ref="U18">INDEX('Updated DATA SET'!V:V,MATCH(1,('Updated DATA SET'!$A:$A='5 Oil Impact on CPI'!$A18)*('Updated DATA SET'!$B:$B='5 Oil Impact on CPI'!$B18)*('Updated DATA SET'!$C:$C='5 Oil Impact on CPI'!$C18),0))</f>
        <v>165.3</v>
      </c>
      <c r="V18" s="102" cm="1">
        <f t="array" ref="V18">INDEX('Updated DATA SET'!W:W,MATCH(1,('Updated DATA SET'!$A:$A='5 Oil Impact on CPI'!$A18)*('Updated DATA SET'!$B:$B='5 Oil Impact on CPI'!$B18)*('Updated DATA SET'!$C:$C='5 Oil Impact on CPI'!$C18),0))</f>
        <v>165.3</v>
      </c>
      <c r="W18" s="102" cm="1">
        <f t="array" ref="W18">INDEX('Updated DATA SET'!X:X,MATCH(1,('Updated DATA SET'!$A:$A='5 Oil Impact on CPI'!$A18)*('Updated DATA SET'!$B:$B='5 Oil Impact on CPI'!$B18)*('Updated DATA SET'!$C:$C='5 Oil Impact on CPI'!$C18),0))</f>
        <v>167.2</v>
      </c>
      <c r="X18" s="102" cm="1">
        <f t="array" ref="X18">INDEX('Updated DATA SET'!Y:Y,MATCH(1,('Updated DATA SET'!$A:$A='5 Oil Impact on CPI'!$A18)*('Updated DATA SET'!$B:$B='5 Oil Impact on CPI'!$B18)*('Updated DATA SET'!$C:$C='5 Oil Impact on CPI'!$C18),0))</f>
        <v>162.80000000000001</v>
      </c>
      <c r="Y18" s="102" cm="1">
        <f t="array" ref="Y18">INDEX('Updated DATA SET'!Z:Z,MATCH(1,('Updated DATA SET'!$A:$A='5 Oil Impact on CPI'!$A18)*('Updated DATA SET'!$B:$B='5 Oil Impact on CPI'!$B18)*('Updated DATA SET'!$C:$C='5 Oil Impact on CPI'!$C18),0))</f>
        <v>173</v>
      </c>
      <c r="Z18" s="102" cm="1">
        <f t="array" ref="Z18">INDEX('Updated DATA SET'!AA:AA,MATCH(1,('Updated DATA SET'!$A:$A='5 Oil Impact on CPI'!$A18)*('Updated DATA SET'!$B:$B='5 Oil Impact on CPI'!$B18)*('Updated DATA SET'!$C:$C='5 Oil Impact on CPI'!$C18),0))</f>
        <v>157.9</v>
      </c>
      <c r="AA18" s="102" cm="1">
        <f t="array" ref="AA18">INDEX('Updated DATA SET'!AB:AB,MATCH(1,('Updated DATA SET'!$A:$A='5 Oil Impact on CPI'!$A18)*('Updated DATA SET'!$B:$B='5 Oil Impact on CPI'!$B18)*('Updated DATA SET'!$C:$C='5 Oil Impact on CPI'!$C18),0))</f>
        <v>163.30000000000001</v>
      </c>
      <c r="AB18" s="102" cm="1">
        <f t="array" ref="AB18">INDEX('Updated DATA SET'!AC:AC,MATCH(1,('Updated DATA SET'!$A:$A='5 Oil Impact on CPI'!$A18)*('Updated DATA SET'!$B:$B='5 Oil Impact on CPI'!$B18)*('Updated DATA SET'!$C:$C='5 Oil Impact on CPI'!$C18),0))</f>
        <v>166</v>
      </c>
      <c r="AC18" s="102" cm="1">
        <f t="array" ref="AC18">INDEX('Updated DATA SET'!AD:AD,MATCH(1,('Updated DATA SET'!$A:$A='5 Oil Impact on CPI'!$A18)*('Updated DATA SET'!$B:$B='5 Oil Impact on CPI'!$B18)*('Updated DATA SET'!$C:$C='5 Oil Impact on CPI'!$C18),0))</f>
        <v>167.2</v>
      </c>
      <c r="AD18" s="102" cm="1">
        <f t="array" ref="AD18">INDEX('Updated DATA SET'!AE:AE,MATCH(1,('Updated DATA SET'!$A:$A='5 Oil Impact on CPI'!$A18)*('Updated DATA SET'!$B:$B='5 Oil Impact on CPI'!$B18)*('Updated DATA SET'!$C:$C='5 Oil Impact on CPI'!$C18),0))</f>
        <v>164.6</v>
      </c>
      <c r="AE18" s="102" cm="1">
        <f t="array" ref="AE18">INDEX('Updated DATA SET'!AF:AF,MATCH(1,('Updated DATA SET'!$A:$A='5 Oil Impact on CPI'!$A18)*('Updated DATA SET'!$B:$B='5 Oil Impact on CPI'!$B18)*('Updated DATA SET'!$C:$C='5 Oil Impact on CPI'!$C18),0))</f>
        <v>167.7</v>
      </c>
      <c r="AF18" s="107">
        <f>SUMIFS('Crude Oil DataSet'!$C$4:$C$32,'Crude Oil DataSet'!$A$4:$A$32,'5 Oil Impact on CPI'!B18,'Crude Oil DataSet'!$B$4:$B$32,'5 Oil Impact on CPI'!C18)</f>
        <v>134181.47733497745</v>
      </c>
    </row>
    <row r="19" spans="1:32" x14ac:dyDescent="0.25">
      <c r="A19" s="102" t="s">
        <v>34</v>
      </c>
      <c r="B19" s="102">
        <v>2022</v>
      </c>
      <c r="C19" s="102" t="s">
        <v>37</v>
      </c>
      <c r="D19" s="102" cm="1">
        <f t="array" ref="D19">INDEX('Updated DATA SET'!E:E,MATCH(1,('Updated DATA SET'!$A:$A='5 Oil Impact on CPI'!$A19)*('Updated DATA SET'!$B:$B='5 Oil Impact on CPI'!$B19)*('Updated DATA SET'!$C:$C='5 Oil Impact on CPI'!$C19),0))</f>
        <v>152.9</v>
      </c>
      <c r="E19" s="102" cm="1">
        <f t="array" ref="E19">INDEX('Updated DATA SET'!F:F,MATCH(1,('Updated DATA SET'!$A:$A='5 Oil Impact on CPI'!$A19)*('Updated DATA SET'!$B:$B='5 Oil Impact on CPI'!$B19)*('Updated DATA SET'!$C:$C='5 Oil Impact on CPI'!$C19),0))</f>
        <v>211.8</v>
      </c>
      <c r="F19" s="102" cm="1">
        <f t="array" ref="F19">INDEX('Updated DATA SET'!G:G,MATCH(1,('Updated DATA SET'!$A:$A='5 Oil Impact on CPI'!$A19)*('Updated DATA SET'!$B:$B='5 Oil Impact on CPI'!$B19)*('Updated DATA SET'!$C:$C='5 Oil Impact on CPI'!$C19),0))</f>
        <v>164.5</v>
      </c>
      <c r="G19" s="102" cm="1">
        <f t="array" ref="G19">INDEX('Updated DATA SET'!H:H,MATCH(1,('Updated DATA SET'!$A:$A='5 Oil Impact on CPI'!$A19)*('Updated DATA SET'!$B:$B='5 Oil Impact on CPI'!$B19)*('Updated DATA SET'!$C:$C='5 Oil Impact on CPI'!$C19),0))</f>
        <v>163.9</v>
      </c>
      <c r="H19" s="102" cm="1">
        <f t="array" ref="H19">INDEX('Updated DATA SET'!I:I,MATCH(1,('Updated DATA SET'!$A:$A='5 Oil Impact on CPI'!$A19)*('Updated DATA SET'!$B:$B='5 Oil Impact on CPI'!$B19)*('Updated DATA SET'!$C:$C='5 Oil Impact on CPI'!$C19),0))</f>
        <v>199.5</v>
      </c>
      <c r="I19" s="102" cm="1">
        <f t="array" ref="I19">INDEX('Updated DATA SET'!J:J,MATCH(1,('Updated DATA SET'!$A:$A='5 Oil Impact on CPI'!$A19)*('Updated DATA SET'!$B:$B='5 Oil Impact on CPI'!$B19)*('Updated DATA SET'!$C:$C='5 Oil Impact on CPI'!$C19),0))</f>
        <v>172.6</v>
      </c>
      <c r="J19" s="102" cm="1">
        <f t="array" ref="J19">INDEX('Updated DATA SET'!K:K,MATCH(1,('Updated DATA SET'!$A:$A='5 Oil Impact on CPI'!$A19)*('Updated DATA SET'!$B:$B='5 Oil Impact on CPI'!$B19)*('Updated DATA SET'!$C:$C='5 Oil Impact on CPI'!$C19),0))</f>
        <v>166.2</v>
      </c>
      <c r="K19" s="102" cm="1">
        <f t="array" ref="K19">INDEX('Updated DATA SET'!L:L,MATCH(1,('Updated DATA SET'!$A:$A='5 Oil Impact on CPI'!$A19)*('Updated DATA SET'!$B:$B='5 Oil Impact on CPI'!$B19)*('Updated DATA SET'!$C:$C='5 Oil Impact on CPI'!$C19),0))</f>
        <v>164.7</v>
      </c>
      <c r="L19" s="102" cm="1">
        <f t="array" ref="L19">INDEX('Updated DATA SET'!M:M,MATCH(1,('Updated DATA SET'!$A:$A='5 Oil Impact on CPI'!$A19)*('Updated DATA SET'!$B:$B='5 Oil Impact on CPI'!$B19)*('Updated DATA SET'!$C:$C='5 Oil Impact on CPI'!$C19),0))</f>
        <v>119</v>
      </c>
      <c r="M19" s="102" cm="1">
        <f t="array" ref="M19">INDEX('Updated DATA SET'!N:N,MATCH(1,('Updated DATA SET'!$A:$A='5 Oil Impact on CPI'!$A19)*('Updated DATA SET'!$B:$B='5 Oil Impact on CPI'!$B19)*('Updated DATA SET'!$C:$C='5 Oil Impact on CPI'!$C19),0))</f>
        <v>181.3</v>
      </c>
      <c r="N19" s="102" cm="1">
        <f t="array" ref="N19">INDEX('Updated DATA SET'!O:O,MATCH(1,('Updated DATA SET'!$A:$A='5 Oil Impact on CPI'!$A19)*('Updated DATA SET'!$B:$B='5 Oil Impact on CPI'!$B19)*('Updated DATA SET'!$C:$C='5 Oil Impact on CPI'!$C19),0))</f>
        <v>166.2</v>
      </c>
      <c r="O19" s="102" cm="1">
        <f t="array" ref="O19">INDEX('Updated DATA SET'!P:P,MATCH(1,('Updated DATA SET'!$A:$A='5 Oil Impact on CPI'!$A19)*('Updated DATA SET'!$B:$B='5 Oil Impact on CPI'!$B19)*('Updated DATA SET'!$C:$C='5 Oil Impact on CPI'!$C19),0))</f>
        <v>180.9</v>
      </c>
      <c r="P19" s="102" cm="1">
        <f t="array" ref="P19">INDEX('Updated DATA SET'!Q:Q,MATCH(1,('Updated DATA SET'!$A:$A='5 Oil Impact on CPI'!$A19)*('Updated DATA SET'!$B:$B='5 Oil Impact on CPI'!$B19)*('Updated DATA SET'!$C:$C='5 Oil Impact on CPI'!$C19),0))</f>
        <v>170.8</v>
      </c>
      <c r="Q19" s="102" cm="1">
        <f t="array" ref="Q19">INDEX('Updated DATA SET'!R:R,MATCH(1,('Updated DATA SET'!$A:$A='5 Oil Impact on CPI'!$A19)*('Updated DATA SET'!$B:$B='5 Oil Impact on CPI'!$B19)*('Updated DATA SET'!$C:$C='5 Oil Impact on CPI'!$C19),0))</f>
        <v>193.9</v>
      </c>
      <c r="R19" s="102" cm="1">
        <f t="array" ref="R19">INDEX('Updated DATA SET'!S:S,MATCH(1,('Updated DATA SET'!$A:$A='5 Oil Impact on CPI'!$A19)*('Updated DATA SET'!$B:$B='5 Oil Impact on CPI'!$B19)*('Updated DATA SET'!$C:$C='5 Oil Impact on CPI'!$C19),0))</f>
        <v>173.9</v>
      </c>
      <c r="S19" s="102" cm="1">
        <f t="array" ref="S19">INDEX('Updated DATA SET'!T:T,MATCH(1,('Updated DATA SET'!$A:$A='5 Oil Impact on CPI'!$A19)*('Updated DATA SET'!$B:$B='5 Oil Impact on CPI'!$B19)*('Updated DATA SET'!$C:$C='5 Oil Impact on CPI'!$C19),0))</f>
        <v>166.5</v>
      </c>
      <c r="T19" s="102" cm="1">
        <f t="array" ref="T19">INDEX('Updated DATA SET'!U:U,MATCH(1,('Updated DATA SET'!$A:$A='5 Oil Impact on CPI'!$A19)*('Updated DATA SET'!$B:$B='5 Oil Impact on CPI'!$B19)*('Updated DATA SET'!$C:$C='5 Oil Impact on CPI'!$C19),0))</f>
        <v>172.8</v>
      </c>
      <c r="U19" s="102" cm="1">
        <f t="array" ref="U19">INDEX('Updated DATA SET'!V:V,MATCH(1,('Updated DATA SET'!$A:$A='5 Oil Impact on CPI'!$A19)*('Updated DATA SET'!$B:$B='5 Oil Impact on CPI'!$B19)*('Updated DATA SET'!$C:$C='5 Oil Impact on CPI'!$C19),0))</f>
        <v>167</v>
      </c>
      <c r="V19" s="102" cm="1">
        <f t="array" ref="V19">INDEX('Updated DATA SET'!W:W,MATCH(1,('Updated DATA SET'!$A:$A='5 Oil Impact on CPI'!$A19)*('Updated DATA SET'!$B:$B='5 Oil Impact on CPI'!$B19)*('Updated DATA SET'!$C:$C='5 Oil Impact on CPI'!$C19),0))</f>
        <v>167</v>
      </c>
      <c r="W19" s="102" cm="1">
        <f t="array" ref="W19">INDEX('Updated DATA SET'!X:X,MATCH(1,('Updated DATA SET'!$A:$A='5 Oil Impact on CPI'!$A19)*('Updated DATA SET'!$B:$B='5 Oil Impact on CPI'!$B19)*('Updated DATA SET'!$C:$C='5 Oil Impact on CPI'!$C19),0))</f>
        <v>172.2</v>
      </c>
      <c r="X19" s="102" cm="1">
        <f t="array" ref="X19">INDEX('Updated DATA SET'!Y:Y,MATCH(1,('Updated DATA SET'!$A:$A='5 Oil Impact on CPI'!$A19)*('Updated DATA SET'!$B:$B='5 Oil Impact on CPI'!$B19)*('Updated DATA SET'!$C:$C='5 Oil Impact on CPI'!$C19),0))</f>
        <v>164</v>
      </c>
      <c r="Y19" s="102" cm="1">
        <f t="array" ref="Y19">INDEX('Updated DATA SET'!Z:Z,MATCH(1,('Updated DATA SET'!$A:$A='5 Oil Impact on CPI'!$A19)*('Updated DATA SET'!$B:$B='5 Oil Impact on CPI'!$B19)*('Updated DATA SET'!$C:$C='5 Oil Impact on CPI'!$C19),0))</f>
        <v>174</v>
      </c>
      <c r="Z19" s="102" cm="1">
        <f t="array" ref="Z19">INDEX('Updated DATA SET'!AA:AA,MATCH(1,('Updated DATA SET'!$A:$A='5 Oil Impact on CPI'!$A19)*('Updated DATA SET'!$B:$B='5 Oil Impact on CPI'!$B19)*('Updated DATA SET'!$C:$C='5 Oil Impact on CPI'!$C19),0))</f>
        <v>162.6</v>
      </c>
      <c r="AA19" s="102" cm="1">
        <f t="array" ref="AA19">INDEX('Updated DATA SET'!AB:AB,MATCH(1,('Updated DATA SET'!$A:$A='5 Oil Impact on CPI'!$A19)*('Updated DATA SET'!$B:$B='5 Oil Impact on CPI'!$B19)*('Updated DATA SET'!$C:$C='5 Oil Impact on CPI'!$C19),0))</f>
        <v>164.4</v>
      </c>
      <c r="AB19" s="102" cm="1">
        <f t="array" ref="AB19">INDEX('Updated DATA SET'!AC:AC,MATCH(1,('Updated DATA SET'!$A:$A='5 Oil Impact on CPI'!$A19)*('Updated DATA SET'!$B:$B='5 Oil Impact on CPI'!$B19)*('Updated DATA SET'!$C:$C='5 Oil Impact on CPI'!$C19),0))</f>
        <v>166.9</v>
      </c>
      <c r="AC19" s="102" cm="1">
        <f t="array" ref="AC19">INDEX('Updated DATA SET'!AD:AD,MATCH(1,('Updated DATA SET'!$A:$A='5 Oil Impact on CPI'!$A19)*('Updated DATA SET'!$B:$B='5 Oil Impact on CPI'!$B19)*('Updated DATA SET'!$C:$C='5 Oil Impact on CPI'!$C19),0))</f>
        <v>168.8</v>
      </c>
      <c r="AD19" s="102" cm="1">
        <f t="array" ref="AD19">INDEX('Updated DATA SET'!AE:AE,MATCH(1,('Updated DATA SET'!$A:$A='5 Oil Impact on CPI'!$A19)*('Updated DATA SET'!$B:$B='5 Oil Impact on CPI'!$B19)*('Updated DATA SET'!$C:$C='5 Oil Impact on CPI'!$C19),0))</f>
        <v>166.8</v>
      </c>
      <c r="AE19" s="102" cm="1">
        <f t="array" ref="AE19">INDEX('Updated DATA SET'!AF:AF,MATCH(1,('Updated DATA SET'!$A:$A='5 Oil Impact on CPI'!$A19)*('Updated DATA SET'!$B:$B='5 Oil Impact on CPI'!$B19)*('Updated DATA SET'!$C:$C='5 Oil Impact on CPI'!$C19),0))</f>
        <v>170.1</v>
      </c>
      <c r="AF19" s="107">
        <f>SUMIFS('Crude Oil DataSet'!$C$4:$C$32,'Crude Oil DataSet'!$A$4:$A$32,'5 Oil Impact on CPI'!B19,'Crude Oil DataSet'!$B$4:$B$32,'5 Oil Impact on CPI'!C19)</f>
        <v>151257.77739211501</v>
      </c>
    </row>
    <row r="20" spans="1:32" x14ac:dyDescent="0.25">
      <c r="A20" s="102" t="s">
        <v>34</v>
      </c>
      <c r="B20" s="102">
        <v>2022</v>
      </c>
      <c r="C20" s="102" t="s">
        <v>38</v>
      </c>
      <c r="D20" s="102" cm="1">
        <f t="array" ref="D20">INDEX('Updated DATA SET'!E:E,MATCH(1,('Updated DATA SET'!$A:$A='5 Oil Impact on CPI'!$A20)*('Updated DATA SET'!$B:$B='5 Oil Impact on CPI'!$B20)*('Updated DATA SET'!$C:$C='5 Oil Impact on CPI'!$C20),0))</f>
        <v>154.1</v>
      </c>
      <c r="E20" s="102" cm="1">
        <f t="array" ref="E20">INDEX('Updated DATA SET'!F:F,MATCH(1,('Updated DATA SET'!$A:$A='5 Oil Impact on CPI'!$A20)*('Updated DATA SET'!$B:$B='5 Oil Impact on CPI'!$B20)*('Updated DATA SET'!$C:$C='5 Oil Impact on CPI'!$C20),0))</f>
        <v>217</v>
      </c>
      <c r="F20" s="102" cm="1">
        <f t="array" ref="F20">INDEX('Updated DATA SET'!G:G,MATCH(1,('Updated DATA SET'!$A:$A='5 Oil Impact on CPI'!$A20)*('Updated DATA SET'!$B:$B='5 Oil Impact on CPI'!$B20)*('Updated DATA SET'!$C:$C='5 Oil Impact on CPI'!$C20),0))</f>
        <v>162.4</v>
      </c>
      <c r="G20" s="102" cm="1">
        <f t="array" ref="G20">INDEX('Updated DATA SET'!H:H,MATCH(1,('Updated DATA SET'!$A:$A='5 Oil Impact on CPI'!$A20)*('Updated DATA SET'!$B:$B='5 Oil Impact on CPI'!$B20)*('Updated DATA SET'!$C:$C='5 Oil Impact on CPI'!$C20),0))</f>
        <v>164.9</v>
      </c>
      <c r="H20" s="102" cm="1">
        <f t="array" ref="H20">INDEX('Updated DATA SET'!I:I,MATCH(1,('Updated DATA SET'!$A:$A='5 Oil Impact on CPI'!$A20)*('Updated DATA SET'!$B:$B='5 Oil Impact on CPI'!$B20)*('Updated DATA SET'!$C:$C='5 Oil Impact on CPI'!$C20),0))</f>
        <v>202.4</v>
      </c>
      <c r="I20" s="102" cm="1">
        <f t="array" ref="I20">INDEX('Updated DATA SET'!J:J,MATCH(1,('Updated DATA SET'!$A:$A='5 Oil Impact on CPI'!$A20)*('Updated DATA SET'!$B:$B='5 Oil Impact on CPI'!$B20)*('Updated DATA SET'!$C:$C='5 Oil Impact on CPI'!$C20),0))</f>
        <v>171</v>
      </c>
      <c r="J20" s="102" cm="1">
        <f t="array" ref="J20">INDEX('Updated DATA SET'!K:K,MATCH(1,('Updated DATA SET'!$A:$A='5 Oil Impact on CPI'!$A20)*('Updated DATA SET'!$B:$B='5 Oil Impact on CPI'!$B20)*('Updated DATA SET'!$C:$C='5 Oil Impact on CPI'!$C20),0))</f>
        <v>174.9</v>
      </c>
      <c r="K20" s="102" cm="1">
        <f t="array" ref="K20">INDEX('Updated DATA SET'!L:L,MATCH(1,('Updated DATA SET'!$A:$A='5 Oil Impact on CPI'!$A20)*('Updated DATA SET'!$B:$B='5 Oil Impact on CPI'!$B20)*('Updated DATA SET'!$C:$C='5 Oil Impact on CPI'!$C20),0))</f>
        <v>164.7</v>
      </c>
      <c r="L20" s="102" cm="1">
        <f t="array" ref="L20">INDEX('Updated DATA SET'!M:M,MATCH(1,('Updated DATA SET'!$A:$A='5 Oil Impact on CPI'!$A20)*('Updated DATA SET'!$B:$B='5 Oil Impact on CPI'!$B20)*('Updated DATA SET'!$C:$C='5 Oil Impact on CPI'!$C20),0))</f>
        <v>119.7</v>
      </c>
      <c r="M20" s="102" cm="1">
        <f t="array" ref="M20">INDEX('Updated DATA SET'!N:N,MATCH(1,('Updated DATA SET'!$A:$A='5 Oil Impact on CPI'!$A20)*('Updated DATA SET'!$B:$B='5 Oil Impact on CPI'!$B20)*('Updated DATA SET'!$C:$C='5 Oil Impact on CPI'!$C20),0))</f>
        <v>184.9</v>
      </c>
      <c r="N20" s="102" cm="1">
        <f t="array" ref="N20">INDEX('Updated DATA SET'!O:O,MATCH(1,('Updated DATA SET'!$A:$A='5 Oil Impact on CPI'!$A20)*('Updated DATA SET'!$B:$B='5 Oil Impact on CPI'!$B20)*('Updated DATA SET'!$C:$C='5 Oil Impact on CPI'!$C20),0))</f>
        <v>167.1</v>
      </c>
      <c r="O20" s="102" cm="1">
        <f t="array" ref="O20">INDEX('Updated DATA SET'!P:P,MATCH(1,('Updated DATA SET'!$A:$A='5 Oil Impact on CPI'!$A20)*('Updated DATA SET'!$B:$B='5 Oil Impact on CPI'!$B20)*('Updated DATA SET'!$C:$C='5 Oil Impact on CPI'!$C20),0))</f>
        <v>182.5</v>
      </c>
      <c r="P20" s="102" cm="1">
        <f t="array" ref="P20">INDEX('Updated DATA SET'!Q:Q,MATCH(1,('Updated DATA SET'!$A:$A='5 Oil Impact on CPI'!$A20)*('Updated DATA SET'!$B:$B='5 Oil Impact on CPI'!$B20)*('Updated DATA SET'!$C:$C='5 Oil Impact on CPI'!$C20),0))</f>
        <v>173.3</v>
      </c>
      <c r="Q20" s="102" cm="1">
        <f t="array" ref="Q20">INDEX('Updated DATA SET'!R:R,MATCH(1,('Updated DATA SET'!$A:$A='5 Oil Impact on CPI'!$A20)*('Updated DATA SET'!$B:$B='5 Oil Impact on CPI'!$B20)*('Updated DATA SET'!$C:$C='5 Oil Impact on CPI'!$C20),0))</f>
        <v>194.1</v>
      </c>
      <c r="R20" s="102" cm="1">
        <f t="array" ref="R20">INDEX('Updated DATA SET'!S:S,MATCH(1,('Updated DATA SET'!$A:$A='5 Oil Impact on CPI'!$A20)*('Updated DATA SET'!$B:$B='5 Oil Impact on CPI'!$B20)*('Updated DATA SET'!$C:$C='5 Oil Impact on CPI'!$C20),0))</f>
        <v>175.6</v>
      </c>
      <c r="S20" s="102" cm="1">
        <f t="array" ref="S20">INDEX('Updated DATA SET'!T:T,MATCH(1,('Updated DATA SET'!$A:$A='5 Oil Impact on CPI'!$A20)*('Updated DATA SET'!$B:$B='5 Oil Impact on CPI'!$B20)*('Updated DATA SET'!$C:$C='5 Oil Impact on CPI'!$C20),0))</f>
        <v>168.4</v>
      </c>
      <c r="T20" s="102" cm="1">
        <f t="array" ref="T20">INDEX('Updated DATA SET'!U:U,MATCH(1,('Updated DATA SET'!$A:$A='5 Oil Impact on CPI'!$A20)*('Updated DATA SET'!$B:$B='5 Oil Impact on CPI'!$B20)*('Updated DATA SET'!$C:$C='5 Oil Impact on CPI'!$C20),0))</f>
        <v>174.6</v>
      </c>
      <c r="U20" s="102" cm="1">
        <f t="array" ref="U20">INDEX('Updated DATA SET'!V:V,MATCH(1,('Updated DATA SET'!$A:$A='5 Oil Impact on CPI'!$A20)*('Updated DATA SET'!$B:$B='5 Oil Impact on CPI'!$B20)*('Updated DATA SET'!$C:$C='5 Oil Impact on CPI'!$C20),0))</f>
        <v>167.5</v>
      </c>
      <c r="V20" s="102" cm="1">
        <f t="array" ref="V20">INDEX('Updated DATA SET'!W:W,MATCH(1,('Updated DATA SET'!$A:$A='5 Oil Impact on CPI'!$A20)*('Updated DATA SET'!$B:$B='5 Oil Impact on CPI'!$B20)*('Updated DATA SET'!$C:$C='5 Oil Impact on CPI'!$C20),0))</f>
        <v>167.5</v>
      </c>
      <c r="W20" s="102" cm="1">
        <f t="array" ref="W20">INDEX('Updated DATA SET'!X:X,MATCH(1,('Updated DATA SET'!$A:$A='5 Oil Impact on CPI'!$A20)*('Updated DATA SET'!$B:$B='5 Oil Impact on CPI'!$B20)*('Updated DATA SET'!$C:$C='5 Oil Impact on CPI'!$C20),0))</f>
        <v>174.6</v>
      </c>
      <c r="X20" s="102" cm="1">
        <f t="array" ref="X20">INDEX('Updated DATA SET'!Y:Y,MATCH(1,('Updated DATA SET'!$A:$A='5 Oil Impact on CPI'!$A20)*('Updated DATA SET'!$B:$B='5 Oil Impact on CPI'!$B20)*('Updated DATA SET'!$C:$C='5 Oil Impact on CPI'!$C20),0))</f>
        <v>165.2</v>
      </c>
      <c r="Y20" s="102" cm="1">
        <f t="array" ref="Y20">INDEX('Updated DATA SET'!Z:Z,MATCH(1,('Updated DATA SET'!$A:$A='5 Oil Impact on CPI'!$A20)*('Updated DATA SET'!$B:$B='5 Oil Impact on CPI'!$B20)*('Updated DATA SET'!$C:$C='5 Oil Impact on CPI'!$C20),0))</f>
        <v>174.8</v>
      </c>
      <c r="Z20" s="102" cm="1">
        <f t="array" ref="Z20">INDEX('Updated DATA SET'!AA:AA,MATCH(1,('Updated DATA SET'!$A:$A='5 Oil Impact on CPI'!$A20)*('Updated DATA SET'!$B:$B='5 Oil Impact on CPI'!$B20)*('Updated DATA SET'!$C:$C='5 Oil Impact on CPI'!$C20),0))</f>
        <v>163</v>
      </c>
      <c r="AA20" s="102" cm="1">
        <f t="array" ref="AA20">INDEX('Updated DATA SET'!AB:AB,MATCH(1,('Updated DATA SET'!$A:$A='5 Oil Impact on CPI'!$A20)*('Updated DATA SET'!$B:$B='5 Oil Impact on CPI'!$B20)*('Updated DATA SET'!$C:$C='5 Oil Impact on CPI'!$C20),0))</f>
        <v>165.1</v>
      </c>
      <c r="AB20" s="102" cm="1">
        <f t="array" ref="AB20">INDEX('Updated DATA SET'!AC:AC,MATCH(1,('Updated DATA SET'!$A:$A='5 Oil Impact on CPI'!$A20)*('Updated DATA SET'!$B:$B='5 Oil Impact on CPI'!$B20)*('Updated DATA SET'!$C:$C='5 Oil Impact on CPI'!$C20),0))</f>
        <v>167.9</v>
      </c>
      <c r="AC20" s="102" cm="1">
        <f t="array" ref="AC20">INDEX('Updated DATA SET'!AD:AD,MATCH(1,('Updated DATA SET'!$A:$A='5 Oil Impact on CPI'!$A20)*('Updated DATA SET'!$B:$B='5 Oil Impact on CPI'!$B20)*('Updated DATA SET'!$C:$C='5 Oil Impact on CPI'!$C20),0))</f>
        <v>168.4</v>
      </c>
      <c r="AD20" s="102" cm="1">
        <f t="array" ref="AD20">INDEX('Updated DATA SET'!AE:AE,MATCH(1,('Updated DATA SET'!$A:$A='5 Oil Impact on CPI'!$A20)*('Updated DATA SET'!$B:$B='5 Oil Impact on CPI'!$B20)*('Updated DATA SET'!$C:$C='5 Oil Impact on CPI'!$C20),0))</f>
        <v>167.5</v>
      </c>
      <c r="AE20" s="102" cm="1">
        <f t="array" ref="AE20">INDEX('Updated DATA SET'!AF:AF,MATCH(1,('Updated DATA SET'!$A:$A='5 Oil Impact on CPI'!$A20)*('Updated DATA SET'!$B:$B='5 Oil Impact on CPI'!$B20)*('Updated DATA SET'!$C:$C='5 Oil Impact on CPI'!$C20),0))</f>
        <v>171.7</v>
      </c>
      <c r="AF20" s="107">
        <f>SUMIFS('Crude Oil DataSet'!$C$4:$C$32,'Crude Oil DataSet'!$A$4:$A$32,'5 Oil Impact on CPI'!B20,'Crude Oil DataSet'!$B$4:$B$32,'5 Oil Impact on CPI'!C20)</f>
        <v>137781.52369026651</v>
      </c>
    </row>
    <row r="21" spans="1:32" x14ac:dyDescent="0.25">
      <c r="A21" s="102" t="s">
        <v>34</v>
      </c>
      <c r="B21" s="102">
        <v>2022</v>
      </c>
      <c r="C21" s="102" t="s">
        <v>39</v>
      </c>
      <c r="D21" s="102" cm="1">
        <f t="array" ref="D21">INDEX('Updated DATA SET'!E:E,MATCH(1,('Updated DATA SET'!$A:$A='5 Oil Impact on CPI'!$A21)*('Updated DATA SET'!$B:$B='5 Oil Impact on CPI'!$B21)*('Updated DATA SET'!$C:$C='5 Oil Impact on CPI'!$C21),0))</f>
        <v>155</v>
      </c>
      <c r="E21" s="102" cm="1">
        <f t="array" ref="E21">INDEX('Updated DATA SET'!F:F,MATCH(1,('Updated DATA SET'!$A:$A='5 Oil Impact on CPI'!$A21)*('Updated DATA SET'!$B:$B='5 Oil Impact on CPI'!$B21)*('Updated DATA SET'!$C:$C='5 Oil Impact on CPI'!$C21),0))</f>
        <v>219.4</v>
      </c>
      <c r="F21" s="102" cm="1">
        <f t="array" ref="F21">INDEX('Updated DATA SET'!G:G,MATCH(1,('Updated DATA SET'!$A:$A='5 Oil Impact on CPI'!$A21)*('Updated DATA SET'!$B:$B='5 Oil Impact on CPI'!$B21)*('Updated DATA SET'!$C:$C='5 Oil Impact on CPI'!$C21),0))</f>
        <v>170.8</v>
      </c>
      <c r="G21" s="102" cm="1">
        <f t="array" ref="G21">INDEX('Updated DATA SET'!H:H,MATCH(1,('Updated DATA SET'!$A:$A='5 Oil Impact on CPI'!$A21)*('Updated DATA SET'!$B:$B='5 Oil Impact on CPI'!$B21)*('Updated DATA SET'!$C:$C='5 Oil Impact on CPI'!$C21),0))</f>
        <v>165.8</v>
      </c>
      <c r="H21" s="102" cm="1">
        <f t="array" ref="H21">INDEX('Updated DATA SET'!I:I,MATCH(1,('Updated DATA SET'!$A:$A='5 Oil Impact on CPI'!$A21)*('Updated DATA SET'!$B:$B='5 Oil Impact on CPI'!$B21)*('Updated DATA SET'!$C:$C='5 Oil Impact on CPI'!$C21),0))</f>
        <v>200.9</v>
      </c>
      <c r="I21" s="102" cm="1">
        <f t="array" ref="I21">INDEX('Updated DATA SET'!J:J,MATCH(1,('Updated DATA SET'!$A:$A='5 Oil Impact on CPI'!$A21)*('Updated DATA SET'!$B:$B='5 Oil Impact on CPI'!$B21)*('Updated DATA SET'!$C:$C='5 Oil Impact on CPI'!$C21),0))</f>
        <v>169.7</v>
      </c>
      <c r="J21" s="102" cm="1">
        <f t="array" ref="J21">INDEX('Updated DATA SET'!K:K,MATCH(1,('Updated DATA SET'!$A:$A='5 Oil Impact on CPI'!$A21)*('Updated DATA SET'!$B:$B='5 Oil Impact on CPI'!$B21)*('Updated DATA SET'!$C:$C='5 Oil Impact on CPI'!$C21),0))</f>
        <v>182.3</v>
      </c>
      <c r="K21" s="102" cm="1">
        <f t="array" ref="K21">INDEX('Updated DATA SET'!L:L,MATCH(1,('Updated DATA SET'!$A:$A='5 Oil Impact on CPI'!$A21)*('Updated DATA SET'!$B:$B='5 Oil Impact on CPI'!$B21)*('Updated DATA SET'!$C:$C='5 Oil Impact on CPI'!$C21),0))</f>
        <v>164.3</v>
      </c>
      <c r="L21" s="102" cm="1">
        <f t="array" ref="L21">INDEX('Updated DATA SET'!M:M,MATCH(1,('Updated DATA SET'!$A:$A='5 Oil Impact on CPI'!$A21)*('Updated DATA SET'!$B:$B='5 Oil Impact on CPI'!$B21)*('Updated DATA SET'!$C:$C='5 Oil Impact on CPI'!$C21),0))</f>
        <v>119.9</v>
      </c>
      <c r="M21" s="102" cm="1">
        <f t="array" ref="M21">INDEX('Updated DATA SET'!N:N,MATCH(1,('Updated DATA SET'!$A:$A='5 Oil Impact on CPI'!$A21)*('Updated DATA SET'!$B:$B='5 Oil Impact on CPI'!$B21)*('Updated DATA SET'!$C:$C='5 Oil Impact on CPI'!$C21),0))</f>
        <v>187.1</v>
      </c>
      <c r="N21" s="102" cm="1">
        <f t="array" ref="N21">INDEX('Updated DATA SET'!O:O,MATCH(1,('Updated DATA SET'!$A:$A='5 Oil Impact on CPI'!$A21)*('Updated DATA SET'!$B:$B='5 Oil Impact on CPI'!$B21)*('Updated DATA SET'!$C:$C='5 Oil Impact on CPI'!$C21),0))</f>
        <v>167.9</v>
      </c>
      <c r="O21" s="102" cm="1">
        <f t="array" ref="O21">INDEX('Updated DATA SET'!P:P,MATCH(1,('Updated DATA SET'!$A:$A='5 Oil Impact on CPI'!$A21)*('Updated DATA SET'!$B:$B='5 Oil Impact on CPI'!$B21)*('Updated DATA SET'!$C:$C='5 Oil Impact on CPI'!$C21),0))</f>
        <v>183.9</v>
      </c>
      <c r="P21" s="102" cm="1">
        <f t="array" ref="P21">INDEX('Updated DATA SET'!Q:Q,MATCH(1,('Updated DATA SET'!$A:$A='5 Oil Impact on CPI'!$A21)*('Updated DATA SET'!$B:$B='5 Oil Impact on CPI'!$B21)*('Updated DATA SET'!$C:$C='5 Oil Impact on CPI'!$C21),0))</f>
        <v>174.9</v>
      </c>
      <c r="Q21" s="102" cm="1">
        <f t="array" ref="Q21">INDEX('Updated DATA SET'!R:R,MATCH(1,('Updated DATA SET'!$A:$A='5 Oil Impact on CPI'!$A21)*('Updated DATA SET'!$B:$B='5 Oil Impact on CPI'!$B21)*('Updated DATA SET'!$C:$C='5 Oil Impact on CPI'!$C21),0))</f>
        <v>194.3</v>
      </c>
      <c r="R21" s="102" cm="1">
        <f t="array" ref="R21">INDEX('Updated DATA SET'!S:S,MATCH(1,('Updated DATA SET'!$A:$A='5 Oil Impact on CPI'!$A21)*('Updated DATA SET'!$B:$B='5 Oil Impact on CPI'!$B21)*('Updated DATA SET'!$C:$C='5 Oil Impact on CPI'!$C21),0))</f>
        <v>177.1</v>
      </c>
      <c r="S21" s="102" cm="1">
        <f t="array" ref="S21">INDEX('Updated DATA SET'!T:T,MATCH(1,('Updated DATA SET'!$A:$A='5 Oil Impact on CPI'!$A21)*('Updated DATA SET'!$B:$B='5 Oil Impact on CPI'!$B21)*('Updated DATA SET'!$C:$C='5 Oil Impact on CPI'!$C21),0))</f>
        <v>169.9</v>
      </c>
      <c r="T21" s="102" cm="1">
        <f t="array" ref="T21">INDEX('Updated DATA SET'!U:U,MATCH(1,('Updated DATA SET'!$A:$A='5 Oil Impact on CPI'!$A21)*('Updated DATA SET'!$B:$B='5 Oil Impact on CPI'!$B21)*('Updated DATA SET'!$C:$C='5 Oil Impact on CPI'!$C21),0))</f>
        <v>176</v>
      </c>
      <c r="U21" s="102" cm="1">
        <f t="array" ref="U21">INDEX('Updated DATA SET'!V:V,MATCH(1,('Updated DATA SET'!$A:$A='5 Oil Impact on CPI'!$A21)*('Updated DATA SET'!$B:$B='5 Oil Impact on CPI'!$B21)*('Updated DATA SET'!$C:$C='5 Oil Impact on CPI'!$C21),0))</f>
        <v>166.8</v>
      </c>
      <c r="V21" s="102" cm="1">
        <f t="array" ref="V21">INDEX('Updated DATA SET'!W:W,MATCH(1,('Updated DATA SET'!$A:$A='5 Oil Impact on CPI'!$A21)*('Updated DATA SET'!$B:$B='5 Oil Impact on CPI'!$B21)*('Updated DATA SET'!$C:$C='5 Oil Impact on CPI'!$C21),0))</f>
        <v>166.8</v>
      </c>
      <c r="W21" s="102" cm="1">
        <f t="array" ref="W21">INDEX('Updated DATA SET'!X:X,MATCH(1,('Updated DATA SET'!$A:$A='5 Oil Impact on CPI'!$A21)*('Updated DATA SET'!$B:$B='5 Oil Impact on CPI'!$B21)*('Updated DATA SET'!$C:$C='5 Oil Impact on CPI'!$C21),0))</f>
        <v>176</v>
      </c>
      <c r="X21" s="102" cm="1">
        <f t="array" ref="X21">INDEX('Updated DATA SET'!Y:Y,MATCH(1,('Updated DATA SET'!$A:$A='5 Oil Impact on CPI'!$A21)*('Updated DATA SET'!$B:$B='5 Oil Impact on CPI'!$B21)*('Updated DATA SET'!$C:$C='5 Oil Impact on CPI'!$C21),0))</f>
        <v>166.4</v>
      </c>
      <c r="Y21" s="102" cm="1">
        <f t="array" ref="Y21">INDEX('Updated DATA SET'!Z:Z,MATCH(1,('Updated DATA SET'!$A:$A='5 Oil Impact on CPI'!$A21)*('Updated DATA SET'!$B:$B='5 Oil Impact on CPI'!$B21)*('Updated DATA SET'!$C:$C='5 Oil Impact on CPI'!$C21),0))</f>
        <v>175.4</v>
      </c>
      <c r="Z21" s="102" cm="1">
        <f t="array" ref="Z21">INDEX('Updated DATA SET'!AA:AA,MATCH(1,('Updated DATA SET'!$A:$A='5 Oil Impact on CPI'!$A21)*('Updated DATA SET'!$B:$B='5 Oil Impact on CPI'!$B21)*('Updated DATA SET'!$C:$C='5 Oil Impact on CPI'!$C21),0))</f>
        <v>161.1</v>
      </c>
      <c r="AA21" s="102" cm="1">
        <f t="array" ref="AA21">INDEX('Updated DATA SET'!AB:AB,MATCH(1,('Updated DATA SET'!$A:$A='5 Oil Impact on CPI'!$A21)*('Updated DATA SET'!$B:$B='5 Oil Impact on CPI'!$B21)*('Updated DATA SET'!$C:$C='5 Oil Impact on CPI'!$C21),0))</f>
        <v>165.8</v>
      </c>
      <c r="AB21" s="102" cm="1">
        <f t="array" ref="AB21">INDEX('Updated DATA SET'!AC:AC,MATCH(1,('Updated DATA SET'!$A:$A='5 Oil Impact on CPI'!$A21)*('Updated DATA SET'!$B:$B='5 Oil Impact on CPI'!$B21)*('Updated DATA SET'!$C:$C='5 Oil Impact on CPI'!$C21),0))</f>
        <v>169</v>
      </c>
      <c r="AC21" s="102" cm="1">
        <f t="array" ref="AC21">INDEX('Updated DATA SET'!AD:AD,MATCH(1,('Updated DATA SET'!$A:$A='5 Oil Impact on CPI'!$A21)*('Updated DATA SET'!$B:$B='5 Oil Impact on CPI'!$B21)*('Updated DATA SET'!$C:$C='5 Oil Impact on CPI'!$C21),0))</f>
        <v>169.4</v>
      </c>
      <c r="AD21" s="102" cm="1">
        <f t="array" ref="AD21">INDEX('Updated DATA SET'!AE:AE,MATCH(1,('Updated DATA SET'!$A:$A='5 Oil Impact on CPI'!$A21)*('Updated DATA SET'!$B:$B='5 Oil Impact on CPI'!$B21)*('Updated DATA SET'!$C:$C='5 Oil Impact on CPI'!$C21),0))</f>
        <v>167.5</v>
      </c>
      <c r="AE21" s="102" cm="1">
        <f t="array" ref="AE21">INDEX('Updated DATA SET'!AF:AF,MATCH(1,('Updated DATA SET'!$A:$A='5 Oil Impact on CPI'!$A21)*('Updated DATA SET'!$B:$B='5 Oil Impact on CPI'!$B21)*('Updated DATA SET'!$C:$C='5 Oil Impact on CPI'!$C21),0))</f>
        <v>172.6</v>
      </c>
      <c r="AF21" s="107">
        <f>SUMIFS('Crude Oil DataSet'!$C$4:$C$32,'Crude Oil DataSet'!$A$4:$A$32,'5 Oil Impact on CPI'!B21,'Crude Oil DataSet'!$B$4:$B$32,'5 Oil Impact on CPI'!C21)</f>
        <v>140361.99809642398</v>
      </c>
    </row>
    <row r="22" spans="1:32" x14ac:dyDescent="0.25">
      <c r="A22" s="102" t="s">
        <v>34</v>
      </c>
      <c r="B22" s="102">
        <v>2022</v>
      </c>
      <c r="C22" s="102" t="s">
        <v>40</v>
      </c>
      <c r="D22" s="102" cm="1">
        <f t="array" ref="D22">INDEX('Updated DATA SET'!E:E,MATCH(1,('Updated DATA SET'!$A:$A='5 Oil Impact on CPI'!$A22)*('Updated DATA SET'!$B:$B='5 Oil Impact on CPI'!$B22)*('Updated DATA SET'!$C:$C='5 Oil Impact on CPI'!$C22),0))</f>
        <v>156.5</v>
      </c>
      <c r="E22" s="102" cm="1">
        <f t="array" ref="E22">INDEX('Updated DATA SET'!F:F,MATCH(1,('Updated DATA SET'!$A:$A='5 Oil Impact on CPI'!$A22)*('Updated DATA SET'!$B:$B='5 Oil Impact on CPI'!$B22)*('Updated DATA SET'!$C:$C='5 Oil Impact on CPI'!$C22),0))</f>
        <v>213</v>
      </c>
      <c r="F22" s="102" cm="1">
        <f t="array" ref="F22">INDEX('Updated DATA SET'!G:G,MATCH(1,('Updated DATA SET'!$A:$A='5 Oil Impact on CPI'!$A22)*('Updated DATA SET'!$B:$B='5 Oil Impact on CPI'!$B22)*('Updated DATA SET'!$C:$C='5 Oil Impact on CPI'!$C22),0))</f>
        <v>175.2</v>
      </c>
      <c r="G22" s="102" cm="1">
        <f t="array" ref="G22">INDEX('Updated DATA SET'!H:H,MATCH(1,('Updated DATA SET'!$A:$A='5 Oil Impact on CPI'!$A22)*('Updated DATA SET'!$B:$B='5 Oil Impact on CPI'!$B22)*('Updated DATA SET'!$C:$C='5 Oil Impact on CPI'!$C22),0))</f>
        <v>166.6</v>
      </c>
      <c r="H22" s="102" cm="1">
        <f t="array" ref="H22">INDEX('Updated DATA SET'!I:I,MATCH(1,('Updated DATA SET'!$A:$A='5 Oil Impact on CPI'!$A22)*('Updated DATA SET'!$B:$B='5 Oil Impact on CPI'!$B22)*('Updated DATA SET'!$C:$C='5 Oil Impact on CPI'!$C22),0))</f>
        <v>195.8</v>
      </c>
      <c r="I22" s="102" cm="1">
        <f t="array" ref="I22">INDEX('Updated DATA SET'!J:J,MATCH(1,('Updated DATA SET'!$A:$A='5 Oil Impact on CPI'!$A22)*('Updated DATA SET'!$B:$B='5 Oil Impact on CPI'!$B22)*('Updated DATA SET'!$C:$C='5 Oil Impact on CPI'!$C22),0))</f>
        <v>174.2</v>
      </c>
      <c r="J22" s="102" cm="1">
        <f t="array" ref="J22">INDEX('Updated DATA SET'!K:K,MATCH(1,('Updated DATA SET'!$A:$A='5 Oil Impact on CPI'!$A22)*('Updated DATA SET'!$B:$B='5 Oil Impact on CPI'!$B22)*('Updated DATA SET'!$C:$C='5 Oil Impact on CPI'!$C22),0))</f>
        <v>182.1</v>
      </c>
      <c r="K22" s="102" cm="1">
        <f t="array" ref="K22">INDEX('Updated DATA SET'!L:L,MATCH(1,('Updated DATA SET'!$A:$A='5 Oil Impact on CPI'!$A22)*('Updated DATA SET'!$B:$B='5 Oil Impact on CPI'!$B22)*('Updated DATA SET'!$C:$C='5 Oil Impact on CPI'!$C22),0))</f>
        <v>164.3</v>
      </c>
      <c r="L22" s="102" cm="1">
        <f t="array" ref="L22">INDEX('Updated DATA SET'!M:M,MATCH(1,('Updated DATA SET'!$A:$A='5 Oil Impact on CPI'!$A22)*('Updated DATA SET'!$B:$B='5 Oil Impact on CPI'!$B22)*('Updated DATA SET'!$C:$C='5 Oil Impact on CPI'!$C22),0))</f>
        <v>120</v>
      </c>
      <c r="M22" s="102" cm="1">
        <f t="array" ref="M22">INDEX('Updated DATA SET'!N:N,MATCH(1,('Updated DATA SET'!$A:$A='5 Oil Impact on CPI'!$A22)*('Updated DATA SET'!$B:$B='5 Oil Impact on CPI'!$B22)*('Updated DATA SET'!$C:$C='5 Oil Impact on CPI'!$C22),0))</f>
        <v>190</v>
      </c>
      <c r="N22" s="102" cm="1">
        <f t="array" ref="N22">INDEX('Updated DATA SET'!O:O,MATCH(1,('Updated DATA SET'!$A:$A='5 Oil Impact on CPI'!$A22)*('Updated DATA SET'!$B:$B='5 Oil Impact on CPI'!$B22)*('Updated DATA SET'!$C:$C='5 Oil Impact on CPI'!$C22),0))</f>
        <v>168.4</v>
      </c>
      <c r="O22" s="102" cm="1">
        <f t="array" ref="O22">INDEX('Updated DATA SET'!P:P,MATCH(1,('Updated DATA SET'!$A:$A='5 Oil Impact on CPI'!$A22)*('Updated DATA SET'!$B:$B='5 Oil Impact on CPI'!$B22)*('Updated DATA SET'!$C:$C='5 Oil Impact on CPI'!$C22),0))</f>
        <v>185.2</v>
      </c>
      <c r="P22" s="102" cm="1">
        <f t="array" ref="P22">INDEX('Updated DATA SET'!Q:Q,MATCH(1,('Updated DATA SET'!$A:$A='5 Oil Impact on CPI'!$A22)*('Updated DATA SET'!$B:$B='5 Oil Impact on CPI'!$B22)*('Updated DATA SET'!$C:$C='5 Oil Impact on CPI'!$C22),0))</f>
        <v>175</v>
      </c>
      <c r="Q22" s="102" cm="1">
        <f t="array" ref="Q22">INDEX('Updated DATA SET'!R:R,MATCH(1,('Updated DATA SET'!$A:$A='5 Oil Impact on CPI'!$A22)*('Updated DATA SET'!$B:$B='5 Oil Impact on CPI'!$B22)*('Updated DATA SET'!$C:$C='5 Oil Impact on CPI'!$C22),0))</f>
        <v>194.6</v>
      </c>
      <c r="R22" s="102" cm="1">
        <f t="array" ref="R22">INDEX('Updated DATA SET'!S:S,MATCH(1,('Updated DATA SET'!$A:$A='5 Oil Impact on CPI'!$A22)*('Updated DATA SET'!$B:$B='5 Oil Impact on CPI'!$B22)*('Updated DATA SET'!$C:$C='5 Oil Impact on CPI'!$C22),0))</f>
        <v>178.3</v>
      </c>
      <c r="S22" s="102" cm="1">
        <f t="array" ref="S22">INDEX('Updated DATA SET'!T:T,MATCH(1,('Updated DATA SET'!$A:$A='5 Oil Impact on CPI'!$A22)*('Updated DATA SET'!$B:$B='5 Oil Impact on CPI'!$B22)*('Updated DATA SET'!$C:$C='5 Oil Impact on CPI'!$C22),0))</f>
        <v>171.3</v>
      </c>
      <c r="T22" s="102" cm="1">
        <f t="array" ref="T22">INDEX('Updated DATA SET'!U:U,MATCH(1,('Updated DATA SET'!$A:$A='5 Oil Impact on CPI'!$A22)*('Updated DATA SET'!$B:$B='5 Oil Impact on CPI'!$B22)*('Updated DATA SET'!$C:$C='5 Oil Impact on CPI'!$C22),0))</f>
        <v>177.3</v>
      </c>
      <c r="U22" s="102" cm="1">
        <f t="array" ref="U22">INDEX('Updated DATA SET'!V:V,MATCH(1,('Updated DATA SET'!$A:$A='5 Oil Impact on CPI'!$A22)*('Updated DATA SET'!$B:$B='5 Oil Impact on CPI'!$B22)*('Updated DATA SET'!$C:$C='5 Oil Impact on CPI'!$C22),0))</f>
        <v>167.8</v>
      </c>
      <c r="V22" s="102" cm="1">
        <f t="array" ref="V22">INDEX('Updated DATA SET'!W:W,MATCH(1,('Updated DATA SET'!$A:$A='5 Oil Impact on CPI'!$A22)*('Updated DATA SET'!$B:$B='5 Oil Impact on CPI'!$B22)*('Updated DATA SET'!$C:$C='5 Oil Impact on CPI'!$C22),0))</f>
        <v>167.8</v>
      </c>
      <c r="W22" s="102" cm="1">
        <f t="array" ref="W22">INDEX('Updated DATA SET'!X:X,MATCH(1,('Updated DATA SET'!$A:$A='5 Oil Impact on CPI'!$A22)*('Updated DATA SET'!$B:$B='5 Oil Impact on CPI'!$B22)*('Updated DATA SET'!$C:$C='5 Oil Impact on CPI'!$C22),0))</f>
        <v>179.6</v>
      </c>
      <c r="X22" s="102" cm="1">
        <f t="array" ref="X22">INDEX('Updated DATA SET'!Y:Y,MATCH(1,('Updated DATA SET'!$A:$A='5 Oil Impact on CPI'!$A22)*('Updated DATA SET'!$B:$B='5 Oil Impact on CPI'!$B22)*('Updated DATA SET'!$C:$C='5 Oil Impact on CPI'!$C22),0))</f>
        <v>167.4</v>
      </c>
      <c r="Y22" s="102" cm="1">
        <f t="array" ref="Y22">INDEX('Updated DATA SET'!Z:Z,MATCH(1,('Updated DATA SET'!$A:$A='5 Oil Impact on CPI'!$A22)*('Updated DATA SET'!$B:$B='5 Oil Impact on CPI'!$B22)*('Updated DATA SET'!$C:$C='5 Oil Impact on CPI'!$C22),0))</f>
        <v>176.1</v>
      </c>
      <c r="Z22" s="102" cm="1">
        <f t="array" ref="Z22">INDEX('Updated DATA SET'!AA:AA,MATCH(1,('Updated DATA SET'!$A:$A='5 Oil Impact on CPI'!$A22)*('Updated DATA SET'!$B:$B='5 Oil Impact on CPI'!$B22)*('Updated DATA SET'!$C:$C='5 Oil Impact on CPI'!$C22),0))</f>
        <v>161.6</v>
      </c>
      <c r="AA22" s="102" cm="1">
        <f t="array" ref="AA22">INDEX('Updated DATA SET'!AB:AB,MATCH(1,('Updated DATA SET'!$A:$A='5 Oil Impact on CPI'!$A22)*('Updated DATA SET'!$B:$B='5 Oil Impact on CPI'!$B22)*('Updated DATA SET'!$C:$C='5 Oil Impact on CPI'!$C22),0))</f>
        <v>166.3</v>
      </c>
      <c r="AB22" s="102" cm="1">
        <f t="array" ref="AB22">INDEX('Updated DATA SET'!AC:AC,MATCH(1,('Updated DATA SET'!$A:$A='5 Oil Impact on CPI'!$A22)*('Updated DATA SET'!$B:$B='5 Oil Impact on CPI'!$B22)*('Updated DATA SET'!$C:$C='5 Oil Impact on CPI'!$C22),0))</f>
        <v>171.4</v>
      </c>
      <c r="AC22" s="102" cm="1">
        <f t="array" ref="AC22">INDEX('Updated DATA SET'!AD:AD,MATCH(1,('Updated DATA SET'!$A:$A='5 Oil Impact on CPI'!$A22)*('Updated DATA SET'!$B:$B='5 Oil Impact on CPI'!$B22)*('Updated DATA SET'!$C:$C='5 Oil Impact on CPI'!$C22),0))</f>
        <v>169.7</v>
      </c>
      <c r="AD22" s="102" cm="1">
        <f t="array" ref="AD22">INDEX('Updated DATA SET'!AE:AE,MATCH(1,('Updated DATA SET'!$A:$A='5 Oil Impact on CPI'!$A22)*('Updated DATA SET'!$B:$B='5 Oil Impact on CPI'!$B22)*('Updated DATA SET'!$C:$C='5 Oil Impact on CPI'!$C22),0))</f>
        <v>168.4</v>
      </c>
      <c r="AE22" s="102" cm="1">
        <f t="array" ref="AE22">INDEX('Updated DATA SET'!AF:AF,MATCH(1,('Updated DATA SET'!$A:$A='5 Oil Impact on CPI'!$A22)*('Updated DATA SET'!$B:$B='5 Oil Impact on CPI'!$B22)*('Updated DATA SET'!$C:$C='5 Oil Impact on CPI'!$C22),0))</f>
        <v>173.4</v>
      </c>
      <c r="AF22" s="107">
        <f>SUMIFS('Crude Oil DataSet'!$C$4:$C$32,'Crude Oil DataSet'!$A$4:$A$32,'5 Oil Impact on CPI'!B22,'Crude Oil DataSet'!$B$4:$B$32,'5 Oil Impact on CPI'!C22)</f>
        <v>148619.35499624049</v>
      </c>
    </row>
    <row r="23" spans="1:32" x14ac:dyDescent="0.25">
      <c r="A23" s="102" t="s">
        <v>34</v>
      </c>
      <c r="B23" s="102">
        <v>2022</v>
      </c>
      <c r="C23" s="102" t="s">
        <v>41</v>
      </c>
      <c r="D23" s="102" cm="1">
        <f t="array" ref="D23">INDEX('Updated DATA SET'!E:E,MATCH(1,('Updated DATA SET'!$A:$A='5 Oil Impact on CPI'!$A23)*('Updated DATA SET'!$B:$B='5 Oil Impact on CPI'!$B23)*('Updated DATA SET'!$C:$C='5 Oil Impact on CPI'!$C23),0))</f>
        <v>160.30000000000001</v>
      </c>
      <c r="E23" s="102" cm="1">
        <f t="array" ref="E23">INDEX('Updated DATA SET'!F:F,MATCH(1,('Updated DATA SET'!$A:$A='5 Oil Impact on CPI'!$A23)*('Updated DATA SET'!$B:$B='5 Oil Impact on CPI'!$B23)*('Updated DATA SET'!$C:$C='5 Oil Impact on CPI'!$C23),0))</f>
        <v>206.5</v>
      </c>
      <c r="F23" s="102" cm="1">
        <f t="array" ref="F23">INDEX('Updated DATA SET'!G:G,MATCH(1,('Updated DATA SET'!$A:$A='5 Oil Impact on CPI'!$A23)*('Updated DATA SET'!$B:$B='5 Oil Impact on CPI'!$B23)*('Updated DATA SET'!$C:$C='5 Oil Impact on CPI'!$C23),0))</f>
        <v>169.2</v>
      </c>
      <c r="G23" s="102" cm="1">
        <f t="array" ref="G23">INDEX('Updated DATA SET'!H:H,MATCH(1,('Updated DATA SET'!$A:$A='5 Oil Impact on CPI'!$A23)*('Updated DATA SET'!$B:$B='5 Oil Impact on CPI'!$B23)*('Updated DATA SET'!$C:$C='5 Oil Impact on CPI'!$C23),0))</f>
        <v>168.1</v>
      </c>
      <c r="H23" s="102" cm="1">
        <f t="array" ref="H23">INDEX('Updated DATA SET'!I:I,MATCH(1,('Updated DATA SET'!$A:$A='5 Oil Impact on CPI'!$A23)*('Updated DATA SET'!$B:$B='5 Oil Impact on CPI'!$B23)*('Updated DATA SET'!$C:$C='5 Oil Impact on CPI'!$C23),0))</f>
        <v>192.4</v>
      </c>
      <c r="I23" s="102" cm="1">
        <f t="array" ref="I23">INDEX('Updated DATA SET'!J:J,MATCH(1,('Updated DATA SET'!$A:$A='5 Oil Impact on CPI'!$A23)*('Updated DATA SET'!$B:$B='5 Oil Impact on CPI'!$B23)*('Updated DATA SET'!$C:$C='5 Oil Impact on CPI'!$C23),0))</f>
        <v>172.9</v>
      </c>
      <c r="J23" s="102" cm="1">
        <f t="array" ref="J23">INDEX('Updated DATA SET'!K:K,MATCH(1,('Updated DATA SET'!$A:$A='5 Oil Impact on CPI'!$A23)*('Updated DATA SET'!$B:$B='5 Oil Impact on CPI'!$B23)*('Updated DATA SET'!$C:$C='5 Oil Impact on CPI'!$C23),0))</f>
        <v>186.7</v>
      </c>
      <c r="K23" s="102" cm="1">
        <f t="array" ref="K23">INDEX('Updated DATA SET'!L:L,MATCH(1,('Updated DATA SET'!$A:$A='5 Oil Impact on CPI'!$A23)*('Updated DATA SET'!$B:$B='5 Oil Impact on CPI'!$B23)*('Updated DATA SET'!$C:$C='5 Oil Impact on CPI'!$C23),0))</f>
        <v>167.2</v>
      </c>
      <c r="L23" s="102" cm="1">
        <f t="array" ref="L23">INDEX('Updated DATA SET'!M:M,MATCH(1,('Updated DATA SET'!$A:$A='5 Oil Impact on CPI'!$A23)*('Updated DATA SET'!$B:$B='5 Oil Impact on CPI'!$B23)*('Updated DATA SET'!$C:$C='5 Oil Impact on CPI'!$C23),0))</f>
        <v>120.9</v>
      </c>
      <c r="M23" s="102" cm="1">
        <f t="array" ref="M23">INDEX('Updated DATA SET'!N:N,MATCH(1,('Updated DATA SET'!$A:$A='5 Oil Impact on CPI'!$A23)*('Updated DATA SET'!$B:$B='5 Oil Impact on CPI'!$B23)*('Updated DATA SET'!$C:$C='5 Oil Impact on CPI'!$C23),0))</f>
        <v>193.6</v>
      </c>
      <c r="N23" s="102" cm="1">
        <f t="array" ref="N23">INDEX('Updated DATA SET'!O:O,MATCH(1,('Updated DATA SET'!$A:$A='5 Oil Impact on CPI'!$A23)*('Updated DATA SET'!$B:$B='5 Oil Impact on CPI'!$B23)*('Updated DATA SET'!$C:$C='5 Oil Impact on CPI'!$C23),0))</f>
        <v>168.8</v>
      </c>
      <c r="O23" s="102" cm="1">
        <f t="array" ref="O23">INDEX('Updated DATA SET'!P:P,MATCH(1,('Updated DATA SET'!$A:$A='5 Oil Impact on CPI'!$A23)*('Updated DATA SET'!$B:$B='5 Oil Impact on CPI'!$B23)*('Updated DATA SET'!$C:$C='5 Oil Impact on CPI'!$C23),0))</f>
        <v>186.3</v>
      </c>
      <c r="P23" s="102" cm="1">
        <f t="array" ref="P23">INDEX('Updated DATA SET'!Q:Q,MATCH(1,('Updated DATA SET'!$A:$A='5 Oil Impact on CPI'!$A23)*('Updated DATA SET'!$B:$B='5 Oil Impact on CPI'!$B23)*('Updated DATA SET'!$C:$C='5 Oil Impact on CPI'!$C23),0))</f>
        <v>176.3</v>
      </c>
      <c r="Q23" s="102" cm="1">
        <f t="array" ref="Q23">INDEX('Updated DATA SET'!R:R,MATCH(1,('Updated DATA SET'!$A:$A='5 Oil Impact on CPI'!$A23)*('Updated DATA SET'!$B:$B='5 Oil Impact on CPI'!$B23)*('Updated DATA SET'!$C:$C='5 Oil Impact on CPI'!$C23),0))</f>
        <v>195</v>
      </c>
      <c r="R23" s="102" cm="1">
        <f t="array" ref="R23">INDEX('Updated DATA SET'!S:S,MATCH(1,('Updated DATA SET'!$A:$A='5 Oil Impact on CPI'!$A23)*('Updated DATA SET'!$B:$B='5 Oil Impact on CPI'!$B23)*('Updated DATA SET'!$C:$C='5 Oil Impact on CPI'!$C23),0))</f>
        <v>179.5</v>
      </c>
      <c r="S23" s="102" cm="1">
        <f t="array" ref="S23">INDEX('Updated DATA SET'!T:T,MATCH(1,('Updated DATA SET'!$A:$A='5 Oil Impact on CPI'!$A23)*('Updated DATA SET'!$B:$B='5 Oil Impact on CPI'!$B23)*('Updated DATA SET'!$C:$C='5 Oil Impact on CPI'!$C23),0))</f>
        <v>172.7</v>
      </c>
      <c r="T23" s="102" cm="1">
        <f t="array" ref="T23">INDEX('Updated DATA SET'!U:U,MATCH(1,('Updated DATA SET'!$A:$A='5 Oil Impact on CPI'!$A23)*('Updated DATA SET'!$B:$B='5 Oil Impact on CPI'!$B23)*('Updated DATA SET'!$C:$C='5 Oil Impact on CPI'!$C23),0))</f>
        <v>178.5</v>
      </c>
      <c r="U23" s="102" cm="1">
        <f t="array" ref="U23">INDEX('Updated DATA SET'!V:V,MATCH(1,('Updated DATA SET'!$A:$A='5 Oil Impact on CPI'!$A23)*('Updated DATA SET'!$B:$B='5 Oil Impact on CPI'!$B23)*('Updated DATA SET'!$C:$C='5 Oil Impact on CPI'!$C23),0))</f>
        <v>169</v>
      </c>
      <c r="V23" s="102" cm="1">
        <f t="array" ref="V23">INDEX('Updated DATA SET'!W:W,MATCH(1,('Updated DATA SET'!$A:$A='5 Oil Impact on CPI'!$A23)*('Updated DATA SET'!$B:$B='5 Oil Impact on CPI'!$B23)*('Updated DATA SET'!$C:$C='5 Oil Impact on CPI'!$C23),0))</f>
        <v>169</v>
      </c>
      <c r="W23" s="102" cm="1">
        <f t="array" ref="W23">INDEX('Updated DATA SET'!X:X,MATCH(1,('Updated DATA SET'!$A:$A='5 Oil Impact on CPI'!$A23)*('Updated DATA SET'!$B:$B='5 Oil Impact on CPI'!$B23)*('Updated DATA SET'!$C:$C='5 Oil Impact on CPI'!$C23),0))</f>
        <v>178.8</v>
      </c>
      <c r="X23" s="102" cm="1">
        <f t="array" ref="X23">INDEX('Updated DATA SET'!Y:Y,MATCH(1,('Updated DATA SET'!$A:$A='5 Oil Impact on CPI'!$A23)*('Updated DATA SET'!$B:$B='5 Oil Impact on CPI'!$B23)*('Updated DATA SET'!$C:$C='5 Oil Impact on CPI'!$C23),0))</f>
        <v>168.5</v>
      </c>
      <c r="Y23" s="102" cm="1">
        <f t="array" ref="Y23">INDEX('Updated DATA SET'!Z:Z,MATCH(1,('Updated DATA SET'!$A:$A='5 Oil Impact on CPI'!$A23)*('Updated DATA SET'!$B:$B='5 Oil Impact on CPI'!$B23)*('Updated DATA SET'!$C:$C='5 Oil Impact on CPI'!$C23),0))</f>
        <v>176.8</v>
      </c>
      <c r="Z23" s="102" cm="1">
        <f t="array" ref="Z23">INDEX('Updated DATA SET'!AA:AA,MATCH(1,('Updated DATA SET'!$A:$A='5 Oil Impact on CPI'!$A23)*('Updated DATA SET'!$B:$B='5 Oil Impact on CPI'!$B23)*('Updated DATA SET'!$C:$C='5 Oil Impact on CPI'!$C23),0))</f>
        <v>161.9</v>
      </c>
      <c r="AA23" s="102" cm="1">
        <f t="array" ref="AA23">INDEX('Updated DATA SET'!AB:AB,MATCH(1,('Updated DATA SET'!$A:$A='5 Oil Impact on CPI'!$A23)*('Updated DATA SET'!$B:$B='5 Oil Impact on CPI'!$B23)*('Updated DATA SET'!$C:$C='5 Oil Impact on CPI'!$C23),0))</f>
        <v>166.9</v>
      </c>
      <c r="AB23" s="102" cm="1">
        <f t="array" ref="AB23">INDEX('Updated DATA SET'!AC:AC,MATCH(1,('Updated DATA SET'!$A:$A='5 Oil Impact on CPI'!$A23)*('Updated DATA SET'!$B:$B='5 Oil Impact on CPI'!$B23)*('Updated DATA SET'!$C:$C='5 Oil Impact on CPI'!$C23),0))</f>
        <v>172.3</v>
      </c>
      <c r="AC23" s="102" cm="1">
        <f t="array" ref="AC23">INDEX('Updated DATA SET'!AD:AD,MATCH(1,('Updated DATA SET'!$A:$A='5 Oil Impact on CPI'!$A23)*('Updated DATA SET'!$B:$B='5 Oil Impact on CPI'!$B23)*('Updated DATA SET'!$C:$C='5 Oil Impact on CPI'!$C23),0))</f>
        <v>171.2</v>
      </c>
      <c r="AD23" s="102" cm="1">
        <f t="array" ref="AD23">INDEX('Updated DATA SET'!AE:AE,MATCH(1,('Updated DATA SET'!$A:$A='5 Oil Impact on CPI'!$A23)*('Updated DATA SET'!$B:$B='5 Oil Impact on CPI'!$B23)*('Updated DATA SET'!$C:$C='5 Oil Impact on CPI'!$C23),0))</f>
        <v>169.1</v>
      </c>
      <c r="AE23" s="102" cm="1">
        <f t="array" ref="AE23">INDEX('Updated DATA SET'!AF:AF,MATCH(1,('Updated DATA SET'!$A:$A='5 Oil Impact on CPI'!$A23)*('Updated DATA SET'!$B:$B='5 Oil Impact on CPI'!$B23)*('Updated DATA SET'!$C:$C='5 Oil Impact on CPI'!$C23),0))</f>
        <v>174.3</v>
      </c>
      <c r="AF23" s="107">
        <f>SUMIFS('Crude Oil DataSet'!$C$4:$C$32,'Crude Oil DataSet'!$A$4:$A$32,'5 Oil Impact on CPI'!B23,'Crude Oil DataSet'!$B$4:$B$32,'5 Oil Impact on CPI'!C23)</f>
        <v>120976.19320076992</v>
      </c>
    </row>
    <row r="24" spans="1:32" x14ac:dyDescent="0.25">
      <c r="A24" s="102" t="s">
        <v>34</v>
      </c>
      <c r="B24" s="102">
        <v>2022</v>
      </c>
      <c r="C24" s="102" t="s">
        <v>42</v>
      </c>
      <c r="D24" s="102" cm="1">
        <f t="array" ref="D24">INDEX('Updated DATA SET'!E:E,MATCH(1,('Updated DATA SET'!$A:$A='5 Oil Impact on CPI'!$A24)*('Updated DATA SET'!$B:$B='5 Oil Impact on CPI'!$B24)*('Updated DATA SET'!$C:$C='5 Oil Impact on CPI'!$C24),0))</f>
        <v>163.5</v>
      </c>
      <c r="E24" s="102" cm="1">
        <f t="array" ref="E24">INDEX('Updated DATA SET'!F:F,MATCH(1,('Updated DATA SET'!$A:$A='5 Oil Impact on CPI'!$A24)*('Updated DATA SET'!$B:$B='5 Oil Impact on CPI'!$B24)*('Updated DATA SET'!$C:$C='5 Oil Impact on CPI'!$C24),0))</f>
        <v>209.2</v>
      </c>
      <c r="F24" s="102" cm="1">
        <f t="array" ref="F24">INDEX('Updated DATA SET'!G:G,MATCH(1,('Updated DATA SET'!$A:$A='5 Oil Impact on CPI'!$A24)*('Updated DATA SET'!$B:$B='5 Oil Impact on CPI'!$B24)*('Updated DATA SET'!$C:$C='5 Oil Impact on CPI'!$C24),0))</f>
        <v>169.7</v>
      </c>
      <c r="G24" s="102" cm="1">
        <f t="array" ref="G24">INDEX('Updated DATA SET'!H:H,MATCH(1,('Updated DATA SET'!$A:$A='5 Oil Impact on CPI'!$A24)*('Updated DATA SET'!$B:$B='5 Oil Impact on CPI'!$B24)*('Updated DATA SET'!$C:$C='5 Oil Impact on CPI'!$C24),0))</f>
        <v>169.7</v>
      </c>
      <c r="H24" s="102" cm="1">
        <f t="array" ref="H24">INDEX('Updated DATA SET'!I:I,MATCH(1,('Updated DATA SET'!$A:$A='5 Oil Impact on CPI'!$A24)*('Updated DATA SET'!$B:$B='5 Oil Impact on CPI'!$B24)*('Updated DATA SET'!$C:$C='5 Oil Impact on CPI'!$C24),0))</f>
        <v>188.7</v>
      </c>
      <c r="I24" s="102" cm="1">
        <f t="array" ref="I24">INDEX('Updated DATA SET'!J:J,MATCH(1,('Updated DATA SET'!$A:$A='5 Oil Impact on CPI'!$A24)*('Updated DATA SET'!$B:$B='5 Oil Impact on CPI'!$B24)*('Updated DATA SET'!$C:$C='5 Oil Impact on CPI'!$C24),0))</f>
        <v>165.7</v>
      </c>
      <c r="J24" s="102" cm="1">
        <f t="array" ref="J24">INDEX('Updated DATA SET'!K:K,MATCH(1,('Updated DATA SET'!$A:$A='5 Oil Impact on CPI'!$A24)*('Updated DATA SET'!$B:$B='5 Oil Impact on CPI'!$B24)*('Updated DATA SET'!$C:$C='5 Oil Impact on CPI'!$C24),0))</f>
        <v>191.8</v>
      </c>
      <c r="K24" s="102" cm="1">
        <f t="array" ref="K24">INDEX('Updated DATA SET'!L:L,MATCH(1,('Updated DATA SET'!$A:$A='5 Oil Impact on CPI'!$A24)*('Updated DATA SET'!$B:$B='5 Oil Impact on CPI'!$B24)*('Updated DATA SET'!$C:$C='5 Oil Impact on CPI'!$C24),0))</f>
        <v>169.1</v>
      </c>
      <c r="L24" s="102" cm="1">
        <f t="array" ref="L24">INDEX('Updated DATA SET'!M:M,MATCH(1,('Updated DATA SET'!$A:$A='5 Oil Impact on CPI'!$A24)*('Updated DATA SET'!$B:$B='5 Oil Impact on CPI'!$B24)*('Updated DATA SET'!$C:$C='5 Oil Impact on CPI'!$C24),0))</f>
        <v>121.6</v>
      </c>
      <c r="M24" s="102" cm="1">
        <f t="array" ref="M24">INDEX('Updated DATA SET'!N:N,MATCH(1,('Updated DATA SET'!$A:$A='5 Oil Impact on CPI'!$A24)*('Updated DATA SET'!$B:$B='5 Oil Impact on CPI'!$B24)*('Updated DATA SET'!$C:$C='5 Oil Impact on CPI'!$C24),0))</f>
        <v>197.3</v>
      </c>
      <c r="N24" s="102" cm="1">
        <f t="array" ref="N24">INDEX('Updated DATA SET'!O:O,MATCH(1,('Updated DATA SET'!$A:$A='5 Oil Impact on CPI'!$A24)*('Updated DATA SET'!$B:$B='5 Oil Impact on CPI'!$B24)*('Updated DATA SET'!$C:$C='5 Oil Impact on CPI'!$C24),0))</f>
        <v>169.4</v>
      </c>
      <c r="O24" s="102" cm="1">
        <f t="array" ref="O24">INDEX('Updated DATA SET'!P:P,MATCH(1,('Updated DATA SET'!$A:$A='5 Oil Impact on CPI'!$A24)*('Updated DATA SET'!$B:$B='5 Oil Impact on CPI'!$B24)*('Updated DATA SET'!$C:$C='5 Oil Impact on CPI'!$C24),0))</f>
        <v>187.4</v>
      </c>
      <c r="P24" s="102" cm="1">
        <f t="array" ref="P24">INDEX('Updated DATA SET'!Q:Q,MATCH(1,('Updated DATA SET'!$A:$A='5 Oil Impact on CPI'!$A24)*('Updated DATA SET'!$B:$B='5 Oil Impact on CPI'!$B24)*('Updated DATA SET'!$C:$C='5 Oil Impact on CPI'!$C24),0))</f>
        <v>177.8</v>
      </c>
      <c r="Q24" s="102" cm="1">
        <f t="array" ref="Q24">INDEX('Updated DATA SET'!R:R,MATCH(1,('Updated DATA SET'!$A:$A='5 Oil Impact on CPI'!$A24)*('Updated DATA SET'!$B:$B='5 Oil Impact on CPI'!$B24)*('Updated DATA SET'!$C:$C='5 Oil Impact on CPI'!$C24),0))</f>
        <v>195.9</v>
      </c>
      <c r="R24" s="102" cm="1">
        <f t="array" ref="R24">INDEX('Updated DATA SET'!S:S,MATCH(1,('Updated DATA SET'!$A:$A='5 Oil Impact on CPI'!$A24)*('Updated DATA SET'!$B:$B='5 Oil Impact on CPI'!$B24)*('Updated DATA SET'!$C:$C='5 Oil Impact on CPI'!$C24),0))</f>
        <v>180.9</v>
      </c>
      <c r="S24" s="102" cm="1">
        <f t="array" ref="S24">INDEX('Updated DATA SET'!T:T,MATCH(1,('Updated DATA SET'!$A:$A='5 Oil Impact on CPI'!$A24)*('Updated DATA SET'!$B:$B='5 Oil Impact on CPI'!$B24)*('Updated DATA SET'!$C:$C='5 Oil Impact on CPI'!$C24),0))</f>
        <v>174.3</v>
      </c>
      <c r="T24" s="102" cm="1">
        <f t="array" ref="T24">INDEX('Updated DATA SET'!U:U,MATCH(1,('Updated DATA SET'!$A:$A='5 Oil Impact on CPI'!$A24)*('Updated DATA SET'!$B:$B='5 Oil Impact on CPI'!$B24)*('Updated DATA SET'!$C:$C='5 Oil Impact on CPI'!$C24),0))</f>
        <v>179.9</v>
      </c>
      <c r="U24" s="102" cm="1">
        <f t="array" ref="U24">INDEX('Updated DATA SET'!V:V,MATCH(1,('Updated DATA SET'!$A:$A='5 Oil Impact on CPI'!$A24)*('Updated DATA SET'!$B:$B='5 Oil Impact on CPI'!$B24)*('Updated DATA SET'!$C:$C='5 Oil Impact on CPI'!$C24),0))</f>
        <v>169.5</v>
      </c>
      <c r="V24" s="102" cm="1">
        <f t="array" ref="V24">INDEX('Updated DATA SET'!W:W,MATCH(1,('Updated DATA SET'!$A:$A='5 Oil Impact on CPI'!$A24)*('Updated DATA SET'!$B:$B='5 Oil Impact on CPI'!$B24)*('Updated DATA SET'!$C:$C='5 Oil Impact on CPI'!$C24),0))</f>
        <v>169.5</v>
      </c>
      <c r="W24" s="102" cm="1">
        <f t="array" ref="W24">INDEX('Updated DATA SET'!X:X,MATCH(1,('Updated DATA SET'!$A:$A='5 Oil Impact on CPI'!$A24)*('Updated DATA SET'!$B:$B='5 Oil Impact on CPI'!$B24)*('Updated DATA SET'!$C:$C='5 Oil Impact on CPI'!$C24),0))</f>
        <v>179.5</v>
      </c>
      <c r="X24" s="102" cm="1">
        <f t="array" ref="X24">INDEX('Updated DATA SET'!Y:Y,MATCH(1,('Updated DATA SET'!$A:$A='5 Oil Impact on CPI'!$A24)*('Updated DATA SET'!$B:$B='5 Oil Impact on CPI'!$B24)*('Updated DATA SET'!$C:$C='5 Oil Impact on CPI'!$C24),0))</f>
        <v>169.5</v>
      </c>
      <c r="Y24" s="102" cm="1">
        <f t="array" ref="Y24">INDEX('Updated DATA SET'!Z:Z,MATCH(1,('Updated DATA SET'!$A:$A='5 Oil Impact on CPI'!$A24)*('Updated DATA SET'!$B:$B='5 Oil Impact on CPI'!$B24)*('Updated DATA SET'!$C:$C='5 Oil Impact on CPI'!$C24),0))</f>
        <v>177.8</v>
      </c>
      <c r="Z24" s="102" cm="1">
        <f t="array" ref="Z24">INDEX('Updated DATA SET'!AA:AA,MATCH(1,('Updated DATA SET'!$A:$A='5 Oil Impact on CPI'!$A24)*('Updated DATA SET'!$B:$B='5 Oil Impact on CPI'!$B24)*('Updated DATA SET'!$C:$C='5 Oil Impact on CPI'!$C24),0))</f>
        <v>162.30000000000001</v>
      </c>
      <c r="AA24" s="102" cm="1">
        <f t="array" ref="AA24">INDEX('Updated DATA SET'!AB:AB,MATCH(1,('Updated DATA SET'!$A:$A='5 Oil Impact on CPI'!$A24)*('Updated DATA SET'!$B:$B='5 Oil Impact on CPI'!$B24)*('Updated DATA SET'!$C:$C='5 Oil Impact on CPI'!$C24),0))</f>
        <v>167.6</v>
      </c>
      <c r="AB24" s="102" cm="1">
        <f t="array" ref="AB24">INDEX('Updated DATA SET'!AC:AC,MATCH(1,('Updated DATA SET'!$A:$A='5 Oil Impact on CPI'!$A24)*('Updated DATA SET'!$B:$B='5 Oil Impact on CPI'!$B24)*('Updated DATA SET'!$C:$C='5 Oil Impact on CPI'!$C24),0))</f>
        <v>173.1</v>
      </c>
      <c r="AC24" s="102" cm="1">
        <f t="array" ref="AC24">INDEX('Updated DATA SET'!AD:AD,MATCH(1,('Updated DATA SET'!$A:$A='5 Oil Impact on CPI'!$A24)*('Updated DATA SET'!$B:$B='5 Oil Impact on CPI'!$B24)*('Updated DATA SET'!$C:$C='5 Oil Impact on CPI'!$C24),0))</f>
        <v>170.9</v>
      </c>
      <c r="AD24" s="102" cm="1">
        <f t="array" ref="AD24">INDEX('Updated DATA SET'!AE:AE,MATCH(1,('Updated DATA SET'!$A:$A='5 Oil Impact on CPI'!$A24)*('Updated DATA SET'!$B:$B='5 Oil Impact on CPI'!$B24)*('Updated DATA SET'!$C:$C='5 Oil Impact on CPI'!$C24),0))</f>
        <v>169.7</v>
      </c>
      <c r="AE24" s="102" cm="1">
        <f t="array" ref="AE24">INDEX('Updated DATA SET'!AF:AF,MATCH(1,('Updated DATA SET'!$A:$A='5 Oil Impact on CPI'!$A24)*('Updated DATA SET'!$B:$B='5 Oil Impact on CPI'!$B24)*('Updated DATA SET'!$C:$C='5 Oil Impact on CPI'!$C24),0))</f>
        <v>175.3</v>
      </c>
      <c r="AF24" s="107">
        <f>SUMIFS('Crude Oil DataSet'!$C$4:$C$32,'Crude Oil DataSet'!$A$4:$A$32,'5 Oil Impact on CPI'!B24,'Crude Oil DataSet'!$B$4:$B$32,'5 Oil Impact on CPI'!C24)</f>
        <v>110015.88104199871</v>
      </c>
    </row>
    <row r="25" spans="1:32" x14ac:dyDescent="0.25">
      <c r="A25" s="102" t="s">
        <v>34</v>
      </c>
      <c r="B25" s="102">
        <v>2022</v>
      </c>
      <c r="C25" s="102" t="s">
        <v>43</v>
      </c>
      <c r="D25" s="102" cm="1">
        <f t="array" ref="D25">INDEX('Updated DATA SET'!E:E,MATCH(1,('Updated DATA SET'!$A:$A='5 Oil Impact on CPI'!$A25)*('Updated DATA SET'!$B:$B='5 Oil Impact on CPI'!$B25)*('Updated DATA SET'!$C:$C='5 Oil Impact on CPI'!$C25),0))</f>
        <v>165.2</v>
      </c>
      <c r="E25" s="102" cm="1">
        <f t="array" ref="E25">INDEX('Updated DATA SET'!F:F,MATCH(1,('Updated DATA SET'!$A:$A='5 Oil Impact on CPI'!$A25)*('Updated DATA SET'!$B:$B='5 Oil Impact on CPI'!$B25)*('Updated DATA SET'!$C:$C='5 Oil Impact on CPI'!$C25),0))</f>
        <v>210.9</v>
      </c>
      <c r="F25" s="102" cm="1">
        <f t="array" ref="F25">INDEX('Updated DATA SET'!G:G,MATCH(1,('Updated DATA SET'!$A:$A='5 Oil Impact on CPI'!$A25)*('Updated DATA SET'!$B:$B='5 Oil Impact on CPI'!$B25)*('Updated DATA SET'!$C:$C='5 Oil Impact on CPI'!$C25),0))</f>
        <v>170.9</v>
      </c>
      <c r="G25" s="102" cm="1">
        <f t="array" ref="G25">INDEX('Updated DATA SET'!H:H,MATCH(1,('Updated DATA SET'!$A:$A='5 Oil Impact on CPI'!$A25)*('Updated DATA SET'!$B:$B='5 Oil Impact on CPI'!$B25)*('Updated DATA SET'!$C:$C='5 Oil Impact on CPI'!$C25),0))</f>
        <v>170.9</v>
      </c>
      <c r="H25" s="102" cm="1">
        <f t="array" ref="H25">INDEX('Updated DATA SET'!I:I,MATCH(1,('Updated DATA SET'!$A:$A='5 Oil Impact on CPI'!$A25)*('Updated DATA SET'!$B:$B='5 Oil Impact on CPI'!$B25)*('Updated DATA SET'!$C:$C='5 Oil Impact on CPI'!$C25),0))</f>
        <v>186.5</v>
      </c>
      <c r="I25" s="102" cm="1">
        <f t="array" ref="I25">INDEX('Updated DATA SET'!J:J,MATCH(1,('Updated DATA SET'!$A:$A='5 Oil Impact on CPI'!$A25)*('Updated DATA SET'!$B:$B='5 Oil Impact on CPI'!$B25)*('Updated DATA SET'!$C:$C='5 Oil Impact on CPI'!$C25),0))</f>
        <v>163.80000000000001</v>
      </c>
      <c r="J25" s="102" cm="1">
        <f t="array" ref="J25">INDEX('Updated DATA SET'!K:K,MATCH(1,('Updated DATA SET'!$A:$A='5 Oil Impact on CPI'!$A25)*('Updated DATA SET'!$B:$B='5 Oil Impact on CPI'!$B25)*('Updated DATA SET'!$C:$C='5 Oil Impact on CPI'!$C25),0))</f>
        <v>199.7</v>
      </c>
      <c r="K25" s="102" cm="1">
        <f t="array" ref="K25">INDEX('Updated DATA SET'!L:L,MATCH(1,('Updated DATA SET'!$A:$A='5 Oil Impact on CPI'!$A25)*('Updated DATA SET'!$B:$B='5 Oil Impact on CPI'!$B25)*('Updated DATA SET'!$C:$C='5 Oil Impact on CPI'!$C25),0))</f>
        <v>169.8</v>
      </c>
      <c r="L25" s="102" cm="1">
        <f t="array" ref="L25">INDEX('Updated DATA SET'!M:M,MATCH(1,('Updated DATA SET'!$A:$A='5 Oil Impact on CPI'!$A25)*('Updated DATA SET'!$B:$B='5 Oil Impact on CPI'!$B25)*('Updated DATA SET'!$C:$C='5 Oil Impact on CPI'!$C25),0))</f>
        <v>121.9</v>
      </c>
      <c r="M25" s="102" cm="1">
        <f t="array" ref="M25">INDEX('Updated DATA SET'!N:N,MATCH(1,('Updated DATA SET'!$A:$A='5 Oil Impact on CPI'!$A25)*('Updated DATA SET'!$B:$B='5 Oil Impact on CPI'!$B25)*('Updated DATA SET'!$C:$C='5 Oil Impact on CPI'!$C25),0))</f>
        <v>199.9</v>
      </c>
      <c r="N25" s="102" cm="1">
        <f t="array" ref="N25">INDEX('Updated DATA SET'!O:O,MATCH(1,('Updated DATA SET'!$A:$A='5 Oil Impact on CPI'!$A25)*('Updated DATA SET'!$B:$B='5 Oil Impact on CPI'!$B25)*('Updated DATA SET'!$C:$C='5 Oil Impact on CPI'!$C25),0))</f>
        <v>169.9</v>
      </c>
      <c r="O25" s="102" cm="1">
        <f t="array" ref="O25">INDEX('Updated DATA SET'!P:P,MATCH(1,('Updated DATA SET'!$A:$A='5 Oil Impact on CPI'!$A25)*('Updated DATA SET'!$B:$B='5 Oil Impact on CPI'!$B25)*('Updated DATA SET'!$C:$C='5 Oil Impact on CPI'!$C25),0))</f>
        <v>188.3</v>
      </c>
      <c r="P25" s="102" cm="1">
        <f t="array" ref="P25">INDEX('Updated DATA SET'!Q:Q,MATCH(1,('Updated DATA SET'!$A:$A='5 Oil Impact on CPI'!$A25)*('Updated DATA SET'!$B:$B='5 Oil Impact on CPI'!$B25)*('Updated DATA SET'!$C:$C='5 Oil Impact on CPI'!$C25),0))</f>
        <v>179.6</v>
      </c>
      <c r="Q25" s="102" cm="1">
        <f t="array" ref="Q25">INDEX('Updated DATA SET'!R:R,MATCH(1,('Updated DATA SET'!$A:$A='5 Oil Impact on CPI'!$A25)*('Updated DATA SET'!$B:$B='5 Oil Impact on CPI'!$B25)*('Updated DATA SET'!$C:$C='5 Oil Impact on CPI'!$C25),0))</f>
        <v>196.3</v>
      </c>
      <c r="R25" s="102" cm="1">
        <f t="array" ref="R25">INDEX('Updated DATA SET'!S:S,MATCH(1,('Updated DATA SET'!$A:$A='5 Oil Impact on CPI'!$A25)*('Updated DATA SET'!$B:$B='5 Oil Impact on CPI'!$B25)*('Updated DATA SET'!$C:$C='5 Oil Impact on CPI'!$C25),0))</f>
        <v>181.9</v>
      </c>
      <c r="S25" s="102" cm="1">
        <f t="array" ref="S25">INDEX('Updated DATA SET'!T:T,MATCH(1,('Updated DATA SET'!$A:$A='5 Oil Impact on CPI'!$A25)*('Updated DATA SET'!$B:$B='5 Oil Impact on CPI'!$B25)*('Updated DATA SET'!$C:$C='5 Oil Impact on CPI'!$C25),0))</f>
        <v>175.3</v>
      </c>
      <c r="T25" s="102" cm="1">
        <f t="array" ref="T25">INDEX('Updated DATA SET'!U:U,MATCH(1,('Updated DATA SET'!$A:$A='5 Oil Impact on CPI'!$A25)*('Updated DATA SET'!$B:$B='5 Oil Impact on CPI'!$B25)*('Updated DATA SET'!$C:$C='5 Oil Impact on CPI'!$C25),0))</f>
        <v>181</v>
      </c>
      <c r="U25" s="102" cm="1">
        <f t="array" ref="U25">INDEX('Updated DATA SET'!V:V,MATCH(1,('Updated DATA SET'!$A:$A='5 Oil Impact on CPI'!$A25)*('Updated DATA SET'!$B:$B='5 Oil Impact on CPI'!$B25)*('Updated DATA SET'!$C:$C='5 Oil Impact on CPI'!$C25),0))</f>
        <v>171.2</v>
      </c>
      <c r="V25" s="102" cm="1">
        <f t="array" ref="V25">INDEX('Updated DATA SET'!W:W,MATCH(1,('Updated DATA SET'!$A:$A='5 Oil Impact on CPI'!$A25)*('Updated DATA SET'!$B:$B='5 Oil Impact on CPI'!$B25)*('Updated DATA SET'!$C:$C='5 Oil Impact on CPI'!$C25),0))</f>
        <v>171.2</v>
      </c>
      <c r="W25" s="102" cm="1">
        <f t="array" ref="W25">INDEX('Updated DATA SET'!X:X,MATCH(1,('Updated DATA SET'!$A:$A='5 Oil Impact on CPI'!$A25)*('Updated DATA SET'!$B:$B='5 Oil Impact on CPI'!$B25)*('Updated DATA SET'!$C:$C='5 Oil Impact on CPI'!$C25),0))</f>
        <v>180.5</v>
      </c>
      <c r="X25" s="102" cm="1">
        <f t="array" ref="X25">INDEX('Updated DATA SET'!Y:Y,MATCH(1,('Updated DATA SET'!$A:$A='5 Oil Impact on CPI'!$A25)*('Updated DATA SET'!$B:$B='5 Oil Impact on CPI'!$B25)*('Updated DATA SET'!$C:$C='5 Oil Impact on CPI'!$C25),0))</f>
        <v>170.4</v>
      </c>
      <c r="Y25" s="102" cm="1">
        <f t="array" ref="Y25">INDEX('Updated DATA SET'!Z:Z,MATCH(1,('Updated DATA SET'!$A:$A='5 Oil Impact on CPI'!$A25)*('Updated DATA SET'!$B:$B='5 Oil Impact on CPI'!$B25)*('Updated DATA SET'!$C:$C='5 Oil Impact on CPI'!$C25),0))</f>
        <v>178.7</v>
      </c>
      <c r="Z25" s="102" cm="1">
        <f t="array" ref="Z25">INDEX('Updated DATA SET'!AA:AA,MATCH(1,('Updated DATA SET'!$A:$A='5 Oil Impact on CPI'!$A25)*('Updated DATA SET'!$B:$B='5 Oil Impact on CPI'!$B25)*('Updated DATA SET'!$C:$C='5 Oil Impact on CPI'!$C25),0))</f>
        <v>162.9</v>
      </c>
      <c r="AA25" s="102" cm="1">
        <f t="array" ref="AA25">INDEX('Updated DATA SET'!AB:AB,MATCH(1,('Updated DATA SET'!$A:$A='5 Oil Impact on CPI'!$A25)*('Updated DATA SET'!$B:$B='5 Oil Impact on CPI'!$B25)*('Updated DATA SET'!$C:$C='5 Oil Impact on CPI'!$C25),0))</f>
        <v>168.2</v>
      </c>
      <c r="AB25" s="102" cm="1">
        <f t="array" ref="AB25">INDEX('Updated DATA SET'!AC:AC,MATCH(1,('Updated DATA SET'!$A:$A='5 Oil Impact on CPI'!$A25)*('Updated DATA SET'!$B:$B='5 Oil Impact on CPI'!$B25)*('Updated DATA SET'!$C:$C='5 Oil Impact on CPI'!$C25),0))</f>
        <v>173.4</v>
      </c>
      <c r="AC25" s="102" cm="1">
        <f t="array" ref="AC25">INDEX('Updated DATA SET'!AD:AD,MATCH(1,('Updated DATA SET'!$A:$A='5 Oil Impact on CPI'!$A25)*('Updated DATA SET'!$B:$B='5 Oil Impact on CPI'!$B25)*('Updated DATA SET'!$C:$C='5 Oil Impact on CPI'!$C25),0))</f>
        <v>172.1</v>
      </c>
      <c r="AD25" s="102" cm="1">
        <f t="array" ref="AD25">INDEX('Updated DATA SET'!AE:AE,MATCH(1,('Updated DATA SET'!$A:$A='5 Oil Impact on CPI'!$A25)*('Updated DATA SET'!$B:$B='5 Oil Impact on CPI'!$B25)*('Updated DATA SET'!$C:$C='5 Oil Impact on CPI'!$C25),0))</f>
        <v>170.5</v>
      </c>
      <c r="AE25" s="102" cm="1">
        <f t="array" ref="AE25">INDEX('Updated DATA SET'!AF:AF,MATCH(1,('Updated DATA SET'!$A:$A='5 Oil Impact on CPI'!$A25)*('Updated DATA SET'!$B:$B='5 Oil Impact on CPI'!$B25)*('Updated DATA SET'!$C:$C='5 Oil Impact on CPI'!$C25),0))</f>
        <v>176.7</v>
      </c>
      <c r="AF25" s="107">
        <f>SUMIFS('Crude Oil DataSet'!$C$4:$C$32,'Crude Oil DataSet'!$A$4:$A$32,'5 Oil Impact on CPI'!B25,'Crude Oil DataSet'!$B$4:$B$32,'5 Oil Impact on CPI'!C25)</f>
        <v>116548.19734168371</v>
      </c>
    </row>
    <row r="26" spans="1:32" x14ac:dyDescent="0.25">
      <c r="A26" s="102" t="s">
        <v>34</v>
      </c>
      <c r="B26" s="102">
        <v>2022</v>
      </c>
      <c r="C26" s="102" t="s">
        <v>45</v>
      </c>
      <c r="D26" s="102" cm="1">
        <f t="array" ref="D26">INDEX('Updated DATA SET'!E:E,MATCH(1,('Updated DATA SET'!$A:$A='5 Oil Impact on CPI'!$A26)*('Updated DATA SET'!$B:$B='5 Oil Impact on CPI'!$B26)*('Updated DATA SET'!$C:$C='5 Oil Impact on CPI'!$C26),0))</f>
        <v>167.4</v>
      </c>
      <c r="E26" s="102" cm="1">
        <f t="array" ref="E26">INDEX('Updated DATA SET'!F:F,MATCH(1,('Updated DATA SET'!$A:$A='5 Oil Impact on CPI'!$A26)*('Updated DATA SET'!$B:$B='5 Oil Impact on CPI'!$B26)*('Updated DATA SET'!$C:$C='5 Oil Impact on CPI'!$C26),0))</f>
        <v>209.4</v>
      </c>
      <c r="F26" s="102" cm="1">
        <f t="array" ref="F26">INDEX('Updated DATA SET'!G:G,MATCH(1,('Updated DATA SET'!$A:$A='5 Oil Impact on CPI'!$A26)*('Updated DATA SET'!$B:$B='5 Oil Impact on CPI'!$B26)*('Updated DATA SET'!$C:$C='5 Oil Impact on CPI'!$C26),0))</f>
        <v>181.4</v>
      </c>
      <c r="G26" s="102" cm="1">
        <f t="array" ref="G26">INDEX('Updated DATA SET'!H:H,MATCH(1,('Updated DATA SET'!$A:$A='5 Oil Impact on CPI'!$A26)*('Updated DATA SET'!$B:$B='5 Oil Impact on CPI'!$B26)*('Updated DATA SET'!$C:$C='5 Oil Impact on CPI'!$C26),0))</f>
        <v>172.3</v>
      </c>
      <c r="H26" s="102" cm="1">
        <f t="array" ref="H26">INDEX('Updated DATA SET'!I:I,MATCH(1,('Updated DATA SET'!$A:$A='5 Oil Impact on CPI'!$A26)*('Updated DATA SET'!$B:$B='5 Oil Impact on CPI'!$B26)*('Updated DATA SET'!$C:$C='5 Oil Impact on CPI'!$C26),0))</f>
        <v>188.9</v>
      </c>
      <c r="I26" s="102" cm="1">
        <f t="array" ref="I26">INDEX('Updated DATA SET'!J:J,MATCH(1,('Updated DATA SET'!$A:$A='5 Oil Impact on CPI'!$A26)*('Updated DATA SET'!$B:$B='5 Oil Impact on CPI'!$B26)*('Updated DATA SET'!$C:$C='5 Oil Impact on CPI'!$C26),0))</f>
        <v>160.69999999999999</v>
      </c>
      <c r="J26" s="102" cm="1">
        <f t="array" ref="J26">INDEX('Updated DATA SET'!K:K,MATCH(1,('Updated DATA SET'!$A:$A='5 Oil Impact on CPI'!$A26)*('Updated DATA SET'!$B:$B='5 Oil Impact on CPI'!$B26)*('Updated DATA SET'!$C:$C='5 Oil Impact on CPI'!$C26),0))</f>
        <v>183.1</v>
      </c>
      <c r="K26" s="102" cm="1">
        <f t="array" ref="K26">INDEX('Updated DATA SET'!L:L,MATCH(1,('Updated DATA SET'!$A:$A='5 Oil Impact on CPI'!$A26)*('Updated DATA SET'!$B:$B='5 Oil Impact on CPI'!$B26)*('Updated DATA SET'!$C:$C='5 Oil Impact on CPI'!$C26),0))</f>
        <v>170.5</v>
      </c>
      <c r="L26" s="102" cm="1">
        <f t="array" ref="L26">INDEX('Updated DATA SET'!M:M,MATCH(1,('Updated DATA SET'!$A:$A='5 Oil Impact on CPI'!$A26)*('Updated DATA SET'!$B:$B='5 Oil Impact on CPI'!$B26)*('Updated DATA SET'!$C:$C='5 Oil Impact on CPI'!$C26),0))</f>
        <v>122.1</v>
      </c>
      <c r="M26" s="102" cm="1">
        <f t="array" ref="M26">INDEX('Updated DATA SET'!N:N,MATCH(1,('Updated DATA SET'!$A:$A='5 Oil Impact on CPI'!$A26)*('Updated DATA SET'!$B:$B='5 Oil Impact on CPI'!$B26)*('Updated DATA SET'!$C:$C='5 Oil Impact on CPI'!$C26),0))</f>
        <v>202.8</v>
      </c>
      <c r="N26" s="102" cm="1">
        <f t="array" ref="N26">INDEX('Updated DATA SET'!O:O,MATCH(1,('Updated DATA SET'!$A:$A='5 Oil Impact on CPI'!$A26)*('Updated DATA SET'!$B:$B='5 Oil Impact on CPI'!$B26)*('Updated DATA SET'!$C:$C='5 Oil Impact on CPI'!$C26),0))</f>
        <v>170.4</v>
      </c>
      <c r="O26" s="102" cm="1">
        <f t="array" ref="O26">INDEX('Updated DATA SET'!P:P,MATCH(1,('Updated DATA SET'!$A:$A='5 Oil Impact on CPI'!$A26)*('Updated DATA SET'!$B:$B='5 Oil Impact on CPI'!$B26)*('Updated DATA SET'!$C:$C='5 Oil Impact on CPI'!$C26),0))</f>
        <v>189.5</v>
      </c>
      <c r="P26" s="102" cm="1">
        <f t="array" ref="P26">INDEX('Updated DATA SET'!Q:Q,MATCH(1,('Updated DATA SET'!$A:$A='5 Oil Impact on CPI'!$A26)*('Updated DATA SET'!$B:$B='5 Oil Impact on CPI'!$B26)*('Updated DATA SET'!$C:$C='5 Oil Impact on CPI'!$C26),0))</f>
        <v>178.3</v>
      </c>
      <c r="Q26" s="102" cm="1">
        <f t="array" ref="Q26">INDEX('Updated DATA SET'!R:R,MATCH(1,('Updated DATA SET'!$A:$A='5 Oil Impact on CPI'!$A26)*('Updated DATA SET'!$B:$B='5 Oil Impact on CPI'!$B26)*('Updated DATA SET'!$C:$C='5 Oil Impact on CPI'!$C26),0))</f>
        <v>196.9</v>
      </c>
      <c r="R26" s="102" cm="1">
        <f t="array" ref="R26">INDEX('Updated DATA SET'!S:S,MATCH(1,('Updated DATA SET'!$A:$A='5 Oil Impact on CPI'!$A26)*('Updated DATA SET'!$B:$B='5 Oil Impact on CPI'!$B26)*('Updated DATA SET'!$C:$C='5 Oil Impact on CPI'!$C26),0))</f>
        <v>183.1</v>
      </c>
      <c r="S26" s="102" cm="1">
        <f t="array" ref="S26">INDEX('Updated DATA SET'!T:T,MATCH(1,('Updated DATA SET'!$A:$A='5 Oil Impact on CPI'!$A26)*('Updated DATA SET'!$B:$B='5 Oil Impact on CPI'!$B26)*('Updated DATA SET'!$C:$C='5 Oil Impact on CPI'!$C26),0))</f>
        <v>176.2</v>
      </c>
      <c r="T26" s="102" cm="1">
        <f t="array" ref="T26">INDEX('Updated DATA SET'!U:U,MATCH(1,('Updated DATA SET'!$A:$A='5 Oil Impact on CPI'!$A26)*('Updated DATA SET'!$B:$B='5 Oil Impact on CPI'!$B26)*('Updated DATA SET'!$C:$C='5 Oil Impact on CPI'!$C26),0))</f>
        <v>182.1</v>
      </c>
      <c r="U26" s="102" cm="1">
        <f t="array" ref="U26">INDEX('Updated DATA SET'!V:V,MATCH(1,('Updated DATA SET'!$A:$A='5 Oil Impact on CPI'!$A26)*('Updated DATA SET'!$B:$B='5 Oil Impact on CPI'!$B26)*('Updated DATA SET'!$C:$C='5 Oil Impact on CPI'!$C26),0))</f>
        <v>171.8</v>
      </c>
      <c r="V26" s="102" cm="1">
        <f t="array" ref="V26">INDEX('Updated DATA SET'!W:W,MATCH(1,('Updated DATA SET'!$A:$A='5 Oil Impact on CPI'!$A26)*('Updated DATA SET'!$B:$B='5 Oil Impact on CPI'!$B26)*('Updated DATA SET'!$C:$C='5 Oil Impact on CPI'!$C26),0))</f>
        <v>171.8</v>
      </c>
      <c r="W26" s="102" cm="1">
        <f t="array" ref="W26">INDEX('Updated DATA SET'!X:X,MATCH(1,('Updated DATA SET'!$A:$A='5 Oil Impact on CPI'!$A26)*('Updated DATA SET'!$B:$B='5 Oil Impact on CPI'!$B26)*('Updated DATA SET'!$C:$C='5 Oil Impact on CPI'!$C26),0))</f>
        <v>181.3</v>
      </c>
      <c r="X26" s="102" cm="1">
        <f t="array" ref="X26">INDEX('Updated DATA SET'!Y:Y,MATCH(1,('Updated DATA SET'!$A:$A='5 Oil Impact on CPI'!$A26)*('Updated DATA SET'!$B:$B='5 Oil Impact on CPI'!$B26)*('Updated DATA SET'!$C:$C='5 Oil Impact on CPI'!$C26),0))</f>
        <v>171.4</v>
      </c>
      <c r="Y26" s="102" cm="1">
        <f t="array" ref="Y26">INDEX('Updated DATA SET'!Z:Z,MATCH(1,('Updated DATA SET'!$A:$A='5 Oil Impact on CPI'!$A26)*('Updated DATA SET'!$B:$B='5 Oil Impact on CPI'!$B26)*('Updated DATA SET'!$C:$C='5 Oil Impact on CPI'!$C26),0))</f>
        <v>179.8</v>
      </c>
      <c r="Z26" s="102" cm="1">
        <f t="array" ref="Z26">INDEX('Updated DATA SET'!AA:AA,MATCH(1,('Updated DATA SET'!$A:$A='5 Oil Impact on CPI'!$A26)*('Updated DATA SET'!$B:$B='5 Oil Impact on CPI'!$B26)*('Updated DATA SET'!$C:$C='5 Oil Impact on CPI'!$C26),0))</f>
        <v>163</v>
      </c>
      <c r="AA26" s="102" cm="1">
        <f t="array" ref="AA26">INDEX('Updated DATA SET'!AB:AB,MATCH(1,('Updated DATA SET'!$A:$A='5 Oil Impact on CPI'!$A26)*('Updated DATA SET'!$B:$B='5 Oil Impact on CPI'!$B26)*('Updated DATA SET'!$C:$C='5 Oil Impact on CPI'!$C26),0))</f>
        <v>168.5</v>
      </c>
      <c r="AB26" s="102" cm="1">
        <f t="array" ref="AB26">INDEX('Updated DATA SET'!AC:AC,MATCH(1,('Updated DATA SET'!$A:$A='5 Oil Impact on CPI'!$A26)*('Updated DATA SET'!$B:$B='5 Oil Impact on CPI'!$B26)*('Updated DATA SET'!$C:$C='5 Oil Impact on CPI'!$C26),0))</f>
        <v>173.7</v>
      </c>
      <c r="AC26" s="102" cm="1">
        <f t="array" ref="AC26">INDEX('Updated DATA SET'!AD:AD,MATCH(1,('Updated DATA SET'!$A:$A='5 Oil Impact on CPI'!$A26)*('Updated DATA SET'!$B:$B='5 Oil Impact on CPI'!$B26)*('Updated DATA SET'!$C:$C='5 Oil Impact on CPI'!$C26),0))</f>
        <v>173.6</v>
      </c>
      <c r="AD26" s="102" cm="1">
        <f t="array" ref="AD26">INDEX('Updated DATA SET'!AE:AE,MATCH(1,('Updated DATA SET'!$A:$A='5 Oil Impact on CPI'!$A26)*('Updated DATA SET'!$B:$B='5 Oil Impact on CPI'!$B26)*('Updated DATA SET'!$C:$C='5 Oil Impact on CPI'!$C26),0))</f>
        <v>171.1</v>
      </c>
      <c r="AE26" s="102" cm="1">
        <f t="array" ref="AE26">INDEX('Updated DATA SET'!AF:AF,MATCH(1,('Updated DATA SET'!$A:$A='5 Oil Impact on CPI'!$A26)*('Updated DATA SET'!$B:$B='5 Oil Impact on CPI'!$B26)*('Updated DATA SET'!$C:$C='5 Oil Impact on CPI'!$C26),0))</f>
        <v>176.5</v>
      </c>
      <c r="AF26" s="107">
        <f>SUMIFS('Crude Oil DataSet'!$C$4:$C$32,'Crude Oil DataSet'!$A$4:$A$32,'5 Oil Impact on CPI'!B26,'Crude Oil DataSet'!$B$4:$B$32,'5 Oil Impact on CPI'!C26)</f>
        <v>118277.27620134089</v>
      </c>
    </row>
    <row r="27" spans="1:32" x14ac:dyDescent="0.25">
      <c r="A27" s="102" t="s">
        <v>34</v>
      </c>
      <c r="B27" s="102">
        <v>2022</v>
      </c>
      <c r="C27" s="102" t="s">
        <v>46</v>
      </c>
      <c r="D27" s="102" cm="1">
        <f t="array" ref="D27">INDEX('Updated DATA SET'!E:E,MATCH(1,('Updated DATA SET'!$A:$A='5 Oil Impact on CPI'!$A27)*('Updated DATA SET'!$B:$B='5 Oil Impact on CPI'!$B27)*('Updated DATA SET'!$C:$C='5 Oil Impact on CPI'!$C27),0))</f>
        <v>169.2</v>
      </c>
      <c r="E27" s="102" cm="1">
        <f t="array" ref="E27">INDEX('Updated DATA SET'!F:F,MATCH(1,('Updated DATA SET'!$A:$A='5 Oil Impact on CPI'!$A27)*('Updated DATA SET'!$B:$B='5 Oil Impact on CPI'!$B27)*('Updated DATA SET'!$C:$C='5 Oil Impact on CPI'!$C27),0))</f>
        <v>209</v>
      </c>
      <c r="F27" s="102" cm="1">
        <f t="array" ref="F27">INDEX('Updated DATA SET'!G:G,MATCH(1,('Updated DATA SET'!$A:$A='5 Oil Impact on CPI'!$A27)*('Updated DATA SET'!$B:$B='5 Oil Impact on CPI'!$B27)*('Updated DATA SET'!$C:$C='5 Oil Impact on CPI'!$C27),0))</f>
        <v>190.2</v>
      </c>
      <c r="G27" s="102" cm="1">
        <f t="array" ref="G27">INDEX('Updated DATA SET'!H:H,MATCH(1,('Updated DATA SET'!$A:$A='5 Oil Impact on CPI'!$A27)*('Updated DATA SET'!$B:$B='5 Oil Impact on CPI'!$B27)*('Updated DATA SET'!$C:$C='5 Oil Impact on CPI'!$C27),0))</f>
        <v>173.6</v>
      </c>
      <c r="H27" s="102" cm="1">
        <f t="array" ref="H27">INDEX('Updated DATA SET'!I:I,MATCH(1,('Updated DATA SET'!$A:$A='5 Oil Impact on CPI'!$A27)*('Updated DATA SET'!$B:$B='5 Oil Impact on CPI'!$B27)*('Updated DATA SET'!$C:$C='5 Oil Impact on CPI'!$C27),0))</f>
        <v>188.5</v>
      </c>
      <c r="I27" s="102" cm="1">
        <f t="array" ref="I27">INDEX('Updated DATA SET'!J:J,MATCH(1,('Updated DATA SET'!$A:$A='5 Oil Impact on CPI'!$A27)*('Updated DATA SET'!$B:$B='5 Oil Impact on CPI'!$B27)*('Updated DATA SET'!$C:$C='5 Oil Impact on CPI'!$C27),0))</f>
        <v>158</v>
      </c>
      <c r="J27" s="102" cm="1">
        <f t="array" ref="J27">INDEX('Updated DATA SET'!K:K,MATCH(1,('Updated DATA SET'!$A:$A='5 Oil Impact on CPI'!$A27)*('Updated DATA SET'!$B:$B='5 Oil Impact on CPI'!$B27)*('Updated DATA SET'!$C:$C='5 Oil Impact on CPI'!$C27),0))</f>
        <v>159.9</v>
      </c>
      <c r="K27" s="102" cm="1">
        <f t="array" ref="K27">INDEX('Updated DATA SET'!L:L,MATCH(1,('Updated DATA SET'!$A:$A='5 Oil Impact on CPI'!$A27)*('Updated DATA SET'!$B:$B='5 Oil Impact on CPI'!$B27)*('Updated DATA SET'!$C:$C='5 Oil Impact on CPI'!$C27),0))</f>
        <v>170.8</v>
      </c>
      <c r="L27" s="102" cm="1">
        <f t="array" ref="L27">INDEX('Updated DATA SET'!M:M,MATCH(1,('Updated DATA SET'!$A:$A='5 Oil Impact on CPI'!$A27)*('Updated DATA SET'!$B:$B='5 Oil Impact on CPI'!$B27)*('Updated DATA SET'!$C:$C='5 Oil Impact on CPI'!$C27),0))</f>
        <v>121.8</v>
      </c>
      <c r="M27" s="102" cm="1">
        <f t="array" ref="M27">INDEX('Updated DATA SET'!N:N,MATCH(1,('Updated DATA SET'!$A:$A='5 Oil Impact on CPI'!$A27)*('Updated DATA SET'!$B:$B='5 Oil Impact on CPI'!$B27)*('Updated DATA SET'!$C:$C='5 Oil Impact on CPI'!$C27),0))</f>
        <v>205.2</v>
      </c>
      <c r="N27" s="102" cm="1">
        <f t="array" ref="N27">INDEX('Updated DATA SET'!O:O,MATCH(1,('Updated DATA SET'!$A:$A='5 Oil Impact on CPI'!$A27)*('Updated DATA SET'!$B:$B='5 Oil Impact on CPI'!$B27)*('Updated DATA SET'!$C:$C='5 Oil Impact on CPI'!$C27),0))</f>
        <v>171</v>
      </c>
      <c r="O27" s="102" cm="1">
        <f t="array" ref="O27">INDEX('Updated DATA SET'!P:P,MATCH(1,('Updated DATA SET'!$A:$A='5 Oil Impact on CPI'!$A27)*('Updated DATA SET'!$B:$B='5 Oil Impact on CPI'!$B27)*('Updated DATA SET'!$C:$C='5 Oil Impact on CPI'!$C27),0))</f>
        <v>190.3</v>
      </c>
      <c r="P27" s="102" cm="1">
        <f t="array" ref="P27">INDEX('Updated DATA SET'!Q:Q,MATCH(1,('Updated DATA SET'!$A:$A='5 Oil Impact on CPI'!$A27)*('Updated DATA SET'!$B:$B='5 Oil Impact on CPI'!$B27)*('Updated DATA SET'!$C:$C='5 Oil Impact on CPI'!$C27),0))</f>
        <v>175.9</v>
      </c>
      <c r="Q27" s="102" cm="1">
        <f t="array" ref="Q27">INDEX('Updated DATA SET'!R:R,MATCH(1,('Updated DATA SET'!$A:$A='5 Oil Impact on CPI'!$A27)*('Updated DATA SET'!$B:$B='5 Oil Impact on CPI'!$B27)*('Updated DATA SET'!$C:$C='5 Oil Impact on CPI'!$C27),0))</f>
        <v>197.3</v>
      </c>
      <c r="R27" s="102" cm="1">
        <f t="array" ref="R27">INDEX('Updated DATA SET'!S:S,MATCH(1,('Updated DATA SET'!$A:$A='5 Oil Impact on CPI'!$A27)*('Updated DATA SET'!$B:$B='5 Oil Impact on CPI'!$B27)*('Updated DATA SET'!$C:$C='5 Oil Impact on CPI'!$C27),0))</f>
        <v>184</v>
      </c>
      <c r="S27" s="102" cm="1">
        <f t="array" ref="S27">INDEX('Updated DATA SET'!T:T,MATCH(1,('Updated DATA SET'!$A:$A='5 Oil Impact on CPI'!$A27)*('Updated DATA SET'!$B:$B='5 Oil Impact on CPI'!$B27)*('Updated DATA SET'!$C:$C='5 Oil Impact on CPI'!$C27),0))</f>
        <v>177</v>
      </c>
      <c r="T27" s="102" cm="1">
        <f t="array" ref="T27">INDEX('Updated DATA SET'!U:U,MATCH(1,('Updated DATA SET'!$A:$A='5 Oil Impact on CPI'!$A27)*('Updated DATA SET'!$B:$B='5 Oil Impact on CPI'!$B27)*('Updated DATA SET'!$C:$C='5 Oil Impact on CPI'!$C27),0))</f>
        <v>183</v>
      </c>
      <c r="U27" s="102" cm="1">
        <f t="array" ref="U27">INDEX('Updated DATA SET'!V:V,MATCH(1,('Updated DATA SET'!$A:$A='5 Oil Impact on CPI'!$A27)*('Updated DATA SET'!$B:$B='5 Oil Impact on CPI'!$B27)*('Updated DATA SET'!$C:$C='5 Oil Impact on CPI'!$C27),0))</f>
        <v>170.7</v>
      </c>
      <c r="V27" s="102" cm="1">
        <f t="array" ref="V27">INDEX('Updated DATA SET'!W:W,MATCH(1,('Updated DATA SET'!$A:$A='5 Oil Impact on CPI'!$A27)*('Updated DATA SET'!$B:$B='5 Oil Impact on CPI'!$B27)*('Updated DATA SET'!$C:$C='5 Oil Impact on CPI'!$C27),0))</f>
        <v>170.7</v>
      </c>
      <c r="W27" s="102" cm="1">
        <f t="array" ref="W27">INDEX('Updated DATA SET'!X:X,MATCH(1,('Updated DATA SET'!$A:$A='5 Oil Impact on CPI'!$A27)*('Updated DATA SET'!$B:$B='5 Oil Impact on CPI'!$B27)*('Updated DATA SET'!$C:$C='5 Oil Impact on CPI'!$C27),0))</f>
        <v>182</v>
      </c>
      <c r="X27" s="102" cm="1">
        <f t="array" ref="X27">INDEX('Updated DATA SET'!Y:Y,MATCH(1,('Updated DATA SET'!$A:$A='5 Oil Impact on CPI'!$A27)*('Updated DATA SET'!$B:$B='5 Oil Impact on CPI'!$B27)*('Updated DATA SET'!$C:$C='5 Oil Impact on CPI'!$C27),0))</f>
        <v>172.1</v>
      </c>
      <c r="Y27" s="102" cm="1">
        <f t="array" ref="Y27">INDEX('Updated DATA SET'!Z:Z,MATCH(1,('Updated DATA SET'!$A:$A='5 Oil Impact on CPI'!$A27)*('Updated DATA SET'!$B:$B='5 Oil Impact on CPI'!$B27)*('Updated DATA SET'!$C:$C='5 Oil Impact on CPI'!$C27),0))</f>
        <v>181.1</v>
      </c>
      <c r="Z27" s="102" cm="1">
        <f t="array" ref="Z27">INDEX('Updated DATA SET'!AA:AA,MATCH(1,('Updated DATA SET'!$A:$A='5 Oil Impact on CPI'!$A27)*('Updated DATA SET'!$B:$B='5 Oil Impact on CPI'!$B27)*('Updated DATA SET'!$C:$C='5 Oil Impact on CPI'!$C27),0))</f>
        <v>163.4</v>
      </c>
      <c r="AA27" s="102" cm="1">
        <f t="array" ref="AA27">INDEX('Updated DATA SET'!AB:AB,MATCH(1,('Updated DATA SET'!$A:$A='5 Oil Impact on CPI'!$A27)*('Updated DATA SET'!$B:$B='5 Oil Impact on CPI'!$B27)*('Updated DATA SET'!$C:$C='5 Oil Impact on CPI'!$C27),0))</f>
        <v>168.9</v>
      </c>
      <c r="AB27" s="102" cm="1">
        <f t="array" ref="AB27">INDEX('Updated DATA SET'!AC:AC,MATCH(1,('Updated DATA SET'!$A:$A='5 Oil Impact on CPI'!$A27)*('Updated DATA SET'!$B:$B='5 Oil Impact on CPI'!$B27)*('Updated DATA SET'!$C:$C='5 Oil Impact on CPI'!$C27),0))</f>
        <v>174.1</v>
      </c>
      <c r="AC27" s="102" cm="1">
        <f t="array" ref="AC27">INDEX('Updated DATA SET'!AD:AD,MATCH(1,('Updated DATA SET'!$A:$A='5 Oil Impact on CPI'!$A27)*('Updated DATA SET'!$B:$B='5 Oil Impact on CPI'!$B27)*('Updated DATA SET'!$C:$C='5 Oil Impact on CPI'!$C27),0))</f>
        <v>175.8</v>
      </c>
      <c r="AD27" s="102" cm="1">
        <f t="array" ref="AD27">INDEX('Updated DATA SET'!AE:AE,MATCH(1,('Updated DATA SET'!$A:$A='5 Oil Impact on CPI'!$A27)*('Updated DATA SET'!$B:$B='5 Oil Impact on CPI'!$B27)*('Updated DATA SET'!$C:$C='5 Oil Impact on CPI'!$C27),0))</f>
        <v>172</v>
      </c>
      <c r="AE27" s="102" cm="1">
        <f t="array" ref="AE27">INDEX('Updated DATA SET'!AF:AF,MATCH(1,('Updated DATA SET'!$A:$A='5 Oil Impact on CPI'!$A27)*('Updated DATA SET'!$B:$B='5 Oil Impact on CPI'!$B27)*('Updated DATA SET'!$C:$C='5 Oil Impact on CPI'!$C27),0))</f>
        <v>175.7</v>
      </c>
      <c r="AF27" s="107">
        <f>SUMIFS('Crude Oil DataSet'!$C$4:$C$32,'Crude Oil DataSet'!$A$4:$A$32,'5 Oil Impact on CPI'!B27,'Crude Oil DataSet'!$B$4:$B$32,'5 Oil Impact on CPI'!C27)</f>
        <v>112095.477543425</v>
      </c>
    </row>
    <row r="28" spans="1:32" x14ac:dyDescent="0.25">
      <c r="A28" s="102" t="s">
        <v>34</v>
      </c>
      <c r="B28" s="102">
        <v>2023</v>
      </c>
      <c r="C28" s="102" t="s">
        <v>31</v>
      </c>
      <c r="D28" s="102" cm="1">
        <f t="array" ref="D28">INDEX('Updated DATA SET'!E:E,MATCH(1,('Updated DATA SET'!$A:$A='5 Oil Impact on CPI'!$A28)*('Updated DATA SET'!$B:$B='5 Oil Impact on CPI'!$B28)*('Updated DATA SET'!$C:$C='5 Oil Impact on CPI'!$C28),0))</f>
        <v>173.8</v>
      </c>
      <c r="E28" s="102" cm="1">
        <f t="array" ref="E28">INDEX('Updated DATA SET'!F:F,MATCH(1,('Updated DATA SET'!$A:$A='5 Oil Impact on CPI'!$A28)*('Updated DATA SET'!$B:$B='5 Oil Impact on CPI'!$B28)*('Updated DATA SET'!$C:$C='5 Oil Impact on CPI'!$C28),0))</f>
        <v>210.7</v>
      </c>
      <c r="F28" s="102" cm="1">
        <f t="array" ref="F28">INDEX('Updated DATA SET'!G:G,MATCH(1,('Updated DATA SET'!$A:$A='5 Oil Impact on CPI'!$A28)*('Updated DATA SET'!$B:$B='5 Oil Impact on CPI'!$B28)*('Updated DATA SET'!$C:$C='5 Oil Impact on CPI'!$C28),0))</f>
        <v>194.5</v>
      </c>
      <c r="G28" s="102" cm="1">
        <f t="array" ref="G28">INDEX('Updated DATA SET'!H:H,MATCH(1,('Updated DATA SET'!$A:$A='5 Oil Impact on CPI'!$A28)*('Updated DATA SET'!$B:$B='5 Oil Impact on CPI'!$B28)*('Updated DATA SET'!$C:$C='5 Oil Impact on CPI'!$C28),0))</f>
        <v>174.6</v>
      </c>
      <c r="H28" s="102" cm="1">
        <f t="array" ref="H28">INDEX('Updated DATA SET'!I:I,MATCH(1,('Updated DATA SET'!$A:$A='5 Oil Impact on CPI'!$A28)*('Updated DATA SET'!$B:$B='5 Oil Impact on CPI'!$B28)*('Updated DATA SET'!$C:$C='5 Oil Impact on CPI'!$C28),0))</f>
        <v>187.2</v>
      </c>
      <c r="I28" s="102" cm="1">
        <f t="array" ref="I28">INDEX('Updated DATA SET'!J:J,MATCH(1,('Updated DATA SET'!$A:$A='5 Oil Impact on CPI'!$A28)*('Updated DATA SET'!$B:$B='5 Oil Impact on CPI'!$B28)*('Updated DATA SET'!$C:$C='5 Oil Impact on CPI'!$C28),0))</f>
        <v>158.30000000000001</v>
      </c>
      <c r="J28" s="102" cm="1">
        <f t="array" ref="J28">INDEX('Updated DATA SET'!K:K,MATCH(1,('Updated DATA SET'!$A:$A='5 Oil Impact on CPI'!$A28)*('Updated DATA SET'!$B:$B='5 Oil Impact on CPI'!$B28)*('Updated DATA SET'!$C:$C='5 Oil Impact on CPI'!$C28),0))</f>
        <v>153.9</v>
      </c>
      <c r="K28" s="102" cm="1">
        <f t="array" ref="K28">INDEX('Updated DATA SET'!L:L,MATCH(1,('Updated DATA SET'!$A:$A='5 Oil Impact on CPI'!$A28)*('Updated DATA SET'!$B:$B='5 Oil Impact on CPI'!$B28)*('Updated DATA SET'!$C:$C='5 Oil Impact on CPI'!$C28),0))</f>
        <v>170.9</v>
      </c>
      <c r="L28" s="102" cm="1">
        <f t="array" ref="L28">INDEX('Updated DATA SET'!M:M,MATCH(1,('Updated DATA SET'!$A:$A='5 Oil Impact on CPI'!$A28)*('Updated DATA SET'!$B:$B='5 Oil Impact on CPI'!$B28)*('Updated DATA SET'!$C:$C='5 Oil Impact on CPI'!$C28),0))</f>
        <v>121.1</v>
      </c>
      <c r="M28" s="102" cm="1">
        <f t="array" ref="M28">INDEX('Updated DATA SET'!N:N,MATCH(1,('Updated DATA SET'!$A:$A='5 Oil Impact on CPI'!$A28)*('Updated DATA SET'!$B:$B='5 Oil Impact on CPI'!$B28)*('Updated DATA SET'!$C:$C='5 Oil Impact on CPI'!$C28),0))</f>
        <v>208.4</v>
      </c>
      <c r="N28" s="102" cm="1">
        <f t="array" ref="N28">INDEX('Updated DATA SET'!O:O,MATCH(1,('Updated DATA SET'!$A:$A='5 Oil Impact on CPI'!$A28)*('Updated DATA SET'!$B:$B='5 Oil Impact on CPI'!$B28)*('Updated DATA SET'!$C:$C='5 Oil Impact on CPI'!$C28),0))</f>
        <v>171.4</v>
      </c>
      <c r="O28" s="102" cm="1">
        <f t="array" ref="O28">INDEX('Updated DATA SET'!P:P,MATCH(1,('Updated DATA SET'!$A:$A='5 Oil Impact on CPI'!$A28)*('Updated DATA SET'!$B:$B='5 Oil Impact on CPI'!$B28)*('Updated DATA SET'!$C:$C='5 Oil Impact on CPI'!$C28),0))</f>
        <v>191.2</v>
      </c>
      <c r="P28" s="102" cm="1">
        <f t="array" ref="P28">INDEX('Updated DATA SET'!Q:Q,MATCH(1,('Updated DATA SET'!$A:$A='5 Oil Impact on CPI'!$A28)*('Updated DATA SET'!$B:$B='5 Oil Impact on CPI'!$B28)*('Updated DATA SET'!$C:$C='5 Oil Impact on CPI'!$C28),0))</f>
        <v>176.7</v>
      </c>
      <c r="Q28" s="102" cm="1">
        <f t="array" ref="Q28">INDEX('Updated DATA SET'!R:R,MATCH(1,('Updated DATA SET'!$A:$A='5 Oil Impact on CPI'!$A28)*('Updated DATA SET'!$B:$B='5 Oil Impact on CPI'!$B28)*('Updated DATA SET'!$C:$C='5 Oil Impact on CPI'!$C28),0))</f>
        <v>198.2</v>
      </c>
      <c r="R28" s="102" cm="1">
        <f t="array" ref="R28">INDEX('Updated DATA SET'!S:S,MATCH(1,('Updated DATA SET'!$A:$A='5 Oil Impact on CPI'!$A28)*('Updated DATA SET'!$B:$B='5 Oil Impact on CPI'!$B28)*('Updated DATA SET'!$C:$C='5 Oil Impact on CPI'!$C28),0))</f>
        <v>184.9</v>
      </c>
      <c r="S28" s="102" cm="1">
        <f t="array" ref="S28">INDEX('Updated DATA SET'!T:T,MATCH(1,('Updated DATA SET'!$A:$A='5 Oil Impact on CPI'!$A28)*('Updated DATA SET'!$B:$B='5 Oil Impact on CPI'!$B28)*('Updated DATA SET'!$C:$C='5 Oil Impact on CPI'!$C28),0))</f>
        <v>177.6</v>
      </c>
      <c r="T28" s="102" cm="1">
        <f t="array" ref="T28">INDEX('Updated DATA SET'!U:U,MATCH(1,('Updated DATA SET'!$A:$A='5 Oil Impact on CPI'!$A28)*('Updated DATA SET'!$B:$B='5 Oil Impact on CPI'!$B28)*('Updated DATA SET'!$C:$C='5 Oil Impact on CPI'!$C28),0))</f>
        <v>183.8</v>
      </c>
      <c r="U28" s="102" cm="1">
        <f t="array" ref="U28">INDEX('Updated DATA SET'!V:V,MATCH(1,('Updated DATA SET'!$A:$A='5 Oil Impact on CPI'!$A28)*('Updated DATA SET'!$B:$B='5 Oil Impact on CPI'!$B28)*('Updated DATA SET'!$C:$C='5 Oil Impact on CPI'!$C28),0))</f>
        <v>172.1</v>
      </c>
      <c r="V28" s="102" cm="1">
        <f t="array" ref="V28">INDEX('Updated DATA SET'!W:W,MATCH(1,('Updated DATA SET'!$A:$A='5 Oil Impact on CPI'!$A28)*('Updated DATA SET'!$B:$B='5 Oil Impact on CPI'!$B28)*('Updated DATA SET'!$C:$C='5 Oil Impact on CPI'!$C28),0))</f>
        <v>172.1</v>
      </c>
      <c r="W28" s="102" cm="1">
        <f t="array" ref="W28">INDEX('Updated DATA SET'!X:X,MATCH(1,('Updated DATA SET'!$A:$A='5 Oil Impact on CPI'!$A28)*('Updated DATA SET'!$B:$B='5 Oil Impact on CPI'!$B28)*('Updated DATA SET'!$C:$C='5 Oil Impact on CPI'!$C28),0))</f>
        <v>182</v>
      </c>
      <c r="X28" s="102" cm="1">
        <f t="array" ref="X28">INDEX('Updated DATA SET'!Y:Y,MATCH(1,('Updated DATA SET'!$A:$A='5 Oil Impact on CPI'!$A28)*('Updated DATA SET'!$B:$B='5 Oil Impact on CPI'!$B28)*('Updated DATA SET'!$C:$C='5 Oil Impact on CPI'!$C28),0))</f>
        <v>172.9</v>
      </c>
      <c r="Y28" s="102" cm="1">
        <f t="array" ref="Y28">INDEX('Updated DATA SET'!Z:Z,MATCH(1,('Updated DATA SET'!$A:$A='5 Oil Impact on CPI'!$A28)*('Updated DATA SET'!$B:$B='5 Oil Impact on CPI'!$B28)*('Updated DATA SET'!$C:$C='5 Oil Impact on CPI'!$C28),0))</f>
        <v>182.3</v>
      </c>
      <c r="Z28" s="102" cm="1">
        <f t="array" ref="Z28">INDEX('Updated DATA SET'!AA:AA,MATCH(1,('Updated DATA SET'!$A:$A='5 Oil Impact on CPI'!$A28)*('Updated DATA SET'!$B:$B='5 Oil Impact on CPI'!$B28)*('Updated DATA SET'!$C:$C='5 Oil Impact on CPI'!$C28),0))</f>
        <v>163.6</v>
      </c>
      <c r="AA28" s="102" cm="1">
        <f t="array" ref="AA28">INDEX('Updated DATA SET'!AB:AB,MATCH(1,('Updated DATA SET'!$A:$A='5 Oil Impact on CPI'!$A28)*('Updated DATA SET'!$B:$B='5 Oil Impact on CPI'!$B28)*('Updated DATA SET'!$C:$C='5 Oil Impact on CPI'!$C28),0))</f>
        <v>169.5</v>
      </c>
      <c r="AB28" s="102" cm="1">
        <f t="array" ref="AB28">INDEX('Updated DATA SET'!AC:AC,MATCH(1,('Updated DATA SET'!$A:$A='5 Oil Impact on CPI'!$A28)*('Updated DATA SET'!$B:$B='5 Oil Impact on CPI'!$B28)*('Updated DATA SET'!$C:$C='5 Oil Impact on CPI'!$C28),0))</f>
        <v>174.3</v>
      </c>
      <c r="AC28" s="102" cm="1">
        <f t="array" ref="AC28">INDEX('Updated DATA SET'!AD:AD,MATCH(1,('Updated DATA SET'!$A:$A='5 Oil Impact on CPI'!$A28)*('Updated DATA SET'!$B:$B='5 Oil Impact on CPI'!$B28)*('Updated DATA SET'!$C:$C='5 Oil Impact on CPI'!$C28),0))</f>
        <v>178.6</v>
      </c>
      <c r="AD28" s="102" cm="1">
        <f t="array" ref="AD28">INDEX('Updated DATA SET'!AE:AE,MATCH(1,('Updated DATA SET'!$A:$A='5 Oil Impact on CPI'!$A28)*('Updated DATA SET'!$B:$B='5 Oil Impact on CPI'!$B28)*('Updated DATA SET'!$C:$C='5 Oil Impact on CPI'!$C28),0))</f>
        <v>172.8</v>
      </c>
      <c r="AE28" s="102" cm="1">
        <f t="array" ref="AE28">INDEX('Updated DATA SET'!AF:AF,MATCH(1,('Updated DATA SET'!$A:$A='5 Oil Impact on CPI'!$A28)*('Updated DATA SET'!$B:$B='5 Oil Impact on CPI'!$B28)*('Updated DATA SET'!$C:$C='5 Oil Impact on CPI'!$C28),0))</f>
        <v>176.5</v>
      </c>
      <c r="AF28" s="107">
        <f>SUMIFS('Crude Oil DataSet'!$C$4:$C$32,'Crude Oil DataSet'!$A$4:$A$32,'5 Oil Impact on CPI'!B28,'Crude Oil DataSet'!$B$4:$B$32,'5 Oil Impact on CPI'!C28)</f>
        <v>108892.9652336391</v>
      </c>
    </row>
    <row r="29" spans="1:32" x14ac:dyDescent="0.25">
      <c r="A29" s="102" t="s">
        <v>34</v>
      </c>
      <c r="B29" s="102">
        <v>2023</v>
      </c>
      <c r="C29" s="102" t="s">
        <v>35</v>
      </c>
      <c r="D29" s="102" cm="1">
        <f t="array" ref="D29">INDEX('Updated DATA SET'!E:E,MATCH(1,('Updated DATA SET'!$A:$A='5 Oil Impact on CPI'!$A29)*('Updated DATA SET'!$B:$B='5 Oil Impact on CPI'!$B29)*('Updated DATA SET'!$C:$C='5 Oil Impact on CPI'!$C29),0))</f>
        <v>174.4</v>
      </c>
      <c r="E29" s="102" cm="1">
        <f t="array" ref="E29">INDEX('Updated DATA SET'!F:F,MATCH(1,('Updated DATA SET'!$A:$A='5 Oil Impact on CPI'!$A29)*('Updated DATA SET'!$B:$B='5 Oil Impact on CPI'!$B29)*('Updated DATA SET'!$C:$C='5 Oil Impact on CPI'!$C29),0))</f>
        <v>207.7</v>
      </c>
      <c r="F29" s="102" cm="1">
        <f t="array" ref="F29">INDEX('Updated DATA SET'!G:G,MATCH(1,('Updated DATA SET'!$A:$A='5 Oil Impact on CPI'!$A29)*('Updated DATA SET'!$B:$B='5 Oil Impact on CPI'!$B29)*('Updated DATA SET'!$C:$C='5 Oil Impact on CPI'!$C29),0))</f>
        <v>175.2</v>
      </c>
      <c r="G29" s="102" cm="1">
        <f t="array" ref="G29">INDEX('Updated DATA SET'!H:H,MATCH(1,('Updated DATA SET'!$A:$A='5 Oil Impact on CPI'!$A29)*('Updated DATA SET'!$B:$B='5 Oil Impact on CPI'!$B29)*('Updated DATA SET'!$C:$C='5 Oil Impact on CPI'!$C29),0))</f>
        <v>177.3</v>
      </c>
      <c r="H29" s="102" cm="1">
        <f t="array" ref="H29">INDEX('Updated DATA SET'!I:I,MATCH(1,('Updated DATA SET'!$A:$A='5 Oil Impact on CPI'!$A29)*('Updated DATA SET'!$B:$B='5 Oil Impact on CPI'!$B29)*('Updated DATA SET'!$C:$C='5 Oil Impact on CPI'!$C29),0))</f>
        <v>179.3</v>
      </c>
      <c r="I29" s="102" cm="1">
        <f t="array" ref="I29">INDEX('Updated DATA SET'!J:J,MATCH(1,('Updated DATA SET'!$A:$A='5 Oil Impact on CPI'!$A29)*('Updated DATA SET'!$B:$B='5 Oil Impact on CPI'!$B29)*('Updated DATA SET'!$C:$C='5 Oil Impact on CPI'!$C29),0))</f>
        <v>169.5</v>
      </c>
      <c r="J29" s="102" cm="1">
        <f t="array" ref="J29">INDEX('Updated DATA SET'!K:K,MATCH(1,('Updated DATA SET'!$A:$A='5 Oil Impact on CPI'!$A29)*('Updated DATA SET'!$B:$B='5 Oil Impact on CPI'!$B29)*('Updated DATA SET'!$C:$C='5 Oil Impact on CPI'!$C29),0))</f>
        <v>152.69999999999999</v>
      </c>
      <c r="K29" s="102" cm="1">
        <f t="array" ref="K29">INDEX('Updated DATA SET'!L:L,MATCH(1,('Updated DATA SET'!$A:$A='5 Oil Impact on CPI'!$A29)*('Updated DATA SET'!$B:$B='5 Oil Impact on CPI'!$B29)*('Updated DATA SET'!$C:$C='5 Oil Impact on CPI'!$C29),0))</f>
        <v>171</v>
      </c>
      <c r="L29" s="102" cm="1">
        <f t="array" ref="L29">INDEX('Updated DATA SET'!M:M,MATCH(1,('Updated DATA SET'!$A:$A='5 Oil Impact on CPI'!$A29)*('Updated DATA SET'!$B:$B='5 Oil Impact on CPI'!$B29)*('Updated DATA SET'!$C:$C='5 Oil Impact on CPI'!$C29),0))</f>
        <v>120</v>
      </c>
      <c r="M29" s="102" cm="1">
        <f t="array" ref="M29">INDEX('Updated DATA SET'!N:N,MATCH(1,('Updated DATA SET'!$A:$A='5 Oil Impact on CPI'!$A29)*('Updated DATA SET'!$B:$B='5 Oil Impact on CPI'!$B29)*('Updated DATA SET'!$C:$C='5 Oil Impact on CPI'!$C29),0))</f>
        <v>209.7</v>
      </c>
      <c r="N29" s="102" cm="1">
        <f t="array" ref="N29">INDEX('Updated DATA SET'!O:O,MATCH(1,('Updated DATA SET'!$A:$A='5 Oil Impact on CPI'!$A29)*('Updated DATA SET'!$B:$B='5 Oil Impact on CPI'!$B29)*('Updated DATA SET'!$C:$C='5 Oil Impact on CPI'!$C29),0))</f>
        <v>172.3</v>
      </c>
      <c r="O29" s="102" cm="1">
        <f t="array" ref="O29">INDEX('Updated DATA SET'!P:P,MATCH(1,('Updated DATA SET'!$A:$A='5 Oil Impact on CPI'!$A29)*('Updated DATA SET'!$B:$B='5 Oil Impact on CPI'!$B29)*('Updated DATA SET'!$C:$C='5 Oil Impact on CPI'!$C29),0))</f>
        <v>193</v>
      </c>
      <c r="P29" s="102" cm="1">
        <f t="array" ref="P29">INDEX('Updated DATA SET'!Q:Q,MATCH(1,('Updated DATA SET'!$A:$A='5 Oil Impact on CPI'!$A29)*('Updated DATA SET'!$B:$B='5 Oil Impact on CPI'!$B29)*('Updated DATA SET'!$C:$C='5 Oil Impact on CPI'!$C29),0))</f>
        <v>177</v>
      </c>
      <c r="Q29" s="102" cm="1">
        <f t="array" ref="Q29">INDEX('Updated DATA SET'!R:R,MATCH(1,('Updated DATA SET'!$A:$A='5 Oil Impact on CPI'!$A29)*('Updated DATA SET'!$B:$B='5 Oil Impact on CPI'!$B29)*('Updated DATA SET'!$C:$C='5 Oil Impact on CPI'!$C29),0))</f>
        <v>199.5</v>
      </c>
      <c r="R29" s="102" cm="1">
        <f t="array" ref="R29">INDEX('Updated DATA SET'!S:S,MATCH(1,('Updated DATA SET'!$A:$A='5 Oil Impact on CPI'!$A29)*('Updated DATA SET'!$B:$B='5 Oil Impact on CPI'!$B29)*('Updated DATA SET'!$C:$C='5 Oil Impact on CPI'!$C29),0))</f>
        <v>186.2</v>
      </c>
      <c r="S29" s="102" cm="1">
        <f t="array" ref="S29">INDEX('Updated DATA SET'!T:T,MATCH(1,('Updated DATA SET'!$A:$A='5 Oil Impact on CPI'!$A29)*('Updated DATA SET'!$B:$B='5 Oil Impact on CPI'!$B29)*('Updated DATA SET'!$C:$C='5 Oil Impact on CPI'!$C29),0))</f>
        <v>178.7</v>
      </c>
      <c r="T29" s="102" cm="1">
        <f t="array" ref="T29">INDEX('Updated DATA SET'!U:U,MATCH(1,('Updated DATA SET'!$A:$A='5 Oil Impact on CPI'!$A29)*('Updated DATA SET'!$B:$B='5 Oil Impact on CPI'!$B29)*('Updated DATA SET'!$C:$C='5 Oil Impact on CPI'!$C29),0))</f>
        <v>185.1</v>
      </c>
      <c r="U29" s="102" cm="1">
        <f t="array" ref="U29">INDEX('Updated DATA SET'!V:V,MATCH(1,('Updated DATA SET'!$A:$A='5 Oil Impact on CPI'!$A29)*('Updated DATA SET'!$B:$B='5 Oil Impact on CPI'!$B29)*('Updated DATA SET'!$C:$C='5 Oil Impact on CPI'!$C29),0))</f>
        <v>173.5</v>
      </c>
      <c r="V29" s="102" cm="1">
        <f t="array" ref="V29">INDEX('Updated DATA SET'!W:W,MATCH(1,('Updated DATA SET'!$A:$A='5 Oil Impact on CPI'!$A29)*('Updated DATA SET'!$B:$B='5 Oil Impact on CPI'!$B29)*('Updated DATA SET'!$C:$C='5 Oil Impact on CPI'!$C29),0))</f>
        <v>173.5</v>
      </c>
      <c r="W29" s="102" cm="1">
        <f t="array" ref="W29">INDEX('Updated DATA SET'!X:X,MATCH(1,('Updated DATA SET'!$A:$A='5 Oil Impact on CPI'!$A29)*('Updated DATA SET'!$B:$B='5 Oil Impact on CPI'!$B29)*('Updated DATA SET'!$C:$C='5 Oil Impact on CPI'!$C29),0))</f>
        <v>182.1</v>
      </c>
      <c r="X29" s="102" cm="1">
        <f t="array" ref="X29">INDEX('Updated DATA SET'!Y:Y,MATCH(1,('Updated DATA SET'!$A:$A='5 Oil Impact on CPI'!$A29)*('Updated DATA SET'!$B:$B='5 Oil Impact on CPI'!$B29)*('Updated DATA SET'!$C:$C='5 Oil Impact on CPI'!$C29),0))</f>
        <v>174.2</v>
      </c>
      <c r="Y29" s="102" cm="1">
        <f t="array" ref="Y29">INDEX('Updated DATA SET'!Z:Z,MATCH(1,('Updated DATA SET'!$A:$A='5 Oil Impact on CPI'!$A29)*('Updated DATA SET'!$B:$B='5 Oil Impact on CPI'!$B29)*('Updated DATA SET'!$C:$C='5 Oil Impact on CPI'!$C29),0))</f>
        <v>184.4</v>
      </c>
      <c r="Z29" s="102" cm="1">
        <f t="array" ref="Z29">INDEX('Updated DATA SET'!AA:AA,MATCH(1,('Updated DATA SET'!$A:$A='5 Oil Impact on CPI'!$A29)*('Updated DATA SET'!$B:$B='5 Oil Impact on CPI'!$B29)*('Updated DATA SET'!$C:$C='5 Oil Impact on CPI'!$C29),0))</f>
        <v>164.2</v>
      </c>
      <c r="AA29" s="102" cm="1">
        <f t="array" ref="AA29">INDEX('Updated DATA SET'!AB:AB,MATCH(1,('Updated DATA SET'!$A:$A='5 Oil Impact on CPI'!$A29)*('Updated DATA SET'!$B:$B='5 Oil Impact on CPI'!$B29)*('Updated DATA SET'!$C:$C='5 Oil Impact on CPI'!$C29),0))</f>
        <v>170.3</v>
      </c>
      <c r="AB29" s="102" cm="1">
        <f t="array" ref="AB29">INDEX('Updated DATA SET'!AC:AC,MATCH(1,('Updated DATA SET'!$A:$A='5 Oil Impact on CPI'!$A29)*('Updated DATA SET'!$B:$B='5 Oil Impact on CPI'!$B29)*('Updated DATA SET'!$C:$C='5 Oil Impact on CPI'!$C29),0))</f>
        <v>175</v>
      </c>
      <c r="AC29" s="102" cm="1">
        <f t="array" ref="AC29">INDEX('Updated DATA SET'!AD:AD,MATCH(1,('Updated DATA SET'!$A:$A='5 Oil Impact on CPI'!$A29)*('Updated DATA SET'!$B:$B='5 Oil Impact on CPI'!$B29)*('Updated DATA SET'!$C:$C='5 Oil Impact on CPI'!$C29),0))</f>
        <v>181</v>
      </c>
      <c r="AD29" s="102" cm="1">
        <f t="array" ref="AD29">INDEX('Updated DATA SET'!AE:AE,MATCH(1,('Updated DATA SET'!$A:$A='5 Oil Impact on CPI'!$A29)*('Updated DATA SET'!$B:$B='5 Oil Impact on CPI'!$B29)*('Updated DATA SET'!$C:$C='5 Oil Impact on CPI'!$C29),0))</f>
        <v>174.1</v>
      </c>
      <c r="AE29" s="102" cm="1">
        <f t="array" ref="AE29">INDEX('Updated DATA SET'!AF:AF,MATCH(1,('Updated DATA SET'!$A:$A='5 Oil Impact on CPI'!$A29)*('Updated DATA SET'!$B:$B='5 Oil Impact on CPI'!$B29)*('Updated DATA SET'!$C:$C='5 Oil Impact on CPI'!$C29),0))</f>
        <v>177.2</v>
      </c>
      <c r="AF29" s="107">
        <f>SUMIFS('Crude Oil DataSet'!$C$4:$C$32,'Crude Oil DataSet'!$A$4:$A$32,'5 Oil Impact on CPI'!B29,'Crude Oil DataSet'!$B$4:$B$32,'5 Oil Impact on CPI'!C29)</f>
        <v>103743.50619254357</v>
      </c>
    </row>
    <row r="30" spans="1:32" x14ac:dyDescent="0.25">
      <c r="A30" s="102" t="s">
        <v>34</v>
      </c>
      <c r="B30" s="102">
        <v>2023</v>
      </c>
      <c r="C30" s="102" t="s">
        <v>36</v>
      </c>
      <c r="D30" s="102" cm="1">
        <f t="array" ref="D30">INDEX('Updated DATA SET'!E:E,MATCH(1,('Updated DATA SET'!$A:$A='5 Oil Impact on CPI'!$A30)*('Updated DATA SET'!$B:$B='5 Oil Impact on CPI'!$B30)*('Updated DATA SET'!$C:$C='5 Oil Impact on CPI'!$C30),0))</f>
        <v>174.4</v>
      </c>
      <c r="E30" s="102" cm="1">
        <f t="array" ref="E30">INDEX('Updated DATA SET'!F:F,MATCH(1,('Updated DATA SET'!$A:$A='5 Oil Impact on CPI'!$A30)*('Updated DATA SET'!$B:$B='5 Oil Impact on CPI'!$B30)*('Updated DATA SET'!$C:$C='5 Oil Impact on CPI'!$C30),0))</f>
        <v>207.7</v>
      </c>
      <c r="F30" s="102" cm="1">
        <f t="array" ref="F30">INDEX('Updated DATA SET'!G:G,MATCH(1,('Updated DATA SET'!$A:$A='5 Oil Impact on CPI'!$A30)*('Updated DATA SET'!$B:$B='5 Oil Impact on CPI'!$B30)*('Updated DATA SET'!$C:$C='5 Oil Impact on CPI'!$C30),0))</f>
        <v>175.2</v>
      </c>
      <c r="G30" s="102" cm="1">
        <f t="array" ref="G30">INDEX('Updated DATA SET'!H:H,MATCH(1,('Updated DATA SET'!$A:$A='5 Oil Impact on CPI'!$A30)*('Updated DATA SET'!$B:$B='5 Oil Impact on CPI'!$B30)*('Updated DATA SET'!$C:$C='5 Oil Impact on CPI'!$C30),0))</f>
        <v>177.3</v>
      </c>
      <c r="H30" s="102" cm="1">
        <f t="array" ref="H30">INDEX('Updated DATA SET'!I:I,MATCH(1,('Updated DATA SET'!$A:$A='5 Oil Impact on CPI'!$A30)*('Updated DATA SET'!$B:$B='5 Oil Impact on CPI'!$B30)*('Updated DATA SET'!$C:$C='5 Oil Impact on CPI'!$C30),0))</f>
        <v>179.2</v>
      </c>
      <c r="I30" s="102" cm="1">
        <f t="array" ref="I30">INDEX('Updated DATA SET'!J:J,MATCH(1,('Updated DATA SET'!$A:$A='5 Oil Impact on CPI'!$A30)*('Updated DATA SET'!$B:$B='5 Oil Impact on CPI'!$B30)*('Updated DATA SET'!$C:$C='5 Oil Impact on CPI'!$C30),0))</f>
        <v>169.5</v>
      </c>
      <c r="J30" s="102" cm="1">
        <f t="array" ref="J30">INDEX('Updated DATA SET'!K:K,MATCH(1,('Updated DATA SET'!$A:$A='5 Oil Impact on CPI'!$A30)*('Updated DATA SET'!$B:$B='5 Oil Impact on CPI'!$B30)*('Updated DATA SET'!$C:$C='5 Oil Impact on CPI'!$C30),0))</f>
        <v>152.80000000000001</v>
      </c>
      <c r="K30" s="102" cm="1">
        <f t="array" ref="K30">INDEX('Updated DATA SET'!L:L,MATCH(1,('Updated DATA SET'!$A:$A='5 Oil Impact on CPI'!$A30)*('Updated DATA SET'!$B:$B='5 Oil Impact on CPI'!$B30)*('Updated DATA SET'!$C:$C='5 Oil Impact on CPI'!$C30),0))</f>
        <v>171.1</v>
      </c>
      <c r="L30" s="102" cm="1">
        <f t="array" ref="L30">INDEX('Updated DATA SET'!M:M,MATCH(1,('Updated DATA SET'!$A:$A='5 Oil Impact on CPI'!$A30)*('Updated DATA SET'!$B:$B='5 Oil Impact on CPI'!$B30)*('Updated DATA SET'!$C:$C='5 Oil Impact on CPI'!$C30),0))</f>
        <v>120</v>
      </c>
      <c r="M30" s="102" cm="1">
        <f t="array" ref="M30">INDEX('Updated DATA SET'!N:N,MATCH(1,('Updated DATA SET'!$A:$A='5 Oil Impact on CPI'!$A30)*('Updated DATA SET'!$B:$B='5 Oil Impact on CPI'!$B30)*('Updated DATA SET'!$C:$C='5 Oil Impact on CPI'!$C30),0))</f>
        <v>209.7</v>
      </c>
      <c r="N30" s="102" cm="1">
        <f t="array" ref="N30">INDEX('Updated DATA SET'!O:O,MATCH(1,('Updated DATA SET'!$A:$A='5 Oil Impact on CPI'!$A30)*('Updated DATA SET'!$B:$B='5 Oil Impact on CPI'!$B30)*('Updated DATA SET'!$C:$C='5 Oil Impact on CPI'!$C30),0))</f>
        <v>172.3</v>
      </c>
      <c r="O30" s="102" cm="1">
        <f t="array" ref="O30">INDEX('Updated DATA SET'!P:P,MATCH(1,('Updated DATA SET'!$A:$A='5 Oil Impact on CPI'!$A30)*('Updated DATA SET'!$B:$B='5 Oil Impact on CPI'!$B30)*('Updated DATA SET'!$C:$C='5 Oil Impact on CPI'!$C30),0))</f>
        <v>193</v>
      </c>
      <c r="P30" s="102" cm="1">
        <f t="array" ref="P30">INDEX('Updated DATA SET'!Q:Q,MATCH(1,('Updated DATA SET'!$A:$A='5 Oil Impact on CPI'!$A30)*('Updated DATA SET'!$B:$B='5 Oil Impact on CPI'!$B30)*('Updated DATA SET'!$C:$C='5 Oil Impact on CPI'!$C30),0))</f>
        <v>177</v>
      </c>
      <c r="Q30" s="102" cm="1">
        <f t="array" ref="Q30">INDEX('Updated DATA SET'!R:R,MATCH(1,('Updated DATA SET'!$A:$A='5 Oil Impact on CPI'!$A30)*('Updated DATA SET'!$B:$B='5 Oil Impact on CPI'!$B30)*('Updated DATA SET'!$C:$C='5 Oil Impact on CPI'!$C30),0))</f>
        <v>199.5</v>
      </c>
      <c r="R30" s="102" cm="1">
        <f t="array" ref="R30">INDEX('Updated DATA SET'!S:S,MATCH(1,('Updated DATA SET'!$A:$A='5 Oil Impact on CPI'!$A30)*('Updated DATA SET'!$B:$B='5 Oil Impact on CPI'!$B30)*('Updated DATA SET'!$C:$C='5 Oil Impact on CPI'!$C30),0))</f>
        <v>186.1</v>
      </c>
      <c r="S30" s="102" cm="1">
        <f t="array" ref="S30">INDEX('Updated DATA SET'!T:T,MATCH(1,('Updated DATA SET'!$A:$A='5 Oil Impact on CPI'!$A30)*('Updated DATA SET'!$B:$B='5 Oil Impact on CPI'!$B30)*('Updated DATA SET'!$C:$C='5 Oil Impact on CPI'!$C30),0))</f>
        <v>178.7</v>
      </c>
      <c r="T30" s="102" cm="1">
        <f t="array" ref="T30">INDEX('Updated DATA SET'!U:U,MATCH(1,('Updated DATA SET'!$A:$A='5 Oil Impact on CPI'!$A30)*('Updated DATA SET'!$B:$B='5 Oil Impact on CPI'!$B30)*('Updated DATA SET'!$C:$C='5 Oil Impact on CPI'!$C30),0))</f>
        <v>185.1</v>
      </c>
      <c r="U30" s="102" cm="1">
        <f t="array" ref="U30">INDEX('Updated DATA SET'!V:V,MATCH(1,('Updated DATA SET'!$A:$A='5 Oil Impact on CPI'!$A30)*('Updated DATA SET'!$B:$B='5 Oil Impact on CPI'!$B30)*('Updated DATA SET'!$C:$C='5 Oil Impact on CPI'!$C30),0))</f>
        <v>173.5</v>
      </c>
      <c r="V30" s="102" cm="1">
        <f t="array" ref="V30">INDEX('Updated DATA SET'!W:W,MATCH(1,('Updated DATA SET'!$A:$A='5 Oil Impact on CPI'!$A30)*('Updated DATA SET'!$B:$B='5 Oil Impact on CPI'!$B30)*('Updated DATA SET'!$C:$C='5 Oil Impact on CPI'!$C30),0))</f>
        <v>173.5</v>
      </c>
      <c r="W30" s="102" cm="1">
        <f t="array" ref="W30">INDEX('Updated DATA SET'!X:X,MATCH(1,('Updated DATA SET'!$A:$A='5 Oil Impact on CPI'!$A30)*('Updated DATA SET'!$B:$B='5 Oil Impact on CPI'!$B30)*('Updated DATA SET'!$C:$C='5 Oil Impact on CPI'!$C30),0))</f>
        <v>181.9</v>
      </c>
      <c r="X30" s="102" cm="1">
        <f t="array" ref="X30">INDEX('Updated DATA SET'!Y:Y,MATCH(1,('Updated DATA SET'!$A:$A='5 Oil Impact on CPI'!$A30)*('Updated DATA SET'!$B:$B='5 Oil Impact on CPI'!$B30)*('Updated DATA SET'!$C:$C='5 Oil Impact on CPI'!$C30),0))</f>
        <v>174.2</v>
      </c>
      <c r="Y30" s="102" cm="1">
        <f t="array" ref="Y30">INDEX('Updated DATA SET'!Z:Z,MATCH(1,('Updated DATA SET'!$A:$A='5 Oil Impact on CPI'!$A30)*('Updated DATA SET'!$B:$B='5 Oil Impact on CPI'!$B30)*('Updated DATA SET'!$C:$C='5 Oil Impact on CPI'!$C30),0))</f>
        <v>184.4</v>
      </c>
      <c r="Z30" s="102" cm="1">
        <f t="array" ref="Z30">INDEX('Updated DATA SET'!AA:AA,MATCH(1,('Updated DATA SET'!$A:$A='5 Oil Impact on CPI'!$A30)*('Updated DATA SET'!$B:$B='5 Oil Impact on CPI'!$B30)*('Updated DATA SET'!$C:$C='5 Oil Impact on CPI'!$C30),0))</f>
        <v>164.2</v>
      </c>
      <c r="AA30" s="102" cm="1">
        <f t="array" ref="AA30">INDEX('Updated DATA SET'!AB:AB,MATCH(1,('Updated DATA SET'!$A:$A='5 Oil Impact on CPI'!$A30)*('Updated DATA SET'!$B:$B='5 Oil Impact on CPI'!$B30)*('Updated DATA SET'!$C:$C='5 Oil Impact on CPI'!$C30),0))</f>
        <v>170.3</v>
      </c>
      <c r="AB30" s="102" cm="1">
        <f t="array" ref="AB30">INDEX('Updated DATA SET'!AC:AC,MATCH(1,('Updated DATA SET'!$A:$A='5 Oil Impact on CPI'!$A30)*('Updated DATA SET'!$B:$B='5 Oil Impact on CPI'!$B30)*('Updated DATA SET'!$C:$C='5 Oil Impact on CPI'!$C30),0))</f>
        <v>175</v>
      </c>
      <c r="AC30" s="102" cm="1">
        <f t="array" ref="AC30">INDEX('Updated DATA SET'!AD:AD,MATCH(1,('Updated DATA SET'!$A:$A='5 Oil Impact on CPI'!$A30)*('Updated DATA SET'!$B:$B='5 Oil Impact on CPI'!$B30)*('Updated DATA SET'!$C:$C='5 Oil Impact on CPI'!$C30),0))</f>
        <v>181</v>
      </c>
      <c r="AD30" s="102" cm="1">
        <f t="array" ref="AD30">INDEX('Updated DATA SET'!AE:AE,MATCH(1,('Updated DATA SET'!$A:$A='5 Oil Impact on CPI'!$A30)*('Updated DATA SET'!$B:$B='5 Oil Impact on CPI'!$B30)*('Updated DATA SET'!$C:$C='5 Oil Impact on CPI'!$C30),0))</f>
        <v>174.1</v>
      </c>
      <c r="AE30" s="102" cm="1">
        <f t="array" ref="AE30">INDEX('Updated DATA SET'!AF:AF,MATCH(1,('Updated DATA SET'!$A:$A='5 Oil Impact on CPI'!$A30)*('Updated DATA SET'!$B:$B='5 Oil Impact on CPI'!$B30)*('Updated DATA SET'!$C:$C='5 Oil Impact on CPI'!$C30),0))</f>
        <v>177.2</v>
      </c>
      <c r="AF30" s="107">
        <f>SUMIFS('Crude Oil DataSet'!$C$4:$C$32,'Crude Oil DataSet'!$A$4:$A$32,'5 Oil Impact on CPI'!B30,'Crude Oil DataSet'!$B$4:$B$32,'5 Oil Impact on CPI'!C30)</f>
        <v>107655.66151560735</v>
      </c>
    </row>
    <row r="31" spans="1:32" x14ac:dyDescent="0.25">
      <c r="A31" s="102" t="s">
        <v>34</v>
      </c>
      <c r="B31" s="102">
        <v>2023</v>
      </c>
      <c r="C31" s="102" t="s">
        <v>37</v>
      </c>
      <c r="D31" s="102" cm="1">
        <f t="array" ref="D31">INDEX('Updated DATA SET'!E:E,MATCH(1,('Updated DATA SET'!$A:$A='5 Oil Impact on CPI'!$A31)*('Updated DATA SET'!$B:$B='5 Oil Impact on CPI'!$B31)*('Updated DATA SET'!$C:$C='5 Oil Impact on CPI'!$C31),0))</f>
        <v>173.8</v>
      </c>
      <c r="E31" s="102" cm="1">
        <f t="array" ref="E31">INDEX('Updated DATA SET'!F:F,MATCH(1,('Updated DATA SET'!$A:$A='5 Oil Impact on CPI'!$A31)*('Updated DATA SET'!$B:$B='5 Oil Impact on CPI'!$B31)*('Updated DATA SET'!$C:$C='5 Oil Impact on CPI'!$C31),0))</f>
        <v>209.3</v>
      </c>
      <c r="F31" s="102" cm="1">
        <f t="array" ref="F31">INDEX('Updated DATA SET'!G:G,MATCH(1,('Updated DATA SET'!$A:$A='5 Oil Impact on CPI'!$A31)*('Updated DATA SET'!$B:$B='5 Oil Impact on CPI'!$B31)*('Updated DATA SET'!$C:$C='5 Oil Impact on CPI'!$C31),0))</f>
        <v>169.6</v>
      </c>
      <c r="G31" s="102" cm="1">
        <f t="array" ref="G31">INDEX('Updated DATA SET'!H:H,MATCH(1,('Updated DATA SET'!$A:$A='5 Oil Impact on CPI'!$A31)*('Updated DATA SET'!$B:$B='5 Oil Impact on CPI'!$B31)*('Updated DATA SET'!$C:$C='5 Oil Impact on CPI'!$C31),0))</f>
        <v>178.4</v>
      </c>
      <c r="H31" s="102" cm="1">
        <f t="array" ref="H31">INDEX('Updated DATA SET'!I:I,MATCH(1,('Updated DATA SET'!$A:$A='5 Oil Impact on CPI'!$A31)*('Updated DATA SET'!$B:$B='5 Oil Impact on CPI'!$B31)*('Updated DATA SET'!$C:$C='5 Oil Impact on CPI'!$C31),0))</f>
        <v>174.9</v>
      </c>
      <c r="I31" s="102" cm="1">
        <f t="array" ref="I31">INDEX('Updated DATA SET'!J:J,MATCH(1,('Updated DATA SET'!$A:$A='5 Oil Impact on CPI'!$A31)*('Updated DATA SET'!$B:$B='5 Oil Impact on CPI'!$B31)*('Updated DATA SET'!$C:$C='5 Oil Impact on CPI'!$C31),0))</f>
        <v>176.3</v>
      </c>
      <c r="J31" s="102" cm="1">
        <f t="array" ref="J31">INDEX('Updated DATA SET'!K:K,MATCH(1,('Updated DATA SET'!$A:$A='5 Oil Impact on CPI'!$A31)*('Updated DATA SET'!$B:$B='5 Oil Impact on CPI'!$B31)*('Updated DATA SET'!$C:$C='5 Oil Impact on CPI'!$C31),0))</f>
        <v>155.4</v>
      </c>
      <c r="K31" s="102" cm="1">
        <f t="array" ref="K31">INDEX('Updated DATA SET'!L:L,MATCH(1,('Updated DATA SET'!$A:$A='5 Oil Impact on CPI'!$A31)*('Updated DATA SET'!$B:$B='5 Oil Impact on CPI'!$B31)*('Updated DATA SET'!$C:$C='5 Oil Impact on CPI'!$C31),0))</f>
        <v>173.4</v>
      </c>
      <c r="L31" s="102" cm="1">
        <f t="array" ref="L31">INDEX('Updated DATA SET'!M:M,MATCH(1,('Updated DATA SET'!$A:$A='5 Oil Impact on CPI'!$A31)*('Updated DATA SET'!$B:$B='5 Oil Impact on CPI'!$B31)*('Updated DATA SET'!$C:$C='5 Oil Impact on CPI'!$C31),0))</f>
        <v>121.3</v>
      </c>
      <c r="M31" s="102" cm="1">
        <f t="array" ref="M31">INDEX('Updated DATA SET'!N:N,MATCH(1,('Updated DATA SET'!$A:$A='5 Oil Impact on CPI'!$A31)*('Updated DATA SET'!$B:$B='5 Oil Impact on CPI'!$B31)*('Updated DATA SET'!$C:$C='5 Oil Impact on CPI'!$C31),0))</f>
        <v>212.9</v>
      </c>
      <c r="N31" s="102" cm="1">
        <f t="array" ref="N31">INDEX('Updated DATA SET'!O:O,MATCH(1,('Updated DATA SET'!$A:$A='5 Oil Impact on CPI'!$A31)*('Updated DATA SET'!$B:$B='5 Oil Impact on CPI'!$B31)*('Updated DATA SET'!$C:$C='5 Oil Impact on CPI'!$C31),0))</f>
        <v>172.9</v>
      </c>
      <c r="O31" s="102" cm="1">
        <f t="array" ref="O31">INDEX('Updated DATA SET'!P:P,MATCH(1,('Updated DATA SET'!$A:$A='5 Oil Impact on CPI'!$A31)*('Updated DATA SET'!$B:$B='5 Oil Impact on CPI'!$B31)*('Updated DATA SET'!$C:$C='5 Oil Impact on CPI'!$C31),0))</f>
        <v>193.5</v>
      </c>
      <c r="P31" s="102" cm="1">
        <f t="array" ref="P31">INDEX('Updated DATA SET'!Q:Q,MATCH(1,('Updated DATA SET'!$A:$A='5 Oil Impact on CPI'!$A31)*('Updated DATA SET'!$B:$B='5 Oil Impact on CPI'!$B31)*('Updated DATA SET'!$C:$C='5 Oil Impact on CPI'!$C31),0))</f>
        <v>177.9</v>
      </c>
      <c r="Q31" s="102" cm="1">
        <f t="array" ref="Q31">INDEX('Updated DATA SET'!R:R,MATCH(1,('Updated DATA SET'!$A:$A='5 Oil Impact on CPI'!$A31)*('Updated DATA SET'!$B:$B='5 Oil Impact on CPI'!$B31)*('Updated DATA SET'!$C:$C='5 Oil Impact on CPI'!$C31),0))</f>
        <v>200.6</v>
      </c>
      <c r="R31" s="102" cm="1">
        <f t="array" ref="R31">INDEX('Updated DATA SET'!S:S,MATCH(1,('Updated DATA SET'!$A:$A='5 Oil Impact on CPI'!$A31)*('Updated DATA SET'!$B:$B='5 Oil Impact on CPI'!$B31)*('Updated DATA SET'!$C:$C='5 Oil Impact on CPI'!$C31),0))</f>
        <v>186.9</v>
      </c>
      <c r="S31" s="102" cm="1">
        <f t="array" ref="S31">INDEX('Updated DATA SET'!T:T,MATCH(1,('Updated DATA SET'!$A:$A='5 Oil Impact on CPI'!$A31)*('Updated DATA SET'!$B:$B='5 Oil Impact on CPI'!$B31)*('Updated DATA SET'!$C:$C='5 Oil Impact on CPI'!$C31),0))</f>
        <v>179.2</v>
      </c>
      <c r="T31" s="102" cm="1">
        <f t="array" ref="T31">INDEX('Updated DATA SET'!U:U,MATCH(1,('Updated DATA SET'!$A:$A='5 Oil Impact on CPI'!$A31)*('Updated DATA SET'!$B:$B='5 Oil Impact on CPI'!$B31)*('Updated DATA SET'!$C:$C='5 Oil Impact on CPI'!$C31),0))</f>
        <v>185.7</v>
      </c>
      <c r="U31" s="102" cm="1">
        <f t="array" ref="U31">INDEX('Updated DATA SET'!V:V,MATCH(1,('Updated DATA SET'!$A:$A='5 Oil Impact on CPI'!$A31)*('Updated DATA SET'!$B:$B='5 Oil Impact on CPI'!$B31)*('Updated DATA SET'!$C:$C='5 Oil Impact on CPI'!$C31),0))</f>
        <v>175.2</v>
      </c>
      <c r="V31" s="102" cm="1">
        <f t="array" ref="V31">INDEX('Updated DATA SET'!W:W,MATCH(1,('Updated DATA SET'!$A:$A='5 Oil Impact on CPI'!$A31)*('Updated DATA SET'!$B:$B='5 Oil Impact on CPI'!$B31)*('Updated DATA SET'!$C:$C='5 Oil Impact on CPI'!$C31),0))</f>
        <v>175.2</v>
      </c>
      <c r="W31" s="102" cm="1">
        <f t="array" ref="W31">INDEX('Updated DATA SET'!X:X,MATCH(1,('Updated DATA SET'!$A:$A='5 Oil Impact on CPI'!$A31)*('Updated DATA SET'!$B:$B='5 Oil Impact on CPI'!$B31)*('Updated DATA SET'!$C:$C='5 Oil Impact on CPI'!$C31),0))</f>
        <v>181.7</v>
      </c>
      <c r="X31" s="102" cm="1">
        <f t="array" ref="X31">INDEX('Updated DATA SET'!Y:Y,MATCH(1,('Updated DATA SET'!$A:$A='5 Oil Impact on CPI'!$A31)*('Updated DATA SET'!$B:$B='5 Oil Impact on CPI'!$B31)*('Updated DATA SET'!$C:$C='5 Oil Impact on CPI'!$C31),0))</f>
        <v>174.6</v>
      </c>
      <c r="Y31" s="102" cm="1">
        <f t="array" ref="Y31">INDEX('Updated DATA SET'!Z:Z,MATCH(1,('Updated DATA SET'!$A:$A='5 Oil Impact on CPI'!$A31)*('Updated DATA SET'!$B:$B='5 Oil Impact on CPI'!$B31)*('Updated DATA SET'!$C:$C='5 Oil Impact on CPI'!$C31),0))</f>
        <v>185</v>
      </c>
      <c r="Z31" s="102" cm="1">
        <f t="array" ref="Z31">INDEX('Updated DATA SET'!AA:AA,MATCH(1,('Updated DATA SET'!$A:$A='5 Oil Impact on CPI'!$A31)*('Updated DATA SET'!$B:$B='5 Oil Impact on CPI'!$B31)*('Updated DATA SET'!$C:$C='5 Oil Impact on CPI'!$C31),0))</f>
        <v>164.5</v>
      </c>
      <c r="AA31" s="102" cm="1">
        <f t="array" ref="AA31">INDEX('Updated DATA SET'!AB:AB,MATCH(1,('Updated DATA SET'!$A:$A='5 Oil Impact on CPI'!$A31)*('Updated DATA SET'!$B:$B='5 Oil Impact on CPI'!$B31)*('Updated DATA SET'!$C:$C='5 Oil Impact on CPI'!$C31),0))</f>
        <v>170.7</v>
      </c>
      <c r="AB31" s="102" cm="1">
        <f t="array" ref="AB31">INDEX('Updated DATA SET'!AC:AC,MATCH(1,('Updated DATA SET'!$A:$A='5 Oil Impact on CPI'!$A31)*('Updated DATA SET'!$B:$B='5 Oil Impact on CPI'!$B31)*('Updated DATA SET'!$C:$C='5 Oil Impact on CPI'!$C31),0))</f>
        <v>176.4</v>
      </c>
      <c r="AC31" s="102" cm="1">
        <f t="array" ref="AC31">INDEX('Updated DATA SET'!AD:AD,MATCH(1,('Updated DATA SET'!$A:$A='5 Oil Impact on CPI'!$A31)*('Updated DATA SET'!$B:$B='5 Oil Impact on CPI'!$B31)*('Updated DATA SET'!$C:$C='5 Oil Impact on CPI'!$C31),0))</f>
        <v>184</v>
      </c>
      <c r="AD31" s="102" cm="1">
        <f t="array" ref="AD31">INDEX('Updated DATA SET'!AE:AE,MATCH(1,('Updated DATA SET'!$A:$A='5 Oil Impact on CPI'!$A31)*('Updated DATA SET'!$B:$B='5 Oil Impact on CPI'!$B31)*('Updated DATA SET'!$C:$C='5 Oil Impact on CPI'!$C31),0))</f>
        <v>175</v>
      </c>
      <c r="AE31" s="102" cm="1">
        <f t="array" ref="AE31">INDEX('Updated DATA SET'!AF:AF,MATCH(1,('Updated DATA SET'!$A:$A='5 Oil Impact on CPI'!$A31)*('Updated DATA SET'!$B:$B='5 Oil Impact on CPI'!$B31)*('Updated DATA SET'!$C:$C='5 Oil Impact on CPI'!$C31),0))</f>
        <v>178.1</v>
      </c>
      <c r="AF31" s="107">
        <f>SUMIFS('Crude Oil DataSet'!$C$4:$C$32,'Crude Oil DataSet'!$A$4:$A$32,'5 Oil Impact on CPI'!B31,'Crude Oil DataSet'!$B$4:$B$32,'5 Oil Impact on CPI'!C31)</f>
        <v>101210.18326534321</v>
      </c>
    </row>
    <row r="32" spans="1:32" x14ac:dyDescent="0.25">
      <c r="A32" s="102" t="s">
        <v>34</v>
      </c>
      <c r="B32" s="102">
        <v>2023</v>
      </c>
      <c r="C32" s="102" t="s">
        <v>38</v>
      </c>
      <c r="D32" s="102" cm="1">
        <f t="array" ref="D32">INDEX('Updated DATA SET'!E:E,MATCH(1,('Updated DATA SET'!$A:$A='5 Oil Impact on CPI'!$A32)*('Updated DATA SET'!$B:$B='5 Oil Impact on CPI'!$B32)*('Updated DATA SET'!$C:$C='5 Oil Impact on CPI'!$C32),0))</f>
        <v>173.7</v>
      </c>
      <c r="E32" s="102" cm="1">
        <f t="array" ref="E32">INDEX('Updated DATA SET'!F:F,MATCH(1,('Updated DATA SET'!$A:$A='5 Oil Impact on CPI'!$A32)*('Updated DATA SET'!$B:$B='5 Oil Impact on CPI'!$B32)*('Updated DATA SET'!$C:$C='5 Oil Impact on CPI'!$C32),0))</f>
        <v>214.3</v>
      </c>
      <c r="F32" s="102" cm="1">
        <f t="array" ref="F32">INDEX('Updated DATA SET'!G:G,MATCH(1,('Updated DATA SET'!$A:$A='5 Oil Impact on CPI'!$A32)*('Updated DATA SET'!$B:$B='5 Oil Impact on CPI'!$B32)*('Updated DATA SET'!$C:$C='5 Oil Impact on CPI'!$C32),0))</f>
        <v>173.2</v>
      </c>
      <c r="G32" s="102" cm="1">
        <f t="array" ref="G32">INDEX('Updated DATA SET'!H:H,MATCH(1,('Updated DATA SET'!$A:$A='5 Oil Impact on CPI'!$A32)*('Updated DATA SET'!$B:$B='5 Oil Impact on CPI'!$B32)*('Updated DATA SET'!$C:$C='5 Oil Impact on CPI'!$C32),0))</f>
        <v>179.5</v>
      </c>
      <c r="H32" s="102" cm="1">
        <f t="array" ref="H32">INDEX('Updated DATA SET'!I:I,MATCH(1,('Updated DATA SET'!$A:$A='5 Oil Impact on CPI'!$A32)*('Updated DATA SET'!$B:$B='5 Oil Impact on CPI'!$B32)*('Updated DATA SET'!$C:$C='5 Oil Impact on CPI'!$C32),0))</f>
        <v>170</v>
      </c>
      <c r="I32" s="102" cm="1">
        <f t="array" ref="I32">INDEX('Updated DATA SET'!J:J,MATCH(1,('Updated DATA SET'!$A:$A='5 Oil Impact on CPI'!$A32)*('Updated DATA SET'!$B:$B='5 Oil Impact on CPI'!$B32)*('Updated DATA SET'!$C:$C='5 Oil Impact on CPI'!$C32),0))</f>
        <v>172.2</v>
      </c>
      <c r="J32" s="102" cm="1">
        <f t="array" ref="J32">INDEX('Updated DATA SET'!K:K,MATCH(1,('Updated DATA SET'!$A:$A='5 Oil Impact on CPI'!$A32)*('Updated DATA SET'!$B:$B='5 Oil Impact on CPI'!$B32)*('Updated DATA SET'!$C:$C='5 Oil Impact on CPI'!$C32),0))</f>
        <v>161</v>
      </c>
      <c r="K32" s="102" cm="1">
        <f t="array" ref="K32">INDEX('Updated DATA SET'!L:L,MATCH(1,('Updated DATA SET'!$A:$A='5 Oil Impact on CPI'!$A32)*('Updated DATA SET'!$B:$B='5 Oil Impact on CPI'!$B32)*('Updated DATA SET'!$C:$C='5 Oil Impact on CPI'!$C32),0))</f>
        <v>175.6</v>
      </c>
      <c r="L32" s="102" cm="1">
        <f t="array" ref="L32">INDEX('Updated DATA SET'!M:M,MATCH(1,('Updated DATA SET'!$A:$A='5 Oil Impact on CPI'!$A32)*('Updated DATA SET'!$B:$B='5 Oil Impact on CPI'!$B32)*('Updated DATA SET'!$C:$C='5 Oil Impact on CPI'!$C32),0))</f>
        <v>122.7</v>
      </c>
      <c r="M32" s="102" cm="1">
        <f t="array" ref="M32">INDEX('Updated DATA SET'!N:N,MATCH(1,('Updated DATA SET'!$A:$A='5 Oil Impact on CPI'!$A32)*('Updated DATA SET'!$B:$B='5 Oil Impact on CPI'!$B32)*('Updated DATA SET'!$C:$C='5 Oil Impact on CPI'!$C32),0))</f>
        <v>218</v>
      </c>
      <c r="N32" s="102" cm="1">
        <f t="array" ref="N32">INDEX('Updated DATA SET'!O:O,MATCH(1,('Updated DATA SET'!$A:$A='5 Oil Impact on CPI'!$A32)*('Updated DATA SET'!$B:$B='5 Oil Impact on CPI'!$B32)*('Updated DATA SET'!$C:$C='5 Oil Impact on CPI'!$C32),0))</f>
        <v>173.4</v>
      </c>
      <c r="O32" s="102" cm="1">
        <f t="array" ref="O32">INDEX('Updated DATA SET'!P:P,MATCH(1,('Updated DATA SET'!$A:$A='5 Oil Impact on CPI'!$A32)*('Updated DATA SET'!$B:$B='5 Oil Impact on CPI'!$B32)*('Updated DATA SET'!$C:$C='5 Oil Impact on CPI'!$C32),0))</f>
        <v>194.2</v>
      </c>
      <c r="P32" s="102" cm="1">
        <f t="array" ref="P32">INDEX('Updated DATA SET'!Q:Q,MATCH(1,('Updated DATA SET'!$A:$A='5 Oil Impact on CPI'!$A32)*('Updated DATA SET'!$B:$B='5 Oil Impact on CPI'!$B32)*('Updated DATA SET'!$C:$C='5 Oil Impact on CPI'!$C32),0))</f>
        <v>179.1</v>
      </c>
      <c r="Q32" s="102" cm="1">
        <f t="array" ref="Q32">INDEX('Updated DATA SET'!R:R,MATCH(1,('Updated DATA SET'!$A:$A='5 Oil Impact on CPI'!$A32)*('Updated DATA SET'!$B:$B='5 Oil Impact on CPI'!$B32)*('Updated DATA SET'!$C:$C='5 Oil Impact on CPI'!$C32),0))</f>
        <v>201</v>
      </c>
      <c r="R32" s="102" cm="1">
        <f t="array" ref="R32">INDEX('Updated DATA SET'!S:S,MATCH(1,('Updated DATA SET'!$A:$A='5 Oil Impact on CPI'!$A32)*('Updated DATA SET'!$B:$B='5 Oil Impact on CPI'!$B32)*('Updated DATA SET'!$C:$C='5 Oil Impact on CPI'!$C32),0))</f>
        <v>187.3</v>
      </c>
      <c r="S32" s="102" cm="1">
        <f t="array" ref="S32">INDEX('Updated DATA SET'!T:T,MATCH(1,('Updated DATA SET'!$A:$A='5 Oil Impact on CPI'!$A32)*('Updated DATA SET'!$B:$B='5 Oil Impact on CPI'!$B32)*('Updated DATA SET'!$C:$C='5 Oil Impact on CPI'!$C32),0))</f>
        <v>179.7</v>
      </c>
      <c r="T32" s="102" cm="1">
        <f t="array" ref="T32">INDEX('Updated DATA SET'!U:U,MATCH(1,('Updated DATA SET'!$A:$A='5 Oil Impact on CPI'!$A32)*('Updated DATA SET'!$B:$B='5 Oil Impact on CPI'!$B32)*('Updated DATA SET'!$C:$C='5 Oil Impact on CPI'!$C32),0))</f>
        <v>186.2</v>
      </c>
      <c r="U32" s="102" cm="1">
        <f t="array" ref="U32">INDEX('Updated DATA SET'!V:V,MATCH(1,('Updated DATA SET'!$A:$A='5 Oil Impact on CPI'!$A32)*('Updated DATA SET'!$B:$B='5 Oil Impact on CPI'!$B32)*('Updated DATA SET'!$C:$C='5 Oil Impact on CPI'!$C32),0))</f>
        <v>175.6</v>
      </c>
      <c r="V32" s="102" cm="1">
        <f t="array" ref="V32">INDEX('Updated DATA SET'!W:W,MATCH(1,('Updated DATA SET'!$A:$A='5 Oil Impact on CPI'!$A32)*('Updated DATA SET'!$B:$B='5 Oil Impact on CPI'!$B32)*('Updated DATA SET'!$C:$C='5 Oil Impact on CPI'!$C32),0))</f>
        <v>175.6</v>
      </c>
      <c r="W32" s="102" cm="1">
        <f t="array" ref="W32">INDEX('Updated DATA SET'!X:X,MATCH(1,('Updated DATA SET'!$A:$A='5 Oil Impact on CPI'!$A32)*('Updated DATA SET'!$B:$B='5 Oil Impact on CPI'!$B32)*('Updated DATA SET'!$C:$C='5 Oil Impact on CPI'!$C32),0))</f>
        <v>182.8</v>
      </c>
      <c r="X32" s="102" cm="1">
        <f t="array" ref="X32">INDEX('Updated DATA SET'!Y:Y,MATCH(1,('Updated DATA SET'!$A:$A='5 Oil Impact on CPI'!$A32)*('Updated DATA SET'!$B:$B='5 Oil Impact on CPI'!$B32)*('Updated DATA SET'!$C:$C='5 Oil Impact on CPI'!$C32),0))</f>
        <v>175.2</v>
      </c>
      <c r="Y32" s="102" cm="1">
        <f t="array" ref="Y32">INDEX('Updated DATA SET'!Z:Z,MATCH(1,('Updated DATA SET'!$A:$A='5 Oil Impact on CPI'!$A32)*('Updated DATA SET'!$B:$B='5 Oil Impact on CPI'!$B32)*('Updated DATA SET'!$C:$C='5 Oil Impact on CPI'!$C32),0))</f>
        <v>185.7</v>
      </c>
      <c r="Z32" s="102" cm="1">
        <f t="array" ref="Z32">INDEX('Updated DATA SET'!AA:AA,MATCH(1,('Updated DATA SET'!$A:$A='5 Oil Impact on CPI'!$A32)*('Updated DATA SET'!$B:$B='5 Oil Impact on CPI'!$B32)*('Updated DATA SET'!$C:$C='5 Oil Impact on CPI'!$C32),0))</f>
        <v>164.8</v>
      </c>
      <c r="AA32" s="102" cm="1">
        <f t="array" ref="AA32">INDEX('Updated DATA SET'!AB:AB,MATCH(1,('Updated DATA SET'!$A:$A='5 Oil Impact on CPI'!$A32)*('Updated DATA SET'!$B:$B='5 Oil Impact on CPI'!$B32)*('Updated DATA SET'!$C:$C='5 Oil Impact on CPI'!$C32),0))</f>
        <v>171.2</v>
      </c>
      <c r="AB32" s="102" cm="1">
        <f t="array" ref="AB32">INDEX('Updated DATA SET'!AC:AC,MATCH(1,('Updated DATA SET'!$A:$A='5 Oil Impact on CPI'!$A32)*('Updated DATA SET'!$B:$B='5 Oil Impact on CPI'!$B32)*('Updated DATA SET'!$C:$C='5 Oil Impact on CPI'!$C32),0))</f>
        <v>177.1</v>
      </c>
      <c r="AC32" s="102" cm="1">
        <f t="array" ref="AC32">INDEX('Updated DATA SET'!AD:AD,MATCH(1,('Updated DATA SET'!$A:$A='5 Oil Impact on CPI'!$A32)*('Updated DATA SET'!$B:$B='5 Oil Impact on CPI'!$B32)*('Updated DATA SET'!$C:$C='5 Oil Impact on CPI'!$C32),0))</f>
        <v>185.2</v>
      </c>
      <c r="AD32" s="102" cm="1">
        <f t="array" ref="AD32">INDEX('Updated DATA SET'!AE:AE,MATCH(1,('Updated DATA SET'!$A:$A='5 Oil Impact on CPI'!$A32)*('Updated DATA SET'!$B:$B='5 Oil Impact on CPI'!$B32)*('Updated DATA SET'!$C:$C='5 Oil Impact on CPI'!$C32),0))</f>
        <v>175.7</v>
      </c>
      <c r="AE32" s="102" cm="1">
        <f t="array" ref="AE32">INDEX('Updated DATA SET'!AF:AF,MATCH(1,('Updated DATA SET'!$A:$A='5 Oil Impact on CPI'!$A32)*('Updated DATA SET'!$B:$B='5 Oil Impact on CPI'!$B32)*('Updated DATA SET'!$C:$C='5 Oil Impact on CPI'!$C32),0))</f>
        <v>179.1</v>
      </c>
      <c r="AF32" s="107">
        <f>SUMIFS('Crude Oil DataSet'!$C$4:$C$32,'Crude Oil DataSet'!$A$4:$A$32,'5 Oil Impact on CPI'!B32,'Crude Oil DataSet'!$B$4:$B$32,'5 Oil Impact on CPI'!C32)</f>
        <v>103486.66840899385</v>
      </c>
    </row>
    <row r="33" spans="2:31" x14ac:dyDescent="0.25">
      <c r="D33" s="108"/>
      <c r="E33" s="108"/>
      <c r="F33" s="108"/>
      <c r="G33" s="108"/>
      <c r="H33" s="108"/>
      <c r="I33" s="108"/>
      <c r="J33" s="108"/>
      <c r="K33" s="108"/>
      <c r="L33" s="108"/>
      <c r="M33" s="108"/>
      <c r="N33" s="108"/>
      <c r="O33" s="108"/>
      <c r="P33" s="108"/>
      <c r="Q33" s="108"/>
      <c r="R33" s="108"/>
      <c r="S33" s="108"/>
      <c r="T33" s="108"/>
      <c r="U33" s="108"/>
      <c r="V33" s="108"/>
      <c r="W33" s="108"/>
      <c r="X33" s="108"/>
      <c r="Y33" s="108"/>
      <c r="Z33" s="108"/>
      <c r="AA33" s="108"/>
      <c r="AB33" s="108"/>
      <c r="AC33" s="108"/>
      <c r="AD33" s="108"/>
      <c r="AE33" s="108"/>
    </row>
    <row r="34" spans="2:31" ht="27.6" x14ac:dyDescent="0.25">
      <c r="B34" s="109" t="s">
        <v>83</v>
      </c>
      <c r="C34" s="109" t="s">
        <v>113</v>
      </c>
    </row>
    <row r="35" spans="2:31" x14ac:dyDescent="0.25">
      <c r="B35" s="105" t="s">
        <v>4</v>
      </c>
      <c r="C35" s="110">
        <v>0.79268301824065446</v>
      </c>
    </row>
    <row r="36" spans="2:31" ht="27.6" x14ac:dyDescent="0.25">
      <c r="B36" s="105" t="s">
        <v>24</v>
      </c>
      <c r="C36" s="110">
        <v>0.77857772043702822</v>
      </c>
    </row>
    <row r="37" spans="2:31" x14ac:dyDescent="0.25">
      <c r="B37" s="105" t="s">
        <v>7</v>
      </c>
      <c r="C37" s="110">
        <v>0.75142910168854082</v>
      </c>
    </row>
    <row r="38" spans="2:31" ht="27.6" x14ac:dyDescent="0.25">
      <c r="B38" s="105" t="s">
        <v>25</v>
      </c>
      <c r="C38" s="110">
        <v>0.72403484176045285</v>
      </c>
    </row>
    <row r="39" spans="2:31" x14ac:dyDescent="0.25">
      <c r="B39" s="105" t="s">
        <v>21</v>
      </c>
      <c r="C39" s="110">
        <v>0.71027192860202093</v>
      </c>
    </row>
    <row r="40" spans="2:31" x14ac:dyDescent="0.25">
      <c r="B40" s="105" t="s">
        <v>15</v>
      </c>
      <c r="C40" s="110">
        <v>0.70967053178100881</v>
      </c>
    </row>
    <row r="41" spans="2:31" x14ac:dyDescent="0.25">
      <c r="B41" s="106" t="s">
        <v>29</v>
      </c>
      <c r="C41" s="110">
        <v>0.6951709600352336</v>
      </c>
    </row>
    <row r="42" spans="2:31" x14ac:dyDescent="0.25">
      <c r="B42" s="105" t="s">
        <v>18</v>
      </c>
      <c r="C42" s="110">
        <v>0.69238471842336602</v>
      </c>
    </row>
    <row r="43" spans="2:31" ht="27.6" x14ac:dyDescent="0.25">
      <c r="B43" s="105" t="s">
        <v>13</v>
      </c>
      <c r="C43" s="110">
        <v>0.67563173416540223</v>
      </c>
    </row>
    <row r="44" spans="2:31" x14ac:dyDescent="0.25">
      <c r="B44" s="105" t="s">
        <v>28</v>
      </c>
      <c r="C44" s="110">
        <v>0.67548161234849602</v>
      </c>
    </row>
    <row r="45" spans="2:31" ht="27.6" x14ac:dyDescent="0.25">
      <c r="B45" s="105" t="s">
        <v>19</v>
      </c>
      <c r="C45" s="110">
        <v>0.67151996944592118</v>
      </c>
    </row>
    <row r="46" spans="2:31" x14ac:dyDescent="0.25">
      <c r="B46" s="105" t="s">
        <v>17</v>
      </c>
      <c r="C46" s="110">
        <v>0.66726192821333341</v>
      </c>
    </row>
    <row r="47" spans="2:31" ht="27.6" x14ac:dyDescent="0.25">
      <c r="B47" s="105" t="s">
        <v>22</v>
      </c>
      <c r="C47" s="110">
        <v>0.6542215219876566</v>
      </c>
    </row>
    <row r="48" spans="2:31" ht="27.6" x14ac:dyDescent="0.25">
      <c r="B48" s="105" t="s">
        <v>14</v>
      </c>
      <c r="C48" s="110">
        <v>0.63528538231225018</v>
      </c>
    </row>
    <row r="49" spans="1:10" x14ac:dyDescent="0.25">
      <c r="B49" s="105" t="s">
        <v>23</v>
      </c>
      <c r="C49" s="110">
        <v>0.6183374191219887</v>
      </c>
    </row>
    <row r="50" spans="1:10" ht="27.6" x14ac:dyDescent="0.25">
      <c r="B50" s="105" t="s">
        <v>11</v>
      </c>
      <c r="C50" s="110">
        <v>0.60891818986860835</v>
      </c>
    </row>
    <row r="51" spans="1:10" x14ac:dyDescent="0.25">
      <c r="B51" s="105" t="s">
        <v>26</v>
      </c>
      <c r="C51" s="110">
        <v>0.59613394654076424</v>
      </c>
    </row>
    <row r="52" spans="1:10" x14ac:dyDescent="0.25">
      <c r="B52" s="105" t="s">
        <v>20</v>
      </c>
      <c r="C52" s="110">
        <v>0.58260754054158548</v>
      </c>
    </row>
    <row r="53" spans="1:10" x14ac:dyDescent="0.25">
      <c r="B53" s="105" t="s">
        <v>64</v>
      </c>
      <c r="C53" s="110">
        <v>0.58260754054158548</v>
      </c>
    </row>
    <row r="54" spans="1:10" ht="27.6" x14ac:dyDescent="0.25">
      <c r="B54" s="105" t="s">
        <v>27</v>
      </c>
      <c r="C54" s="110">
        <v>0.55910184666469454</v>
      </c>
    </row>
    <row r="55" spans="1:10" ht="27.6" x14ac:dyDescent="0.25">
      <c r="B55" s="105" t="s">
        <v>16</v>
      </c>
      <c r="C55" s="110">
        <v>0.5322553824571401</v>
      </c>
    </row>
    <row r="56" spans="1:10" x14ac:dyDescent="0.25">
      <c r="B56" s="105" t="s">
        <v>6</v>
      </c>
      <c r="C56" s="110">
        <v>0.52771328180036647</v>
      </c>
    </row>
    <row r="57" spans="1:10" x14ac:dyDescent="0.25">
      <c r="B57" s="105" t="s">
        <v>8</v>
      </c>
      <c r="C57" s="110">
        <v>0.5253885312081723</v>
      </c>
    </row>
    <row r="58" spans="1:10" x14ac:dyDescent="0.25">
      <c r="B58" s="105" t="s">
        <v>12</v>
      </c>
      <c r="C58" s="110">
        <v>0.51227601850256299</v>
      </c>
    </row>
    <row r="59" spans="1:10" x14ac:dyDescent="0.25">
      <c r="B59" s="105" t="s">
        <v>3</v>
      </c>
      <c r="C59" s="110">
        <v>0.43987122593443262</v>
      </c>
    </row>
    <row r="60" spans="1:10" x14ac:dyDescent="0.25">
      <c r="B60" s="105" t="s">
        <v>9</v>
      </c>
      <c r="C60" s="110">
        <v>0.32872482782704315</v>
      </c>
    </row>
    <row r="61" spans="1:10" x14ac:dyDescent="0.25">
      <c r="B61" s="105" t="s">
        <v>10</v>
      </c>
      <c r="C61" s="110">
        <v>0.32248816651061057</v>
      </c>
    </row>
    <row r="62" spans="1:10" x14ac:dyDescent="0.25">
      <c r="B62" s="105" t="s">
        <v>5</v>
      </c>
      <c r="C62" s="110">
        <v>-8.3046590697356121E-2</v>
      </c>
    </row>
    <row r="64" spans="1:10" ht="17.399999999999999" x14ac:dyDescent="0.25">
      <c r="A64" s="111" t="s">
        <v>159</v>
      </c>
      <c r="B64" s="152" t="s">
        <v>135</v>
      </c>
      <c r="C64" s="152"/>
      <c r="D64" s="152"/>
      <c r="E64" s="152" t="s">
        <v>132</v>
      </c>
      <c r="F64" s="152"/>
      <c r="G64" s="152"/>
      <c r="H64" s="152"/>
      <c r="I64" s="152"/>
      <c r="J64" s="152"/>
    </row>
    <row r="65" spans="1:10" x14ac:dyDescent="0.25">
      <c r="A65" s="88">
        <v>1</v>
      </c>
      <c r="B65" s="151" t="s">
        <v>166</v>
      </c>
      <c r="C65" s="151"/>
      <c r="D65" s="151"/>
      <c r="E65" s="151" t="s">
        <v>154</v>
      </c>
      <c r="F65" s="151"/>
      <c r="G65" s="151"/>
      <c r="H65" s="151"/>
      <c r="I65" s="151"/>
      <c r="J65" s="151"/>
    </row>
    <row r="66" spans="1:10" x14ac:dyDescent="0.25">
      <c r="A66" s="88">
        <v>2</v>
      </c>
      <c r="B66" s="151" t="s">
        <v>167</v>
      </c>
      <c r="C66" s="151"/>
      <c r="D66" s="151"/>
      <c r="E66" s="151" t="s">
        <v>155</v>
      </c>
      <c r="F66" s="151"/>
      <c r="G66" s="151"/>
      <c r="H66" s="151"/>
      <c r="I66" s="151"/>
      <c r="J66" s="151"/>
    </row>
    <row r="67" spans="1:10" x14ac:dyDescent="0.25">
      <c r="A67" s="88">
        <v>3</v>
      </c>
      <c r="B67" s="151" t="s">
        <v>168</v>
      </c>
      <c r="C67" s="151"/>
      <c r="D67" s="151"/>
      <c r="E67" s="151" t="s">
        <v>156</v>
      </c>
      <c r="F67" s="151"/>
      <c r="G67" s="151"/>
      <c r="H67" s="151"/>
      <c r="I67" s="151"/>
      <c r="J67" s="151"/>
    </row>
    <row r="68" spans="1:10" x14ac:dyDescent="0.25">
      <c r="A68" s="88">
        <v>4</v>
      </c>
      <c r="B68" s="151" t="s">
        <v>169</v>
      </c>
      <c r="C68" s="151"/>
      <c r="D68" s="151"/>
      <c r="E68" s="151" t="s">
        <v>157</v>
      </c>
      <c r="F68" s="151"/>
      <c r="G68" s="151"/>
      <c r="H68" s="151"/>
      <c r="I68" s="151"/>
      <c r="J68" s="151"/>
    </row>
    <row r="69" spans="1:10" x14ac:dyDescent="0.25">
      <c r="A69" s="88">
        <v>5</v>
      </c>
      <c r="B69" s="151" t="s">
        <v>170</v>
      </c>
      <c r="C69" s="151"/>
      <c r="D69" s="151"/>
      <c r="E69" s="151" t="s">
        <v>158</v>
      </c>
      <c r="F69" s="151"/>
      <c r="G69" s="151"/>
      <c r="H69" s="151"/>
      <c r="I69" s="151"/>
      <c r="J69" s="151"/>
    </row>
    <row r="70" spans="1:10" x14ac:dyDescent="0.25">
      <c r="B70" s="84"/>
      <c r="E70" s="84"/>
    </row>
    <row r="72" spans="1:10" x14ac:dyDescent="0.25">
      <c r="B72" s="84"/>
      <c r="E72" s="84"/>
    </row>
    <row r="73" spans="1:10" x14ac:dyDescent="0.25">
      <c r="B73" s="84"/>
      <c r="E73" s="84"/>
    </row>
    <row r="76" spans="1:10" x14ac:dyDescent="0.25">
      <c r="B76" s="84"/>
      <c r="E76" s="84"/>
    </row>
    <row r="77" spans="1:10" x14ac:dyDescent="0.25">
      <c r="B77" s="84"/>
      <c r="E77" s="84"/>
    </row>
  </sheetData>
  <mergeCells count="13">
    <mergeCell ref="E68:J68"/>
    <mergeCell ref="E69:J69"/>
    <mergeCell ref="E64:J64"/>
    <mergeCell ref="A1:AF1"/>
    <mergeCell ref="B64:D64"/>
    <mergeCell ref="E65:J65"/>
    <mergeCell ref="E66:J66"/>
    <mergeCell ref="E67:J67"/>
    <mergeCell ref="B65:D65"/>
    <mergeCell ref="B66:D66"/>
    <mergeCell ref="B67:D67"/>
    <mergeCell ref="B68:D68"/>
    <mergeCell ref="B69:D69"/>
  </mergeCells>
  <phoneticPr fontId="18" type="noConversion"/>
  <conditionalFormatting sqref="C35:C62">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2D9B3-C177-4CAE-884D-F9B9AE5FDDF2}">
  <dimension ref="A1"/>
  <sheetViews>
    <sheetView workbookViewId="0"/>
  </sheetViews>
  <sheetFormatPr defaultRowHeight="14.4" x14ac:dyDescent="0.3"/>
  <sheetData>
    <row r="1" spans="1:1" x14ac:dyDescent="0.3">
      <c r="A1" s="154"/>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20BD0569-C099-4587-927D-F27ACBF6FFCC}">
  <ds:schemaRefs/>
</ds:datastoreItem>
</file>

<file path=customXml/itemProps2.xml><?xml version="1.0" encoding="utf-8"?>
<ds:datastoreItem xmlns:ds="http://schemas.openxmlformats.org/officeDocument/2006/customXml" ds:itemID="{98F54B54-933D-48B1-AF8F-2E049D284631}">
  <ds:schemaRefs/>
</ds:datastoreItem>
</file>

<file path=customXml/itemProps3.xml><?xml version="1.0" encoding="utf-8"?>
<ds:datastoreItem xmlns:ds="http://schemas.openxmlformats.org/officeDocument/2006/customXml" ds:itemID="{C1924723-562B-4F56-946B-F1CA12FEDEF8}">
  <ds:schemaRefs/>
</ds:datastoreItem>
</file>

<file path=customXml/itemProps4.xml><?xml version="1.0" encoding="utf-8"?>
<ds:datastoreItem xmlns:ds="http://schemas.openxmlformats.org/officeDocument/2006/customXml" ds:itemID="{A8689378-81A9-4D59-9734-65F92ABC75C4}">
  <ds:schemaRefs/>
</ds:datastoreItem>
</file>

<file path=customXml/itemProps5.xml><?xml version="1.0" encoding="utf-8"?>
<ds:datastoreItem xmlns:ds="http://schemas.openxmlformats.org/officeDocument/2006/customXml" ds:itemID="{1810B478-7C22-45C7-9A55-67FD7A7EAB39}">
  <ds:schemaRefs/>
</ds:datastoreItem>
</file>

<file path=customXml/itemProps6.xml><?xml version="1.0" encoding="utf-8"?>
<ds:datastoreItem xmlns:ds="http://schemas.openxmlformats.org/officeDocument/2006/customXml" ds:itemID="{EF44542B-6E35-4706-BCB4-FEA6D366DB6E}">
  <ds:schemaRefs/>
</ds:datastoreItem>
</file>

<file path=customXml/itemProps7.xml><?xml version="1.0" encoding="utf-8"?>
<ds:datastoreItem xmlns:ds="http://schemas.openxmlformats.org/officeDocument/2006/customXml" ds:itemID="{1A89E6CE-BD17-4E58-A582-F428613A3E0C}">
  <ds:schemaRefs/>
</ds:datastoreItem>
</file>

<file path=customXml/itemProps8.xml><?xml version="1.0" encoding="utf-8"?>
<ds:datastoreItem xmlns:ds="http://schemas.openxmlformats.org/officeDocument/2006/customXml" ds:itemID="{5E7D0BCD-C01A-4117-9DE4-A837ED6B004A}">
  <ds:schemaRefs/>
</ds:datastoreItem>
</file>

<file path=customXml/itemProps9.xml><?xml version="1.0" encoding="utf-8"?>
<ds:datastoreItem xmlns:ds="http://schemas.openxmlformats.org/officeDocument/2006/customXml" ds:itemID="{C6A45B8E-8390-4F03-86D0-7B0A99CA4C0A}">
  <ds:schemaRefs/>
</ds:datastoreItem>
</file>

<file path=customXml/itemProps10.xml><?xml version="1.0" encoding="utf-8"?>
<ds:datastoreItem xmlns:ds="http://schemas.openxmlformats.org/officeDocument/2006/customXml" ds:itemID="{A2BB77D1-067D-4857-83D0-2D9A946871D7}">
  <ds:schemaRefs/>
</ds:datastoreItem>
</file>

<file path=customXml/itemProps11.xml><?xml version="1.0" encoding="utf-8"?>
<ds:datastoreItem xmlns:ds="http://schemas.openxmlformats.org/officeDocument/2006/customXml" ds:itemID="{AB148C15-410D-423E-AF50-462B6E253E02}">
  <ds:schemaRefs/>
</ds:datastoreItem>
</file>

<file path=customXml/itemProps12.xml><?xml version="1.0" encoding="utf-8"?>
<ds:datastoreItem xmlns:ds="http://schemas.openxmlformats.org/officeDocument/2006/customXml" ds:itemID="{6FA7EB30-EF61-4133-952D-6C6E7BA7B4AE}">
  <ds:schemaRefs/>
</ds:datastoreItem>
</file>

<file path=customXml/itemProps13.xml><?xml version="1.0" encoding="utf-8"?>
<ds:datastoreItem xmlns:ds="http://schemas.openxmlformats.org/officeDocument/2006/customXml" ds:itemID="{E7F77836-36AB-4F1B-8B79-EC778D647E33}">
  <ds:schemaRefs/>
</ds:datastoreItem>
</file>

<file path=customXml/itemProps14.xml><?xml version="1.0" encoding="utf-8"?>
<ds:datastoreItem xmlns:ds="http://schemas.openxmlformats.org/officeDocument/2006/customXml" ds:itemID="{11274D7E-BCB5-473B-AC50-D6DCCB785F5C}">
  <ds:schemaRefs/>
</ds:datastoreItem>
</file>

<file path=customXml/itemProps15.xml><?xml version="1.0" encoding="utf-8"?>
<ds:datastoreItem xmlns:ds="http://schemas.openxmlformats.org/officeDocument/2006/customXml" ds:itemID="{190A0113-592E-4C8F-841D-A3719B66BD90}">
  <ds:schemaRefs/>
</ds:datastoreItem>
</file>

<file path=customXml/itemProps16.xml><?xml version="1.0" encoding="utf-8"?>
<ds:datastoreItem xmlns:ds="http://schemas.openxmlformats.org/officeDocument/2006/customXml" ds:itemID="{EEDF5F4C-0004-4B47-8AE5-B08AFAB06BB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Dashboard</vt:lpstr>
      <vt:lpstr>RAW All_India_Index_Upto_April2</vt:lpstr>
      <vt:lpstr>RAW DATASET COPY</vt:lpstr>
      <vt:lpstr>Objective</vt:lpstr>
      <vt:lpstr>Notes</vt:lpstr>
      <vt:lpstr>Updated DATA SET</vt:lpstr>
      <vt:lpstr>1.Broader Category Contribution</vt:lpstr>
      <vt:lpstr>2. YOY increase in CPI </vt:lpstr>
      <vt:lpstr>3. MOM inflation in food catego</vt:lpstr>
      <vt:lpstr>4 Pre Post Pandemic</vt:lpstr>
      <vt:lpstr>Data Validation Lookup</vt:lpstr>
      <vt:lpstr>Crude Oil DataSet</vt:lpstr>
      <vt:lpstr>5 Oil Impact on CPI</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Arun_R</dc:creator>
  <cp:lastModifiedBy>Debanik Chatterjee</cp:lastModifiedBy>
  <dcterms:created xsi:type="dcterms:W3CDTF">2025-10-25T17:23:51Z</dcterms:created>
  <dcterms:modified xsi:type="dcterms:W3CDTF">2026-07-26T13:08:11Z</dcterms:modified>
</cp:coreProperties>
</file>