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orah\Desktop\MY DATA ANALYSIS PROJECTS\"/>
    </mc:Choice>
  </mc:AlternateContent>
  <bookViews>
    <workbookView xWindow="0" yWindow="0" windowWidth="23040" windowHeight="7344" activeTab="2"/>
  </bookViews>
  <sheets>
    <sheet name="Transactions" sheetId="1" r:id="rId1"/>
    <sheet name="Profit and Loss" sheetId="2" r:id="rId2"/>
    <sheet name="Balance Shee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24" i="2"/>
  <c r="D17" i="2"/>
  <c r="D50" i="3" l="1"/>
  <c r="D47" i="3"/>
  <c r="D36" i="3"/>
  <c r="D38" i="3" s="1"/>
  <c r="D32" i="3"/>
  <c r="D40" i="3" s="1"/>
  <c r="D22" i="3"/>
  <c r="D8" i="3"/>
  <c r="D24" i="3" s="1"/>
  <c r="D6" i="3"/>
  <c r="D18" i="2" l="1"/>
  <c r="E28" i="2" l="1"/>
  <c r="F28" i="2"/>
  <c r="G28" i="2"/>
  <c r="H28" i="2"/>
  <c r="I28" i="2"/>
  <c r="J28" i="2"/>
  <c r="K28" i="2"/>
  <c r="L28" i="2"/>
  <c r="M28" i="2"/>
  <c r="N28" i="2"/>
  <c r="O28" i="2"/>
  <c r="E14" i="2"/>
  <c r="F14" i="2"/>
  <c r="G14" i="2"/>
  <c r="H14" i="2"/>
  <c r="I14" i="2"/>
  <c r="J14" i="2"/>
  <c r="K14" i="2"/>
  <c r="L14" i="2"/>
  <c r="M14" i="2"/>
  <c r="N14" i="2"/>
  <c r="O14" i="2"/>
  <c r="D14" i="2"/>
  <c r="D19" i="2"/>
  <c r="F19" i="2"/>
  <c r="F24" i="2"/>
  <c r="E19" i="2"/>
  <c r="G24" i="2"/>
  <c r="H24" i="2"/>
  <c r="I24" i="2"/>
  <c r="J24" i="2"/>
  <c r="K24" i="2"/>
  <c r="L24" i="2"/>
  <c r="M24" i="2"/>
  <c r="N24" i="2"/>
  <c r="O24" i="2"/>
  <c r="D28" i="2"/>
  <c r="E12" i="2"/>
  <c r="F12" i="2"/>
  <c r="G12" i="2"/>
  <c r="H12" i="2"/>
  <c r="I12" i="2"/>
  <c r="J12" i="2"/>
  <c r="K12" i="2"/>
  <c r="L12" i="2"/>
  <c r="M12" i="2"/>
  <c r="N12" i="2"/>
  <c r="O12" i="2"/>
  <c r="E7" i="2"/>
  <c r="F7" i="2"/>
  <c r="G7" i="2"/>
  <c r="H7" i="2"/>
  <c r="I7" i="2"/>
  <c r="J7" i="2"/>
  <c r="K7" i="2"/>
  <c r="L7" i="2"/>
  <c r="M7" i="2"/>
  <c r="N7" i="2"/>
  <c r="O7" i="2"/>
  <c r="D12" i="2"/>
  <c r="D7" i="2"/>
  <c r="E17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O18" i="2"/>
  <c r="N18" i="2"/>
  <c r="M18" i="2"/>
  <c r="L18" i="2"/>
  <c r="K18" i="2"/>
  <c r="J18" i="2"/>
  <c r="I18" i="2"/>
  <c r="H18" i="2"/>
  <c r="G18" i="2"/>
  <c r="F18" i="2"/>
  <c r="E18" i="2"/>
  <c r="O17" i="2"/>
  <c r="N17" i="2"/>
  <c r="M17" i="2"/>
  <c r="L17" i="2"/>
  <c r="K17" i="2"/>
  <c r="J17" i="2"/>
  <c r="I17" i="2"/>
  <c r="H17" i="2"/>
  <c r="G17" i="2"/>
  <c r="F17" i="2"/>
  <c r="D10" i="2"/>
  <c r="E4" i="2" l="1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4" i="2" l="1"/>
</calcChain>
</file>

<file path=xl/sharedStrings.xml><?xml version="1.0" encoding="utf-8"?>
<sst xmlns="http://schemas.openxmlformats.org/spreadsheetml/2006/main" count="103" uniqueCount="85">
  <si>
    <t>Transactions</t>
  </si>
  <si>
    <t>Category</t>
  </si>
  <si>
    <t>Date</t>
  </si>
  <si>
    <t>Month</t>
  </si>
  <si>
    <t>Amount</t>
  </si>
  <si>
    <t>Description</t>
  </si>
  <si>
    <t>Jan</t>
  </si>
  <si>
    <t>Purchase of one lawnmower</t>
  </si>
  <si>
    <t>Purchase equiment</t>
  </si>
  <si>
    <t>Purchase of company van with a loan</t>
  </si>
  <si>
    <t>Feb</t>
  </si>
  <si>
    <t>Income from gardening service</t>
  </si>
  <si>
    <t>Purchase of additional lawnmowers</t>
  </si>
  <si>
    <t>Mar</t>
  </si>
  <si>
    <t>Vehicle</t>
  </si>
  <si>
    <t>Services</t>
  </si>
  <si>
    <t>Salaries</t>
  </si>
  <si>
    <t>Employees salary (Mar)</t>
  </si>
  <si>
    <t>Income from gardening service(Jan)</t>
  </si>
  <si>
    <t>Employees salary(Feb)</t>
  </si>
  <si>
    <t>Income from gardening service(Feb)</t>
  </si>
  <si>
    <t>Employees salary(Jan)</t>
  </si>
  <si>
    <t>Profit and loss</t>
  </si>
  <si>
    <t>Income</t>
  </si>
  <si>
    <t>Revenue</t>
  </si>
  <si>
    <t>Custome Sales 1</t>
  </si>
  <si>
    <t>Custome Sales 2</t>
  </si>
  <si>
    <t>Cost of Sales</t>
  </si>
  <si>
    <t>Total Sales</t>
  </si>
  <si>
    <t>Cost of Goods Sold 1</t>
  </si>
  <si>
    <t>Cost of Goods Sold 2</t>
  </si>
  <si>
    <t>Total Cost of Sales</t>
  </si>
  <si>
    <t>Net Income</t>
  </si>
  <si>
    <t>Expenses</t>
  </si>
  <si>
    <t>Office Supplies</t>
  </si>
  <si>
    <t>Repairs</t>
  </si>
  <si>
    <t>Utilities</t>
  </si>
  <si>
    <t>Rent</t>
  </si>
  <si>
    <t>Total Expenses</t>
  </si>
  <si>
    <t>Total Profit(Loss)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</si>
  <si>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</si>
  <si>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</si>
  <si>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</si>
  <si>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</si>
  <si>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</si>
  <si>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</si>
  <si>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</si>
  <si>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</si>
  <si>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</si>
  <si>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Purchase Equipment</t>
  </si>
  <si>
    <t>Balance Sheet</t>
  </si>
  <si>
    <t>Assets</t>
  </si>
  <si>
    <t>Cash and Cash Equivalents</t>
  </si>
  <si>
    <t>Checking  Accounts</t>
  </si>
  <si>
    <t>Saving Accounts</t>
  </si>
  <si>
    <t>Total Cash</t>
  </si>
  <si>
    <t>Current Assets</t>
  </si>
  <si>
    <t>Accounts Receivable</t>
  </si>
  <si>
    <t>Inventory</t>
  </si>
  <si>
    <t>Prepayments</t>
  </si>
  <si>
    <t>Total Current Assets</t>
  </si>
  <si>
    <t>Property,Plant and Equivalent</t>
  </si>
  <si>
    <t>Vehicles</t>
  </si>
  <si>
    <t>Furniture &amp; Fixtures</t>
  </si>
  <si>
    <t>Equipment</t>
  </si>
  <si>
    <t>Buildings</t>
  </si>
  <si>
    <t>Land</t>
  </si>
  <si>
    <t>Total Property,Plant and Equipment</t>
  </si>
  <si>
    <t>Total Assets</t>
  </si>
  <si>
    <t>Liabilities and Owner's Equity</t>
  </si>
  <si>
    <t>Current Liabilities</t>
  </si>
  <si>
    <t>Accounts payable</t>
  </si>
  <si>
    <t>Notes Payable</t>
  </si>
  <si>
    <t>Other Non-Current Liabilities</t>
  </si>
  <si>
    <t>Total Non-Current Liabilities</t>
  </si>
  <si>
    <t>Non-Current Liabilities</t>
  </si>
  <si>
    <t>Long term Notes Payable</t>
  </si>
  <si>
    <t>Loans</t>
  </si>
  <si>
    <t>Total Liabilities</t>
  </si>
  <si>
    <t>Owner's Equity</t>
  </si>
  <si>
    <t>Capital Stock</t>
  </si>
  <si>
    <t>Retained Earrings</t>
  </si>
  <si>
    <t>Other</t>
  </si>
  <si>
    <t>Total owner's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</si>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</sst>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14" fontId="0" fillId="2" borderId="1" xfId="0" applyNumberFormat="1" applyFill="1" applyBorder="1"/>
    <xf numFmtId="0" fontId="0" fillId="2" borderId="1" xfId="0" applyFont="1" applyFill="1" applyBorder="1"/>
    <xf numFmtId="14" fontId="0" fillId="2" borderId="1" xfId="0" applyNumberFormat="1" applyFont="1" applyFill="1" applyBorder="1"/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1" fillId="0" borderId="0" xfId="0" applyFont="1"/>
    <xf numFmtId="0" fontId="3" fillId="0" borderId="0" xfId="0" applyFont="1"/>
    <xf numFmtId="0" fontId="0" fillId="3" borderId="0" xfId="0" applyFill="1"/>
    <xf numFmtId="0" fontId="1" fillId="3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0" borderId="7" xfId="0" applyFont="1" applyBorder="1"/>
    <xf numFmtId="0" fontId="1" fillId="3" borderId="7" xfId="0" applyFont="1" applyFill="1" applyBorder="1"/>
    <xf numFmtId="0" fontId="1" fillId="3" borderId="6" xfId="0" applyFont="1" applyFill="1" applyBorder="1"/>
    <xf numFmtId="0" fontId="0" fillId="0" borderId="0" xfId="0" applyBorder="1"/>
    <xf numFmtId="0" fontId="0" fillId="0" borderId="3" xfId="0" applyBorder="1"/>
    <xf numFmtId="0" fontId="0" fillId="0" borderId="12" xfId="0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0" xfId="0" applyFill="1" applyBorder="1"/>
    <xf numFmtId="0" fontId="1" fillId="3" borderId="11" xfId="0" applyFont="1" applyFill="1" applyBorder="1"/>
    <xf numFmtId="0" fontId="0" fillId="3" borderId="12" xfId="0" applyFill="1" applyBorder="1"/>
    <xf numFmtId="0" fontId="1" fillId="4" borderId="0" xfId="0" applyFont="1" applyFill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0" xfId="0" applyFill="1" applyBorder="1"/>
    <xf numFmtId="0" fontId="1" fillId="4" borderId="11" xfId="0" applyFont="1" applyFill="1" applyBorder="1"/>
    <xf numFmtId="0" fontId="0" fillId="4" borderId="12" xfId="0" applyFill="1" applyBorder="1"/>
    <xf numFmtId="0" fontId="1" fillId="4" borderId="1" xfId="0" applyFont="1" applyFill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3" xfId="0" applyFont="1" applyFill="1" applyBorder="1"/>
    <xf numFmtId="0" fontId="0" fillId="4" borderId="18" xfId="0" applyFill="1" applyBorder="1"/>
    <xf numFmtId="0" fontId="0" fillId="4" borderId="4" xfId="0" applyFill="1" applyBorder="1"/>
    <xf numFmtId="0" fontId="2" fillId="0" borderId="16" xfId="0" applyFont="1" applyBorder="1"/>
    <xf numFmtId="0" fontId="4" fillId="0" borderId="16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/>
    <xf numFmtId="0" fontId="0" fillId="0" borderId="24" xfId="0" applyBorder="1"/>
    <xf numFmtId="0" fontId="0" fillId="0" borderId="5" xfId="0" applyBorder="1"/>
    <xf numFmtId="0" fontId="1" fillId="5" borderId="22" xfId="0" applyFont="1" applyFill="1" applyBorder="1"/>
    <xf numFmtId="0" fontId="0" fillId="5" borderId="23" xfId="0" applyFill="1" applyBorder="1"/>
    <xf numFmtId="164" fontId="0" fillId="0" borderId="19" xfId="0" applyNumberFormat="1" applyBorder="1"/>
    <xf numFmtId="164" fontId="0" fillId="0" borderId="24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23" xfId="0" applyNumberFormat="1" applyBorder="1"/>
    <xf numFmtId="164" fontId="0" fillId="5" borderId="1" xfId="0" applyNumberFormat="1" applyFill="1" applyBorder="1"/>
    <xf numFmtId="0" fontId="1" fillId="0" borderId="16" xfId="0" applyFont="1" applyBorder="1"/>
    <xf numFmtId="0" fontId="1" fillId="5" borderId="1" xfId="0" applyFont="1" applyFill="1" applyBorder="1"/>
    <xf numFmtId="0" fontId="0" fillId="5" borderId="12" xfId="0" applyFill="1" applyBorder="1"/>
    <xf numFmtId="164" fontId="0" fillId="0" borderId="0" xfId="0" applyNumberFormat="1"/>
    <xf numFmtId="164" fontId="0" fillId="0" borderId="16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0" xfId="0" applyNumberFormat="1" applyBorder="1"/>
    <xf numFmtId="164" fontId="0" fillId="5" borderId="23" xfId="0" applyNumberFormat="1" applyFill="1" applyBorder="1"/>
    <xf numFmtId="0" fontId="2" fillId="6" borderId="0" xfId="0" applyFont="1" applyFill="1"/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2" workbookViewId="0">
      <selection activeCell="H21" sqref="H21"/>
    </sheetView>
  </sheetViews>
  <sheetFormatPr defaultRowHeight="14.4" x14ac:dyDescent="0.3"/>
  <cols>
    <col min="1" max="1" width="23.44140625" style="2" customWidth="1"/>
    <col min="2" max="2" width="10.88671875" style="2" customWidth="1"/>
    <col min="3" max="3" width="11.77734375" style="2" customWidth="1"/>
    <col min="4" max="4" width="10.6640625" style="2" bestFit="1" customWidth="1"/>
    <col min="5" max="5" width="39.33203125" style="2" customWidth="1"/>
  </cols>
  <sheetData>
    <row r="1" spans="1:5" ht="18" x14ac:dyDescent="0.35">
      <c r="A1" s="1" t="s">
        <v>0</v>
      </c>
    </row>
    <row r="2" spans="1:5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3">
      <c r="A3" s="5" t="s">
        <v>8</v>
      </c>
      <c r="B3" s="6">
        <v>44197</v>
      </c>
      <c r="C3" s="5" t="s">
        <v>6</v>
      </c>
      <c r="D3" s="7">
        <v>-500</v>
      </c>
      <c r="E3" s="5" t="s">
        <v>7</v>
      </c>
    </row>
    <row r="4" spans="1:5" x14ac:dyDescent="0.3">
      <c r="A4" s="5" t="s">
        <v>14</v>
      </c>
      <c r="B4" s="4">
        <v>44211</v>
      </c>
      <c r="C4" s="5" t="s">
        <v>6</v>
      </c>
      <c r="D4" s="8">
        <v>-15000</v>
      </c>
      <c r="E4" s="2" t="s">
        <v>9</v>
      </c>
    </row>
    <row r="5" spans="1:5" x14ac:dyDescent="0.3">
      <c r="A5" s="5" t="s">
        <v>15</v>
      </c>
      <c r="B5" s="4">
        <v>44227</v>
      </c>
      <c r="C5" s="2" t="s">
        <v>6</v>
      </c>
      <c r="D5" s="8">
        <v>1500</v>
      </c>
      <c r="E5" s="2" t="s">
        <v>11</v>
      </c>
    </row>
    <row r="6" spans="1:5" x14ac:dyDescent="0.3">
      <c r="A6" s="5" t="s">
        <v>16</v>
      </c>
      <c r="B6" s="4">
        <v>44227</v>
      </c>
      <c r="C6" s="2" t="s">
        <v>10</v>
      </c>
      <c r="D6" s="8">
        <v>-2000</v>
      </c>
      <c r="E6" s="2" t="s">
        <v>21</v>
      </c>
    </row>
    <row r="7" spans="1:5" x14ac:dyDescent="0.3">
      <c r="A7" s="5" t="s">
        <v>8</v>
      </c>
      <c r="B7" s="4">
        <v>44237</v>
      </c>
      <c r="C7" s="2" t="s">
        <v>10</v>
      </c>
      <c r="D7" s="8">
        <v>-2000</v>
      </c>
      <c r="E7" s="2" t="s">
        <v>12</v>
      </c>
    </row>
    <row r="8" spans="1:5" x14ac:dyDescent="0.3">
      <c r="A8" s="5" t="s">
        <v>15</v>
      </c>
      <c r="B8" s="4">
        <v>44255</v>
      </c>
      <c r="C8" s="2" t="s">
        <v>10</v>
      </c>
      <c r="D8" s="8">
        <v>2000</v>
      </c>
      <c r="E8" s="2" t="s">
        <v>20</v>
      </c>
    </row>
    <row r="9" spans="1:5" x14ac:dyDescent="0.3">
      <c r="A9" s="5" t="s">
        <v>16</v>
      </c>
      <c r="B9" s="4">
        <v>44255</v>
      </c>
      <c r="C9" s="2" t="s">
        <v>13</v>
      </c>
      <c r="D9" s="8">
        <v>-1500</v>
      </c>
      <c r="E9" s="2" t="s">
        <v>19</v>
      </c>
    </row>
    <row r="10" spans="1:5" x14ac:dyDescent="0.3">
      <c r="A10" s="5" t="s">
        <v>15</v>
      </c>
      <c r="B10" s="4">
        <v>44286</v>
      </c>
      <c r="C10" s="2" t="s">
        <v>13</v>
      </c>
      <c r="D10" s="8">
        <v>4000</v>
      </c>
      <c r="E10" s="2" t="s">
        <v>18</v>
      </c>
    </row>
    <row r="11" spans="1:5" x14ac:dyDescent="0.3">
      <c r="A11" s="5" t="s">
        <v>16</v>
      </c>
      <c r="B11" s="4">
        <v>44286</v>
      </c>
      <c r="D11" s="8">
        <v>-3500</v>
      </c>
      <c r="E11" s="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5" zoomScale="92" zoomScaleNormal="92" workbookViewId="0">
      <selection activeCell="D25" sqref="D25"/>
    </sheetView>
  </sheetViews>
  <sheetFormatPr defaultRowHeight="14.4" x14ac:dyDescent="0.3"/>
  <cols>
    <col min="1" max="1" width="23.44140625" bestFit="1" customWidth="1"/>
    <col min="2" max="2" width="11.44140625" bestFit="1" customWidth="1"/>
    <col min="3" max="3" width="18.109375" bestFit="1" customWidth="1"/>
  </cols>
  <sheetData>
    <row r="1" spans="1:15" ht="25.8" x14ac:dyDescent="0.5">
      <c r="A1" s="10" t="s">
        <v>22</v>
      </c>
      <c r="B1" s="9"/>
    </row>
    <row r="3" spans="1:15" ht="15" thickBot="1" x14ac:dyDescent="0.35">
      <c r="A3" s="18" t="s">
        <v>23</v>
      </c>
      <c r="B3" s="17"/>
      <c r="C3" s="16"/>
      <c r="D3" s="19" t="s">
        <v>6</v>
      </c>
      <c r="E3" s="19" t="s">
        <v>10</v>
      </c>
      <c r="F3" s="19" t="s">
        <v>13</v>
      </c>
      <c r="G3" s="19" t="s">
        <v>40</v>
      </c>
      <c r="H3" s="19" t="s">
        <v>41</v>
      </c>
      <c r="I3" s="19" t="s">
        <v>42</v>
      </c>
      <c r="J3" s="19" t="s">
        <v>43</v>
      </c>
      <c r="K3" s="19" t="s">
        <v>44</v>
      </c>
      <c r="L3" s="19" t="s">
        <v>45</v>
      </c>
      <c r="M3" s="19" t="s">
        <v>46</v>
      </c>
      <c r="N3" s="19" t="s">
        <v>47</v>
      </c>
      <c r="O3" s="44" t="s">
        <v>48</v>
      </c>
    </row>
    <row r="4" spans="1:15" x14ac:dyDescent="0.3">
      <c r="B4" s="12" t="s">
        <v>24</v>
      </c>
      <c r="C4" s="15" t="s">
        <v>15</v>
      </c>
      <c r="D4" s="11">
        <f>SUMIFS(Transactions!$D:$D,Transactions!$A:$A,'Profit and Loss'!$C4,Transactions!$C:$C,'Profit and Loss'!D$3)</f>
        <v>1500</v>
      </c>
      <c r="E4" s="11">
        <f>SUMIFS(Transactions!$D:$D,Transactions!$A:$A,'Profit and Loss'!$C4,Transactions!$C:$C,'Profit and Loss'!E$3)</f>
        <v>2000</v>
      </c>
      <c r="F4" s="11">
        <f>SUMIFS(Transactions!$D:$D,Transactions!$A:$A,'Profit and Loss'!$C4,Transactions!$C:$C,'Profit and Loss'!F$3)</f>
        <v>4000</v>
      </c>
      <c r="G4" s="11">
        <f>SUMIFS(Transactions!$D:$D,Transactions!$A:$A,'Profit and Loss'!$C4,Transactions!$C:$C,'Profit and Loss'!G$3)</f>
        <v>0</v>
      </c>
      <c r="H4" s="11">
        <f>SUMIFS(Transactions!$D:$D,Transactions!$A:$A,'Profit and Loss'!$C4,Transactions!$C:$C,'Profit and Loss'!H$3)</f>
        <v>0</v>
      </c>
      <c r="I4" s="11">
        <f>SUMIFS(Transactions!$D:$D,Transactions!$A:$A,'Profit and Loss'!$C4,Transactions!$C:$C,'Profit and Loss'!I$3)</f>
        <v>0</v>
      </c>
      <c r="J4" s="11">
        <f>SUMIFS(Transactions!$D:$D,Transactions!$A:$A,'Profit and Loss'!$C4,Transactions!$C:$C,'Profit and Loss'!J$3)</f>
        <v>0</v>
      </c>
      <c r="K4" s="11">
        <f>SUMIFS(Transactions!$D:$D,Transactions!$A:$A,'Profit and Loss'!$C4,Transactions!$C:$C,'Profit and Loss'!K$3)</f>
        <v>0</v>
      </c>
      <c r="L4" s="11">
        <f>SUMIFS(Transactions!$D:$D,Transactions!$A:$A,'Profit and Loss'!$C4,Transactions!$C:$C,'Profit and Loss'!L$3)</f>
        <v>0</v>
      </c>
      <c r="M4" s="11">
        <f>SUMIFS(Transactions!$D:$D,Transactions!$A:$A,'Profit and Loss'!$C4,Transactions!$C:$C,'Profit and Loss'!M$3)</f>
        <v>0</v>
      </c>
      <c r="N4" s="11">
        <f>SUMIFS(Transactions!$D:$D,Transactions!$A:$A,'Profit and Loss'!$C4,Transactions!$C:$C,'Profit and Loss'!N$3)</f>
        <v>0</v>
      </c>
      <c r="O4" s="14">
        <f>SUMIFS(Transactions!$D:$D,Transactions!$A:$A,'Profit and Loss'!$C4,Transactions!$C:$C,'Profit and Loss'!O$3)</f>
        <v>0</v>
      </c>
    </row>
    <row r="5" spans="1:15" x14ac:dyDescent="0.3">
      <c r="B5" s="11"/>
      <c r="C5" s="15" t="s">
        <v>25</v>
      </c>
      <c r="D5" s="11">
        <f>SUMIFS(Transactions!$D:$D,Transactions!$A:$A,'Profit and Loss'!$C5,Transactions!$C:$C,'Profit and Loss'!D$3)</f>
        <v>0</v>
      </c>
      <c r="E5" s="11">
        <f>SUMIFS(Transactions!$D:$D,Transactions!$A:$A,'Profit and Loss'!$C5,Transactions!$C:$C,'Profit and Loss'!E$3)</f>
        <v>0</v>
      </c>
      <c r="F5" s="11">
        <f>SUMIFS(Transactions!$D:$D,Transactions!$A:$A,'Profit and Loss'!$C5,Transactions!$C:$C,'Profit and Loss'!F$3)</f>
        <v>0</v>
      </c>
      <c r="G5" s="11">
        <f>SUMIFS(Transactions!$D:$D,Transactions!$A:$A,'Profit and Loss'!$C5,Transactions!$C:$C,'Profit and Loss'!G$3)</f>
        <v>0</v>
      </c>
      <c r="H5" s="11">
        <f>SUMIFS(Transactions!$D:$D,Transactions!$A:$A,'Profit and Loss'!$C5,Transactions!$C:$C,'Profit and Loss'!H$3)</f>
        <v>0</v>
      </c>
      <c r="I5" s="11">
        <f>SUMIFS(Transactions!$D:$D,Transactions!$A:$A,'Profit and Loss'!$C5,Transactions!$C:$C,'Profit and Loss'!I$3)</f>
        <v>0</v>
      </c>
      <c r="J5" s="11">
        <f>SUMIFS(Transactions!$D:$D,Transactions!$A:$A,'Profit and Loss'!$C5,Transactions!$C:$C,'Profit and Loss'!J$3)</f>
        <v>0</v>
      </c>
      <c r="K5" s="11">
        <f>SUMIFS(Transactions!$D:$D,Transactions!$A:$A,'Profit and Loss'!$C5,Transactions!$C:$C,'Profit and Loss'!K$3)</f>
        <v>0</v>
      </c>
      <c r="L5" s="11">
        <f>SUMIFS(Transactions!$D:$D,Transactions!$A:$A,'Profit and Loss'!$C5,Transactions!$C:$C,'Profit and Loss'!L$3)</f>
        <v>0</v>
      </c>
      <c r="M5" s="11">
        <f>SUMIFS(Transactions!$D:$D,Transactions!$A:$A,'Profit and Loss'!$C5,Transactions!$C:$C,'Profit and Loss'!M$3)</f>
        <v>0</v>
      </c>
      <c r="N5" s="11">
        <f>SUMIFS(Transactions!$D:$D,Transactions!$A:$A,'Profit and Loss'!$C5,Transactions!$C:$C,'Profit and Loss'!N$3)</f>
        <v>0</v>
      </c>
      <c r="O5" s="14">
        <f>SUMIFS(Transactions!$D:$D,Transactions!$A:$A,'Profit and Loss'!$C5,Transactions!$C:$C,'Profit and Loss'!O$3)</f>
        <v>0</v>
      </c>
    </row>
    <row r="6" spans="1:15" x14ac:dyDescent="0.3">
      <c r="B6" s="11"/>
      <c r="C6" s="15" t="s">
        <v>26</v>
      </c>
      <c r="D6" s="11">
        <f>SUMIFS(Transactions!$D:$D,Transactions!$A:$A,'Profit and Loss'!$C6,Transactions!$C:$C,'Profit and Loss'!D$3)</f>
        <v>0</v>
      </c>
      <c r="E6" s="11">
        <f>SUMIFS(Transactions!$D:$D,Transactions!$A:$A,'Profit and Loss'!$C6,Transactions!$C:$C,'Profit and Loss'!E$3)</f>
        <v>0</v>
      </c>
      <c r="F6" s="11">
        <f>SUMIFS(Transactions!$D:$D,Transactions!$A:$A,'Profit and Loss'!$C6,Transactions!$C:$C,'Profit and Loss'!F$3)</f>
        <v>0</v>
      </c>
      <c r="G6" s="11">
        <f>SUMIFS(Transactions!$D:$D,Transactions!$A:$A,'Profit and Loss'!$C6,Transactions!$C:$C,'Profit and Loss'!G$3)</f>
        <v>0</v>
      </c>
      <c r="H6" s="11">
        <f>SUMIFS(Transactions!$D:$D,Transactions!$A:$A,'Profit and Loss'!$C6,Transactions!$C:$C,'Profit and Loss'!H$3)</f>
        <v>0</v>
      </c>
      <c r="I6" s="11">
        <f>SUMIFS(Transactions!$D:$D,Transactions!$A:$A,'Profit and Loss'!$C6,Transactions!$C:$C,'Profit and Loss'!I$3)</f>
        <v>0</v>
      </c>
      <c r="J6" s="11">
        <f>SUMIFS(Transactions!$D:$D,Transactions!$A:$A,'Profit and Loss'!$C6,Transactions!$C:$C,'Profit and Loss'!J$3)</f>
        <v>0</v>
      </c>
      <c r="K6" s="11">
        <f>SUMIFS(Transactions!$D:$D,Transactions!$A:$A,'Profit and Loss'!$C6,Transactions!$C:$C,'Profit and Loss'!K$3)</f>
        <v>0</v>
      </c>
      <c r="L6" s="11">
        <f>SUMIFS(Transactions!$D:$D,Transactions!$A:$A,'Profit and Loss'!$C6,Transactions!$C:$C,'Profit and Loss'!L$3)</f>
        <v>0</v>
      </c>
      <c r="M6" s="11">
        <f>SUMIFS(Transactions!$D:$D,Transactions!$A:$A,'Profit and Loss'!$C6,Transactions!$C:$C,'Profit and Loss'!M$3)</f>
        <v>0</v>
      </c>
      <c r="N6" s="11">
        <f>SUMIFS(Transactions!$D:$D,Transactions!$A:$A,'Profit and Loss'!$C6,Transactions!$C:$C,'Profit and Loss'!N$3)</f>
        <v>0</v>
      </c>
      <c r="O6" s="14">
        <f>SUMIFS(Transactions!$D:$D,Transactions!$A:$A,'Profit and Loss'!$C6,Transactions!$C:$C,'Profit and Loss'!O$3)</f>
        <v>0</v>
      </c>
    </row>
    <row r="7" spans="1:15" ht="15" thickBot="1" x14ac:dyDescent="0.35">
      <c r="B7" s="11"/>
      <c r="C7" s="20" t="s">
        <v>28</v>
      </c>
      <c r="D7" s="17">
        <f>SUM(D4:D6)</f>
        <v>1500</v>
      </c>
      <c r="E7" s="17">
        <f t="shared" ref="E7:O7" si="0">SUM(E4:E6)</f>
        <v>2000</v>
      </c>
      <c r="F7" s="17">
        <f t="shared" si="0"/>
        <v>4000</v>
      </c>
      <c r="G7" s="17">
        <f t="shared" si="0"/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9" spans="1:15" ht="15" thickBot="1" x14ac:dyDescent="0.35"/>
    <row r="10" spans="1:15" x14ac:dyDescent="0.3">
      <c r="B10" s="31" t="s">
        <v>27</v>
      </c>
      <c r="C10" s="32" t="s">
        <v>29</v>
      </c>
      <c r="D10" s="33">
        <f>SUMIFS(Transactions!$D:$D,Transactions!$A:$A,'Profit and Loss'!$C10,Transactions!$C:$C,'Profit and Loss'!D$3)</f>
        <v>0</v>
      </c>
      <c r="E10" s="33">
        <f>SUMIFS(Transactions!$D:$D,Transactions!$A:$A,'Profit and Loss'!$C10,Transactions!$C:$C,'Profit and Loss'!E$3)</f>
        <v>0</v>
      </c>
      <c r="F10" s="33">
        <f>SUMIFS(Transactions!$D:$D,Transactions!$A:$A,'Profit and Loss'!$C10,Transactions!$C:$C,'Profit and Loss'!F$3)</f>
        <v>0</v>
      </c>
      <c r="G10" s="33">
        <f>SUMIFS(Transactions!$D:$D,Transactions!$A:$A,'Profit and Loss'!$C10,Transactions!$C:$C,'Profit and Loss'!G$3)</f>
        <v>0</v>
      </c>
      <c r="H10" s="33">
        <f>SUMIFS(Transactions!$D:$D,Transactions!$A:$A,'Profit and Loss'!$C10,Transactions!$C:$C,'Profit and Loss'!H$3)</f>
        <v>0</v>
      </c>
      <c r="I10" s="33">
        <f>SUMIFS(Transactions!$D:$D,Transactions!$A:$A,'Profit and Loss'!$C10,Transactions!$C:$C,'Profit and Loss'!I$3)</f>
        <v>0</v>
      </c>
      <c r="J10" s="33">
        <f>SUMIFS(Transactions!$D:$D,Transactions!$A:$A,'Profit and Loss'!$C10,Transactions!$C:$C,'Profit and Loss'!J$3)</f>
        <v>0</v>
      </c>
      <c r="K10" s="33">
        <f>SUMIFS(Transactions!$D:$D,Transactions!$A:$A,'Profit and Loss'!$C10,Transactions!$C:$C,'Profit and Loss'!K$3)</f>
        <v>0</v>
      </c>
      <c r="L10" s="33">
        <f>SUMIFS(Transactions!$D:$D,Transactions!$A:$A,'Profit and Loss'!$C10,Transactions!$C:$C,'Profit and Loss'!L$3)</f>
        <v>0</v>
      </c>
      <c r="M10" s="33">
        <f>SUMIFS(Transactions!$D:$D,Transactions!$A:$A,'Profit and Loss'!$C10,Transactions!$C:$C,'Profit and Loss'!M$3)</f>
        <v>0</v>
      </c>
      <c r="N10" s="33">
        <f>SUMIFS(Transactions!$D:$D,Transactions!$A:$A,'Profit and Loss'!$C10,Transactions!$C:$C,'Profit and Loss'!N$3)</f>
        <v>0</v>
      </c>
      <c r="O10" s="45">
        <f>SUMIFS(Transactions!$D:$D,Transactions!$A:$A,'Profit and Loss'!$C10,Transactions!$C:$C,'Profit and Loss'!O$3)</f>
        <v>0</v>
      </c>
    </row>
    <row r="11" spans="1:15" x14ac:dyDescent="0.3">
      <c r="B11" s="34"/>
      <c r="C11" s="35" t="s">
        <v>30</v>
      </c>
      <c r="D11" s="36">
        <f>SUMIFS(Transactions!$D:$D,Transactions!$A:$A,'Profit and Loss'!$C11,Transactions!$C:$C,'Profit and Loss'!D$3)</f>
        <v>0</v>
      </c>
      <c r="E11" s="36">
        <f>SUMIFS(Transactions!$D:$D,Transactions!$A:$A,'Profit and Loss'!$C11,Transactions!$C:$C,'Profit and Loss'!E$3)</f>
        <v>0</v>
      </c>
      <c r="F11" s="36">
        <f>SUMIFS(Transactions!$D:$D,Transactions!$A:$A,'Profit and Loss'!$C11,Transactions!$C:$C,'Profit and Loss'!F$3)</f>
        <v>0</v>
      </c>
      <c r="G11" s="36">
        <f>SUMIFS(Transactions!$D:$D,Transactions!$A:$A,'Profit and Loss'!$C11,Transactions!$C:$C,'Profit and Loss'!G$3)</f>
        <v>0</v>
      </c>
      <c r="H11" s="36">
        <f>SUMIFS(Transactions!$D:$D,Transactions!$A:$A,'Profit and Loss'!$C11,Transactions!$C:$C,'Profit and Loss'!H$3)</f>
        <v>0</v>
      </c>
      <c r="I11" s="36">
        <f>SUMIFS(Transactions!$D:$D,Transactions!$A:$A,'Profit and Loss'!$C11,Transactions!$C:$C,'Profit and Loss'!I$3)</f>
        <v>0</v>
      </c>
      <c r="J11" s="36">
        <f>SUMIFS(Transactions!$D:$D,Transactions!$A:$A,'Profit and Loss'!$C11,Transactions!$C:$C,'Profit and Loss'!J$3)</f>
        <v>0</v>
      </c>
      <c r="K11" s="36">
        <f>SUMIFS(Transactions!$D:$D,Transactions!$A:$A,'Profit and Loss'!$C11,Transactions!$C:$C,'Profit and Loss'!K$3)</f>
        <v>0</v>
      </c>
      <c r="L11" s="36">
        <f>SUMIFS(Transactions!$D:$D,Transactions!$A:$A,'Profit and Loss'!$C11,Transactions!$C:$C,'Profit and Loss'!L$3)</f>
        <v>0</v>
      </c>
      <c r="M11" s="36">
        <f>SUMIFS(Transactions!$D:$D,Transactions!$A:$A,'Profit and Loss'!$C11,Transactions!$C:$C,'Profit and Loss'!M$3)</f>
        <v>0</v>
      </c>
      <c r="N11" s="36">
        <f>SUMIFS(Transactions!$D:$D,Transactions!$A:$A,'Profit and Loss'!$C11,Transactions!$C:$C,'Profit and Loss'!N$3)</f>
        <v>0</v>
      </c>
      <c r="O11" s="46">
        <f>SUMIFS(Transactions!$D:$D,Transactions!$A:$A,'Profit and Loss'!$C11,Transactions!$C:$C,'Profit and Loss'!O$3)</f>
        <v>0</v>
      </c>
    </row>
    <row r="12" spans="1:15" x14ac:dyDescent="0.3">
      <c r="B12" s="34"/>
      <c r="C12" s="37" t="s">
        <v>31</v>
      </c>
      <c r="D12" s="38">
        <f>SUM(D10:D11)</f>
        <v>0</v>
      </c>
      <c r="E12" s="38">
        <f t="shared" ref="E12:O12" si="1">SUM(E10:E11)</f>
        <v>0</v>
      </c>
      <c r="F12" s="38">
        <f t="shared" si="1"/>
        <v>0</v>
      </c>
      <c r="G12" s="38">
        <f t="shared" si="1"/>
        <v>0</v>
      </c>
      <c r="H12" s="38">
        <f t="shared" si="1"/>
        <v>0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</row>
    <row r="13" spans="1:15" x14ac:dyDescent="0.3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46"/>
    </row>
    <row r="14" spans="1:15" x14ac:dyDescent="0.3">
      <c r="B14" s="34"/>
      <c r="C14" s="39" t="s">
        <v>32</v>
      </c>
      <c r="D14" s="38">
        <f>D7-D12</f>
        <v>1500</v>
      </c>
      <c r="E14" s="38">
        <f t="shared" ref="E14:O14" si="2">E7-E12</f>
        <v>2000</v>
      </c>
      <c r="F14" s="38">
        <f t="shared" si="2"/>
        <v>4000</v>
      </c>
      <c r="G14" s="38">
        <f t="shared" si="2"/>
        <v>0</v>
      </c>
      <c r="H14" s="38">
        <f t="shared" si="2"/>
        <v>0</v>
      </c>
      <c r="I14" s="38">
        <f t="shared" si="2"/>
        <v>0</v>
      </c>
      <c r="J14" s="38">
        <f t="shared" si="2"/>
        <v>0</v>
      </c>
      <c r="K14" s="38">
        <f t="shared" si="2"/>
        <v>0</v>
      </c>
      <c r="L14" s="38">
        <f t="shared" si="2"/>
        <v>0</v>
      </c>
      <c r="M14" s="38">
        <f t="shared" si="2"/>
        <v>0</v>
      </c>
      <c r="N14" s="38">
        <f t="shared" si="2"/>
        <v>0</v>
      </c>
      <c r="O14" s="38">
        <f t="shared" si="2"/>
        <v>0</v>
      </c>
    </row>
    <row r="16" spans="1:15" ht="15" thickBot="1" x14ac:dyDescent="0.35"/>
    <row r="17" spans="1:15" x14ac:dyDescent="0.3">
      <c r="A17" s="40" t="s">
        <v>33</v>
      </c>
      <c r="B17" s="41"/>
      <c r="C17" s="24" t="s">
        <v>49</v>
      </c>
      <c r="D17" s="25">
        <f>-500</f>
        <v>-500</v>
      </c>
      <c r="E17" s="25">
        <f>-2000</f>
        <v>-2000</v>
      </c>
      <c r="F17" s="25">
        <f>SUMIFS(Transactions!$D:$D,Transactions!$A:$A,'Profit and Loss'!$C17,Transactions!$C:$C,'Profit and Loss'!F$3)</f>
        <v>0</v>
      </c>
      <c r="G17" s="25">
        <f>SUMIFS(Transactions!$D:$D,Transactions!$A:$A,'Profit and Loss'!$C17,Transactions!$C:$C,'Profit and Loss'!G$3)</f>
        <v>0</v>
      </c>
      <c r="H17" s="25">
        <f>SUMIFS(Transactions!$D:$D,Transactions!$A:$A,'Profit and Loss'!$C17,Transactions!$C:$C,'Profit and Loss'!H$3)</f>
        <v>0</v>
      </c>
      <c r="I17" s="25">
        <f>SUMIFS(Transactions!$D:$D,Transactions!$A:$A,'Profit and Loss'!$C17,Transactions!$C:$C,'Profit and Loss'!I$3)</f>
        <v>0</v>
      </c>
      <c r="J17" s="25">
        <f>SUMIFS(Transactions!$D:$D,Transactions!$A:$A,'Profit and Loss'!$C17,Transactions!$C:$C,'Profit and Loss'!J$3)</f>
        <v>0</v>
      </c>
      <c r="K17" s="25">
        <f>SUMIFS(Transactions!$D:$D,Transactions!$A:$A,'Profit and Loss'!$C17,Transactions!$C:$C,'Profit and Loss'!K$3)</f>
        <v>0</v>
      </c>
      <c r="L17" s="25">
        <f>SUMIFS(Transactions!$D:$D,Transactions!$A:$A,'Profit and Loss'!$C17,Transactions!$C:$C,'Profit and Loss'!L$3)</f>
        <v>0</v>
      </c>
      <c r="M17" s="25">
        <f>SUMIFS(Transactions!$D:$D,Transactions!$A:$A,'Profit and Loss'!$C17,Transactions!$C:$C,'Profit and Loss'!M$3)</f>
        <v>0</v>
      </c>
      <c r="N17" s="25">
        <f>SUMIFS(Transactions!$D:$D,Transactions!$A:$A,'Profit and Loss'!$C17,Transactions!$C:$C,'Profit and Loss'!N$3)</f>
        <v>0</v>
      </c>
      <c r="O17" s="26">
        <f>SUMIFS(Transactions!$D:$D,Transactions!$A:$A,'Profit and Loss'!$C17,Transactions!$C:$C,'Profit and Loss'!O$3)</f>
        <v>0</v>
      </c>
    </row>
    <row r="18" spans="1:15" x14ac:dyDescent="0.3">
      <c r="A18" s="21"/>
      <c r="B18" s="22"/>
      <c r="C18" s="27" t="s">
        <v>14</v>
      </c>
      <c r="D18" s="28">
        <f>SUMIFS(Transactions!$D:$D,Transactions!$A:$A,'Profit and Loss'!$C18,Transactions!$C:$C,'Profit and Loss'!D$3)</f>
        <v>-15000</v>
      </c>
      <c r="E18" s="28">
        <f>SUMIFS(Transactions!$D:$D,Transactions!$A:$A,'Profit and Loss'!$C18,Transactions!$C:$C,'Profit and Loss'!E$3)</f>
        <v>0</v>
      </c>
      <c r="F18" s="28">
        <f>SUMIFS(Transactions!$D:$D,Transactions!$A:$A,'Profit and Loss'!$C18,Transactions!$C:$C,'Profit and Loss'!F$3)</f>
        <v>0</v>
      </c>
      <c r="G18" s="28">
        <f>SUMIFS(Transactions!$D:$D,Transactions!$A:$A,'Profit and Loss'!$C18,Transactions!$C:$C,'Profit and Loss'!G$3)</f>
        <v>0</v>
      </c>
      <c r="H18" s="28">
        <f>SUMIFS(Transactions!$D:$D,Transactions!$A:$A,'Profit and Loss'!$C18,Transactions!$C:$C,'Profit and Loss'!H$3)</f>
        <v>0</v>
      </c>
      <c r="I18" s="28">
        <f>SUMIFS(Transactions!$D:$D,Transactions!$A:$A,'Profit and Loss'!$C18,Transactions!$C:$C,'Profit and Loss'!I$3)</f>
        <v>0</v>
      </c>
      <c r="J18" s="28">
        <f>SUMIFS(Transactions!$D:$D,Transactions!$A:$A,'Profit and Loss'!$C18,Transactions!$C:$C,'Profit and Loss'!J$3)</f>
        <v>0</v>
      </c>
      <c r="K18" s="28">
        <f>SUMIFS(Transactions!$D:$D,Transactions!$A:$A,'Profit and Loss'!$C18,Transactions!$C:$C,'Profit and Loss'!K$3)</f>
        <v>0</v>
      </c>
      <c r="L18" s="28">
        <f>SUMIFS(Transactions!$D:$D,Transactions!$A:$A,'Profit and Loss'!$C18,Transactions!$C:$C,'Profit and Loss'!L$3)</f>
        <v>0</v>
      </c>
      <c r="M18" s="28">
        <f>SUMIFS(Transactions!$D:$D,Transactions!$A:$A,'Profit and Loss'!$C18,Transactions!$C:$C,'Profit and Loss'!M$3)</f>
        <v>0</v>
      </c>
      <c r="N18" s="28">
        <f>SUMIFS(Transactions!$D:$D,Transactions!$A:$A,'Profit and Loss'!$C18,Transactions!$C:$C,'Profit and Loss'!N$3)</f>
        <v>0</v>
      </c>
      <c r="O18" s="13">
        <f>SUMIFS(Transactions!$D:$D,Transactions!$A:$A,'Profit and Loss'!$C18,Transactions!$C:$C,'Profit and Loss'!O$3)</f>
        <v>0</v>
      </c>
    </row>
    <row r="19" spans="1:15" x14ac:dyDescent="0.3">
      <c r="A19" s="21"/>
      <c r="B19" s="22"/>
      <c r="C19" s="27" t="s">
        <v>16</v>
      </c>
      <c r="D19" s="28">
        <f>-2000</f>
        <v>-2000</v>
      </c>
      <c r="E19" s="28">
        <f>-1500</f>
        <v>-1500</v>
      </c>
      <c r="F19" s="28">
        <f>-3500</f>
        <v>-3500</v>
      </c>
      <c r="G19" s="28">
        <f>SUMIFS(Transactions!$D:$D,Transactions!$A:$A,'Profit and Loss'!$C19,Transactions!$C:$C,'Profit and Loss'!G$3)</f>
        <v>0</v>
      </c>
      <c r="H19" s="28">
        <f>SUMIFS(Transactions!$D:$D,Transactions!$A:$A,'Profit and Loss'!$C19,Transactions!$C:$C,'Profit and Loss'!H$3)</f>
        <v>0</v>
      </c>
      <c r="I19" s="28">
        <f>SUMIFS(Transactions!$D:$D,Transactions!$A:$A,'Profit and Loss'!$C19,Transactions!$C:$C,'Profit and Loss'!I$3)</f>
        <v>0</v>
      </c>
      <c r="J19" s="28">
        <f>SUMIFS(Transactions!$D:$D,Transactions!$A:$A,'Profit and Loss'!$C19,Transactions!$C:$C,'Profit and Loss'!J$3)</f>
        <v>0</v>
      </c>
      <c r="K19" s="28">
        <f>SUMIFS(Transactions!$D:$D,Transactions!$A:$A,'Profit and Loss'!$C19,Transactions!$C:$C,'Profit and Loss'!K$3)</f>
        <v>0</v>
      </c>
      <c r="L19" s="28">
        <f>SUMIFS(Transactions!$D:$D,Transactions!$A:$A,'Profit and Loss'!$C19,Transactions!$C:$C,'Profit and Loss'!L$3)</f>
        <v>0</v>
      </c>
      <c r="M19" s="28">
        <f>SUMIFS(Transactions!$D:$D,Transactions!$A:$A,'Profit and Loss'!$C19,Transactions!$C:$C,'Profit and Loss'!M$3)</f>
        <v>0</v>
      </c>
      <c r="N19" s="28">
        <f>SUMIFS(Transactions!$D:$D,Transactions!$A:$A,'Profit and Loss'!$C19,Transactions!$C:$C,'Profit and Loss'!N$3)</f>
        <v>0</v>
      </c>
      <c r="O19" s="13">
        <f>SUMIFS(Transactions!$D:$D,Transactions!$A:$A,'Profit and Loss'!$C19,Transactions!$C:$C,'Profit and Loss'!O$3)</f>
        <v>0</v>
      </c>
    </row>
    <row r="20" spans="1:15" x14ac:dyDescent="0.3">
      <c r="A20" s="21"/>
      <c r="B20" s="22"/>
      <c r="C20" s="27" t="s">
        <v>34</v>
      </c>
      <c r="D20" s="28">
        <f>SUMIFS(Transactions!$D:$D,Transactions!$A:$A,'Profit and Loss'!$C20,Transactions!$C:$C,'Profit and Loss'!D$3)</f>
        <v>0</v>
      </c>
      <c r="E20" s="28">
        <f>SUMIFS(Transactions!$D:$D,Transactions!$A:$A,'Profit and Loss'!$C20,Transactions!$C:$C,'Profit and Loss'!E$3)</f>
        <v>0</v>
      </c>
      <c r="F20" s="28">
        <f>SUMIFS(Transactions!$D:$D,Transactions!$A:$A,'Profit and Loss'!$C20,Transactions!$C:$C,'Profit and Loss'!F$3)</f>
        <v>0</v>
      </c>
      <c r="G20" s="28">
        <f>SUMIFS(Transactions!$D:$D,Transactions!$A:$A,'Profit and Loss'!$C20,Transactions!$C:$C,'Profit and Loss'!G$3)</f>
        <v>0</v>
      </c>
      <c r="H20" s="28">
        <f>SUMIFS(Transactions!$D:$D,Transactions!$A:$A,'Profit and Loss'!$C20,Transactions!$C:$C,'Profit and Loss'!H$3)</f>
        <v>0</v>
      </c>
      <c r="I20" s="28">
        <f>SUMIFS(Transactions!$D:$D,Transactions!$A:$A,'Profit and Loss'!$C20,Transactions!$C:$C,'Profit and Loss'!I$3)</f>
        <v>0</v>
      </c>
      <c r="J20" s="28">
        <f>SUMIFS(Transactions!$D:$D,Transactions!$A:$A,'Profit and Loss'!$C20,Transactions!$C:$C,'Profit and Loss'!J$3)</f>
        <v>0</v>
      </c>
      <c r="K20" s="28">
        <f>SUMIFS(Transactions!$D:$D,Transactions!$A:$A,'Profit and Loss'!$C20,Transactions!$C:$C,'Profit and Loss'!K$3)</f>
        <v>0</v>
      </c>
      <c r="L20" s="28">
        <f>SUMIFS(Transactions!$D:$D,Transactions!$A:$A,'Profit and Loss'!$C20,Transactions!$C:$C,'Profit and Loss'!L$3)</f>
        <v>0</v>
      </c>
      <c r="M20" s="28">
        <f>SUMIFS(Transactions!$D:$D,Transactions!$A:$A,'Profit and Loss'!$C20,Transactions!$C:$C,'Profit and Loss'!M$3)</f>
        <v>0</v>
      </c>
      <c r="N20" s="28">
        <f>SUMIFS(Transactions!$D:$D,Transactions!$A:$A,'Profit and Loss'!$C20,Transactions!$C:$C,'Profit and Loss'!N$3)</f>
        <v>0</v>
      </c>
      <c r="O20" s="13">
        <f>SUMIFS(Transactions!$D:$D,Transactions!$A:$A,'Profit and Loss'!$C20,Transactions!$C:$C,'Profit and Loss'!O$3)</f>
        <v>0</v>
      </c>
    </row>
    <row r="21" spans="1:15" x14ac:dyDescent="0.3">
      <c r="A21" s="21"/>
      <c r="B21" s="22"/>
      <c r="C21" s="27" t="s">
        <v>35</v>
      </c>
      <c r="D21" s="28">
        <f>SUMIFS(Transactions!$D:$D,Transactions!$A:$A,'Profit and Loss'!$C21,Transactions!$C:$C,'Profit and Loss'!D$3)</f>
        <v>0</v>
      </c>
      <c r="E21" s="28">
        <f>SUMIFS(Transactions!$D:$D,Transactions!$A:$A,'Profit and Loss'!$C21,Transactions!$C:$C,'Profit and Loss'!E$3)</f>
        <v>0</v>
      </c>
      <c r="F21" s="28">
        <f>SUMIFS(Transactions!$D:$D,Transactions!$A:$A,'Profit and Loss'!$C21,Transactions!$C:$C,'Profit and Loss'!F$3)</f>
        <v>0</v>
      </c>
      <c r="G21" s="28">
        <f>SUMIFS(Transactions!$D:$D,Transactions!$A:$A,'Profit and Loss'!$C21,Transactions!$C:$C,'Profit and Loss'!G$3)</f>
        <v>0</v>
      </c>
      <c r="H21" s="28">
        <f>SUMIFS(Transactions!$D:$D,Transactions!$A:$A,'Profit and Loss'!$C21,Transactions!$C:$C,'Profit and Loss'!H$3)</f>
        <v>0</v>
      </c>
      <c r="I21" s="28">
        <f>SUMIFS(Transactions!$D:$D,Transactions!$A:$A,'Profit and Loss'!$C21,Transactions!$C:$C,'Profit and Loss'!I$3)</f>
        <v>0</v>
      </c>
      <c r="J21" s="28">
        <f>SUMIFS(Transactions!$D:$D,Transactions!$A:$A,'Profit and Loss'!$C21,Transactions!$C:$C,'Profit and Loss'!J$3)</f>
        <v>0</v>
      </c>
      <c r="K21" s="28">
        <f>SUMIFS(Transactions!$D:$D,Transactions!$A:$A,'Profit and Loss'!$C21,Transactions!$C:$C,'Profit and Loss'!K$3)</f>
        <v>0</v>
      </c>
      <c r="L21" s="28">
        <f>SUMIFS(Transactions!$D:$D,Transactions!$A:$A,'Profit and Loss'!$C21,Transactions!$C:$C,'Profit and Loss'!L$3)</f>
        <v>0</v>
      </c>
      <c r="M21" s="28">
        <f>SUMIFS(Transactions!$D:$D,Transactions!$A:$A,'Profit and Loss'!$C21,Transactions!$C:$C,'Profit and Loss'!M$3)</f>
        <v>0</v>
      </c>
      <c r="N21" s="28">
        <f>SUMIFS(Transactions!$D:$D,Transactions!$A:$A,'Profit and Loss'!$C21,Transactions!$C:$C,'Profit and Loss'!N$3)</f>
        <v>0</v>
      </c>
      <c r="O21" s="13">
        <f>SUMIFS(Transactions!$D:$D,Transactions!$A:$A,'Profit and Loss'!$C21,Transactions!$C:$C,'Profit and Loss'!O$3)</f>
        <v>0</v>
      </c>
    </row>
    <row r="22" spans="1:15" x14ac:dyDescent="0.3">
      <c r="A22" s="21"/>
      <c r="B22" s="22"/>
      <c r="C22" s="27" t="s">
        <v>36</v>
      </c>
      <c r="D22" s="28">
        <f>SUMIFS(Transactions!$D:$D,Transactions!$A:$A,'Profit and Loss'!$C22,Transactions!$C:$C,'Profit and Loss'!D$3)</f>
        <v>0</v>
      </c>
      <c r="E22" s="28">
        <f>SUMIFS(Transactions!$D:$D,Transactions!$A:$A,'Profit and Loss'!$C22,Transactions!$C:$C,'Profit and Loss'!E$3)</f>
        <v>0</v>
      </c>
      <c r="F22" s="28">
        <f>SUMIFS(Transactions!$D:$D,Transactions!$A:$A,'Profit and Loss'!$C22,Transactions!$C:$C,'Profit and Loss'!F$3)</f>
        <v>0</v>
      </c>
      <c r="G22" s="28">
        <f>SUMIFS(Transactions!$D:$D,Transactions!$A:$A,'Profit and Loss'!$C22,Transactions!$C:$C,'Profit and Loss'!G$3)</f>
        <v>0</v>
      </c>
      <c r="H22" s="28">
        <f>SUMIFS(Transactions!$D:$D,Transactions!$A:$A,'Profit and Loss'!$C22,Transactions!$C:$C,'Profit and Loss'!H$3)</f>
        <v>0</v>
      </c>
      <c r="I22" s="28">
        <f>SUMIFS(Transactions!$D:$D,Transactions!$A:$A,'Profit and Loss'!$C22,Transactions!$C:$C,'Profit and Loss'!I$3)</f>
        <v>0</v>
      </c>
      <c r="J22" s="28">
        <f>SUMIFS(Transactions!$D:$D,Transactions!$A:$A,'Profit and Loss'!$C22,Transactions!$C:$C,'Profit and Loss'!J$3)</f>
        <v>0</v>
      </c>
      <c r="K22" s="28">
        <f>SUMIFS(Transactions!$D:$D,Transactions!$A:$A,'Profit and Loss'!$C22,Transactions!$C:$C,'Profit and Loss'!K$3)</f>
        <v>0</v>
      </c>
      <c r="L22" s="28">
        <f>SUMIFS(Transactions!$D:$D,Transactions!$A:$A,'Profit and Loss'!$C22,Transactions!$C:$C,'Profit and Loss'!L$3)</f>
        <v>0</v>
      </c>
      <c r="M22" s="28">
        <f>SUMIFS(Transactions!$D:$D,Transactions!$A:$A,'Profit and Loss'!$C22,Transactions!$C:$C,'Profit and Loss'!M$3)</f>
        <v>0</v>
      </c>
      <c r="N22" s="28">
        <f>SUMIFS(Transactions!$D:$D,Transactions!$A:$A,'Profit and Loss'!$C22,Transactions!$C:$C,'Profit and Loss'!N$3)</f>
        <v>0</v>
      </c>
      <c r="O22" s="13">
        <f>SUMIFS(Transactions!$D:$D,Transactions!$A:$A,'Profit and Loss'!$C22,Transactions!$C:$C,'Profit and Loss'!O$3)</f>
        <v>0</v>
      </c>
    </row>
    <row r="23" spans="1:15" x14ac:dyDescent="0.3">
      <c r="A23" s="21"/>
      <c r="B23" s="22"/>
      <c r="C23" s="27" t="s">
        <v>37</v>
      </c>
      <c r="D23" s="28">
        <f>SUMIFS(Transactions!$D:$D,Transactions!$A:$A,'Profit and Loss'!$C23,Transactions!$C:$C,'Profit and Loss'!D$3)</f>
        <v>0</v>
      </c>
      <c r="E23" s="28">
        <f>SUMIFS(Transactions!$D:$D,Transactions!$A:$A,'Profit and Loss'!$C23,Transactions!$C:$C,'Profit and Loss'!E$3)</f>
        <v>0</v>
      </c>
      <c r="F23" s="28">
        <f>SUMIFS(Transactions!$D:$D,Transactions!$A:$A,'Profit and Loss'!$C23,Transactions!$C:$C,'Profit and Loss'!F$3)</f>
        <v>0</v>
      </c>
      <c r="G23" s="28">
        <f>SUMIFS(Transactions!$D:$D,Transactions!$A:$A,'Profit and Loss'!$C23,Transactions!$C:$C,'Profit and Loss'!G$3)</f>
        <v>0</v>
      </c>
      <c r="H23" s="28">
        <f>SUMIFS(Transactions!$D:$D,Transactions!$A:$A,'Profit and Loss'!$C23,Transactions!$C:$C,'Profit and Loss'!H$3)</f>
        <v>0</v>
      </c>
      <c r="I23" s="28">
        <f>SUMIFS(Transactions!$D:$D,Transactions!$A:$A,'Profit and Loss'!$C23,Transactions!$C:$C,'Profit and Loss'!I$3)</f>
        <v>0</v>
      </c>
      <c r="J23" s="28">
        <f>SUMIFS(Transactions!$D:$D,Transactions!$A:$A,'Profit and Loss'!$C23,Transactions!$C:$C,'Profit and Loss'!J$3)</f>
        <v>0</v>
      </c>
      <c r="K23" s="28">
        <f>SUMIFS(Transactions!$D:$D,Transactions!$A:$A,'Profit and Loss'!$C23,Transactions!$C:$C,'Profit and Loss'!K$3)</f>
        <v>0</v>
      </c>
      <c r="L23" s="28">
        <f>SUMIFS(Transactions!$D:$D,Transactions!$A:$A,'Profit and Loss'!$C23,Transactions!$C:$C,'Profit and Loss'!L$3)</f>
        <v>0</v>
      </c>
      <c r="M23" s="28">
        <f>SUMIFS(Transactions!$D:$D,Transactions!$A:$A,'Profit and Loss'!$C23,Transactions!$C:$C,'Profit and Loss'!M$3)</f>
        <v>0</v>
      </c>
      <c r="N23" s="28">
        <f>SUMIFS(Transactions!$D:$D,Transactions!$A:$A,'Profit and Loss'!$C23,Transactions!$C:$C,'Profit and Loss'!N$3)</f>
        <v>0</v>
      </c>
      <c r="O23" s="13">
        <f>SUMIFS(Transactions!$D:$D,Transactions!$A:$A,'Profit and Loss'!$C23,Transactions!$C:$C,'Profit and Loss'!O$3)</f>
        <v>0</v>
      </c>
    </row>
    <row r="24" spans="1:15" x14ac:dyDescent="0.3">
      <c r="A24" s="42"/>
      <c r="B24" s="43"/>
      <c r="C24" s="29" t="s">
        <v>38</v>
      </c>
      <c r="D24" s="30">
        <f>SUM(D17:D23)</f>
        <v>-17500</v>
      </c>
      <c r="E24" s="30">
        <f>SUM(E17:E23)</f>
        <v>-3500</v>
      </c>
      <c r="F24" s="30">
        <f t="shared" ref="E24:O24" si="3">SUM(F17:F23)</f>
        <v>-3500</v>
      </c>
      <c r="G24" s="30">
        <f t="shared" si="3"/>
        <v>0</v>
      </c>
      <c r="H24" s="30">
        <f t="shared" si="3"/>
        <v>0</v>
      </c>
      <c r="I24" s="30">
        <f t="shared" si="3"/>
        <v>0</v>
      </c>
      <c r="J24" s="30">
        <f t="shared" si="3"/>
        <v>0</v>
      </c>
      <c r="K24" s="30">
        <f t="shared" si="3"/>
        <v>0</v>
      </c>
      <c r="L24" s="30">
        <f t="shared" si="3"/>
        <v>0</v>
      </c>
      <c r="M24" s="30">
        <f t="shared" si="3"/>
        <v>0</v>
      </c>
      <c r="N24" s="30">
        <f t="shared" si="3"/>
        <v>0</v>
      </c>
      <c r="O24" s="30">
        <f t="shared" si="3"/>
        <v>0</v>
      </c>
    </row>
    <row r="28" spans="1:15" x14ac:dyDescent="0.3">
      <c r="A28" s="23"/>
      <c r="B28" s="23"/>
      <c r="C28" s="39" t="s">
        <v>39</v>
      </c>
      <c r="D28" s="38">
        <f>D14+D24</f>
        <v>-16000</v>
      </c>
      <c r="E28" s="38">
        <f t="shared" ref="E28:O28" si="4">E14+E24</f>
        <v>-1500</v>
      </c>
      <c r="F28" s="38">
        <f t="shared" si="4"/>
        <v>500</v>
      </c>
      <c r="G28" s="38">
        <f t="shared" si="4"/>
        <v>0</v>
      </c>
      <c r="H28" s="38">
        <f t="shared" si="4"/>
        <v>0</v>
      </c>
      <c r="I28" s="38">
        <f t="shared" si="4"/>
        <v>0</v>
      </c>
      <c r="J28" s="38">
        <f t="shared" si="4"/>
        <v>0</v>
      </c>
      <c r="K28" s="38">
        <f t="shared" si="4"/>
        <v>0</v>
      </c>
      <c r="L28" s="38">
        <f t="shared" si="4"/>
        <v>0</v>
      </c>
      <c r="M28" s="38">
        <f t="shared" si="4"/>
        <v>0</v>
      </c>
      <c r="N28" s="38">
        <f t="shared" si="4"/>
        <v>0</v>
      </c>
      <c r="O28" s="38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abSelected="1" workbookViewId="0">
      <selection activeCell="I44" sqref="I44"/>
    </sheetView>
  </sheetViews>
  <sheetFormatPr defaultRowHeight="14.4" x14ac:dyDescent="0.3"/>
  <cols>
    <col min="1" max="1" width="60.5546875" customWidth="1"/>
    <col min="2" max="2" width="23.21875" customWidth="1"/>
    <col min="3" max="3" width="31.21875" customWidth="1"/>
    <col min="4" max="4" width="13.44140625" style="66" customWidth="1"/>
  </cols>
  <sheetData>
    <row r="1" spans="1:9" ht="25.8" x14ac:dyDescent="0.5">
      <c r="A1" s="10" t="s">
        <v>50</v>
      </c>
    </row>
    <row r="3" spans="1:9" ht="18" x14ac:dyDescent="0.35">
      <c r="A3" s="47" t="s">
        <v>51</v>
      </c>
      <c r="B3" s="42"/>
      <c r="C3" s="42"/>
      <c r="D3" s="67"/>
      <c r="E3" s="21"/>
      <c r="F3" s="21"/>
      <c r="G3" s="21"/>
      <c r="H3" s="21"/>
      <c r="I3" s="21"/>
    </row>
    <row r="4" spans="1:9" x14ac:dyDescent="0.3">
      <c r="E4" s="21"/>
      <c r="F4" s="21"/>
      <c r="G4" s="21"/>
      <c r="H4" s="21"/>
      <c r="I4" s="21"/>
    </row>
    <row r="5" spans="1:9" ht="15.6" x14ac:dyDescent="0.3">
      <c r="B5" s="48" t="s">
        <v>52</v>
      </c>
      <c r="C5" s="42"/>
      <c r="D5" s="67"/>
    </row>
    <row r="6" spans="1:9" x14ac:dyDescent="0.3">
      <c r="C6" s="49" t="s">
        <v>53</v>
      </c>
      <c r="D6" s="57">
        <f>2000</f>
        <v>2000</v>
      </c>
      <c r="E6" s="50"/>
    </row>
    <row r="7" spans="1:9" x14ac:dyDescent="0.3">
      <c r="C7" s="50" t="s">
        <v>54</v>
      </c>
      <c r="D7" s="68"/>
      <c r="E7" s="50"/>
    </row>
    <row r="8" spans="1:9" x14ac:dyDescent="0.3">
      <c r="A8" s="21"/>
      <c r="C8" s="52" t="s">
        <v>55</v>
      </c>
      <c r="D8" s="60">
        <f>SUM(D6:D7)</f>
        <v>2000</v>
      </c>
      <c r="E8" s="50"/>
    </row>
    <row r="10" spans="1:9" ht="15.6" x14ac:dyDescent="0.3">
      <c r="B10" s="48" t="s">
        <v>56</v>
      </c>
      <c r="C10" s="42"/>
      <c r="D10" s="67"/>
    </row>
    <row r="11" spans="1:9" x14ac:dyDescent="0.3">
      <c r="C11" s="49" t="s">
        <v>57</v>
      </c>
      <c r="D11" s="57"/>
      <c r="E11" s="50"/>
    </row>
    <row r="12" spans="1:9" x14ac:dyDescent="0.3">
      <c r="C12" s="50" t="s">
        <v>58</v>
      </c>
      <c r="D12" s="68"/>
      <c r="E12" s="50"/>
    </row>
    <row r="13" spans="1:9" x14ac:dyDescent="0.3">
      <c r="C13" s="51" t="s">
        <v>59</v>
      </c>
      <c r="D13" s="69"/>
      <c r="E13" s="50"/>
    </row>
    <row r="14" spans="1:9" x14ac:dyDescent="0.3">
      <c r="C14" s="52" t="s">
        <v>60</v>
      </c>
      <c r="D14" s="61">
        <v>0</v>
      </c>
    </row>
    <row r="16" spans="1:9" ht="15.6" x14ac:dyDescent="0.3">
      <c r="B16" s="48" t="s">
        <v>61</v>
      </c>
      <c r="C16" s="42"/>
      <c r="D16" s="67"/>
    </row>
    <row r="17" spans="1:4" x14ac:dyDescent="0.3">
      <c r="C17" s="53" t="s">
        <v>62</v>
      </c>
      <c r="D17" s="58">
        <v>15000</v>
      </c>
    </row>
    <row r="18" spans="1:4" x14ac:dyDescent="0.3">
      <c r="C18" s="54" t="s">
        <v>63</v>
      </c>
      <c r="D18" s="59"/>
    </row>
    <row r="19" spans="1:4" x14ac:dyDescent="0.3">
      <c r="C19" s="54" t="s">
        <v>64</v>
      </c>
      <c r="D19" s="59">
        <v>2500</v>
      </c>
    </row>
    <row r="20" spans="1:4" x14ac:dyDescent="0.3">
      <c r="C20" s="54" t="s">
        <v>65</v>
      </c>
      <c r="D20" s="59"/>
    </row>
    <row r="21" spans="1:4" x14ac:dyDescent="0.3">
      <c r="C21" s="54" t="s">
        <v>66</v>
      </c>
      <c r="D21" s="59"/>
    </row>
    <row r="22" spans="1:4" x14ac:dyDescent="0.3">
      <c r="C22" s="52" t="s">
        <v>67</v>
      </c>
      <c r="D22" s="60">
        <f>17500</f>
        <v>17500</v>
      </c>
    </row>
    <row r="23" spans="1:4" x14ac:dyDescent="0.3">
      <c r="B23" s="21"/>
      <c r="C23" s="21"/>
      <c r="D23" s="70"/>
    </row>
    <row r="24" spans="1:4" x14ac:dyDescent="0.3">
      <c r="B24" s="55" t="s">
        <v>68</v>
      </c>
      <c r="C24" s="56"/>
      <c r="D24" s="62">
        <f>SUM(D8,D14,D22)</f>
        <v>19500</v>
      </c>
    </row>
    <row r="25" spans="1:4" x14ac:dyDescent="0.3">
      <c r="B25" s="21"/>
      <c r="C25" s="21"/>
    </row>
    <row r="26" spans="1:4" ht="18" x14ac:dyDescent="0.35">
      <c r="A26" s="47" t="s">
        <v>69</v>
      </c>
      <c r="B26" s="42"/>
      <c r="C26" s="42"/>
      <c r="D26" s="67"/>
    </row>
    <row r="28" spans="1:4" x14ac:dyDescent="0.3">
      <c r="B28" s="63" t="s">
        <v>70</v>
      </c>
      <c r="C28" s="42"/>
    </row>
    <row r="29" spans="1:4" x14ac:dyDescent="0.3">
      <c r="C29" s="53" t="s">
        <v>71</v>
      </c>
      <c r="D29" s="58"/>
    </row>
    <row r="30" spans="1:4" x14ac:dyDescent="0.3">
      <c r="C30" s="54" t="s">
        <v>72</v>
      </c>
      <c r="D30" s="59"/>
    </row>
    <row r="31" spans="1:4" x14ac:dyDescent="0.3">
      <c r="C31" s="54" t="s">
        <v>73</v>
      </c>
      <c r="D31" s="59"/>
    </row>
    <row r="32" spans="1:4" x14ac:dyDescent="0.3">
      <c r="C32" s="52" t="s">
        <v>74</v>
      </c>
      <c r="D32" s="60">
        <f>SUM(D29:D31)</f>
        <v>0</v>
      </c>
    </row>
    <row r="34" spans="2:4" x14ac:dyDescent="0.3">
      <c r="B34" s="63" t="s">
        <v>75</v>
      </c>
      <c r="C34" s="42"/>
      <c r="D34" s="67"/>
    </row>
    <row r="35" spans="2:4" x14ac:dyDescent="0.3">
      <c r="C35" s="53" t="s">
        <v>76</v>
      </c>
      <c r="D35" s="58"/>
    </row>
    <row r="36" spans="2:4" x14ac:dyDescent="0.3">
      <c r="C36" s="54" t="s">
        <v>77</v>
      </c>
      <c r="D36" s="59">
        <f>15000</f>
        <v>15000</v>
      </c>
    </row>
    <row r="37" spans="2:4" x14ac:dyDescent="0.3">
      <c r="C37" s="54" t="s">
        <v>73</v>
      </c>
      <c r="D37" s="59"/>
    </row>
    <row r="38" spans="2:4" x14ac:dyDescent="0.3">
      <c r="C38" s="52" t="s">
        <v>74</v>
      </c>
      <c r="D38" s="60">
        <f>SUM(D35:D37)</f>
        <v>15000</v>
      </c>
    </row>
    <row r="40" spans="2:4" x14ac:dyDescent="0.3">
      <c r="B40" s="64" t="s">
        <v>78</v>
      </c>
      <c r="C40" s="65"/>
      <c r="D40" s="71">
        <f>SUM(D32,D38)</f>
        <v>15000</v>
      </c>
    </row>
    <row r="41" spans="2:4" x14ac:dyDescent="0.3">
      <c r="B41" s="21"/>
    </row>
    <row r="42" spans="2:4" x14ac:dyDescent="0.3">
      <c r="B42" s="63" t="s">
        <v>79</v>
      </c>
      <c r="C42" s="42"/>
      <c r="D42" s="67"/>
    </row>
    <row r="43" spans="2:4" x14ac:dyDescent="0.3">
      <c r="B43" s="21"/>
      <c r="C43" s="53" t="s">
        <v>80</v>
      </c>
      <c r="D43" s="58"/>
    </row>
    <row r="44" spans="2:4" x14ac:dyDescent="0.3">
      <c r="C44" s="54" t="s">
        <v>81</v>
      </c>
      <c r="D44" s="59">
        <v>4500</v>
      </c>
    </row>
    <row r="45" spans="2:4" x14ac:dyDescent="0.3">
      <c r="C45" s="51" t="s">
        <v>82</v>
      </c>
      <c r="D45" s="69"/>
    </row>
    <row r="47" spans="2:4" x14ac:dyDescent="0.3">
      <c r="B47" s="64" t="s">
        <v>83</v>
      </c>
      <c r="C47" s="65"/>
      <c r="D47" s="71">
        <f>SUM(D43:D45)</f>
        <v>4500</v>
      </c>
    </row>
    <row r="50" spans="2:4" ht="18" x14ac:dyDescent="0.35">
      <c r="B50" s="72" t="s">
        <v>84</v>
      </c>
      <c r="C50" s="73"/>
      <c r="D50" s="74">
        <f>D24-(SUM(D40,D47))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Profit and Loss</vt:lpstr>
      <vt:lpstr>Balance Sheets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</cp:lastModifiedBy>
  <dcterms:created xsi:type="dcterms:W3CDTF">2023-03-08T03:02:12Z</dcterms:created>
  <dcterms:modified xsi:type="dcterms:W3CDTF">2023-04-11T01:50:40Z</dcterms:modified>
</cp:coreProperties>
</file>