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de clases de equivalencia" sheetId="1" r:id="rId4"/>
    <sheet state="visible" name="Hoja 4" sheetId="2" r:id="rId5"/>
  </sheets>
  <definedNames/>
  <calcPr/>
</workbook>
</file>

<file path=xl/sharedStrings.xml><?xml version="1.0" encoding="utf-8"?>
<sst xmlns="http://schemas.openxmlformats.org/spreadsheetml/2006/main" count="193" uniqueCount="80">
  <si>
    <t>Grupo de comprobaciones</t>
  </si>
  <si>
    <t>Nombre de la Clase</t>
  </si>
  <si>
    <t>Tipo de Clase</t>
  </si>
  <si>
    <t>Límites</t>
  </si>
  <si>
    <t>Datos de prueba dentro de la clase (contenido del campo)</t>
  </si>
  <si>
    <t>Datos de prueba en los límites (contenido del campo)</t>
  </si>
  <si>
    <t>Clarificación y Optimización</t>
  </si>
  <si>
    <t>Resultado</t>
  </si>
  <si>
    <t>Hora de salida. Horas</t>
  </si>
  <si>
    <t>0-23 Números enteros</t>
  </si>
  <si>
    <t>Rango</t>
  </si>
  <si>
    <t>0-23</t>
  </si>
  <si>
    <t>Número entero 0</t>
  </si>
  <si>
    <t>Válido</t>
  </si>
  <si>
    <t>0-24</t>
  </si>
  <si>
    <t>Número entero 23</t>
  </si>
  <si>
    <t>&lt;0 Números enteros</t>
  </si>
  <si>
    <t>-Infinito-0</t>
  </si>
  <si>
    <t>Número entero -1</t>
  </si>
  <si>
    <t>Inválido</t>
  </si>
  <si>
    <t>&gt;23</t>
  </si>
  <si>
    <t>24-Infinito</t>
  </si>
  <si>
    <t>Infinito</t>
  </si>
  <si>
    <t>Número entero 24</t>
  </si>
  <si>
    <t>Hora de salida. Minutos</t>
  </si>
  <si>
    <t>0-59 Números enteros</t>
  </si>
  <si>
    <t>0-59</t>
  </si>
  <si>
    <t>&gt;59</t>
  </si>
  <si>
    <t>60-Infinito</t>
  </si>
  <si>
    <t>Número entero 60</t>
  </si>
  <si>
    <t>Desde. Longitud del campo</t>
  </si>
  <si>
    <t>1-50 caracteres</t>
  </si>
  <si>
    <t>1-50</t>
  </si>
  <si>
    <t>Número entero 1</t>
  </si>
  <si>
    <t>1 caracter "espacio"</t>
  </si>
  <si>
    <t>Número entero 2</t>
  </si>
  <si>
    <t>11 caracteres "1300 1st St"</t>
  </si>
  <si>
    <t>20 caracteres "East 2nd Street, 60"</t>
  </si>
  <si>
    <t>0 caracteres</t>
  </si>
  <si>
    <t>-</t>
  </si>
  <si>
    <t>51 caracteres</t>
  </si>
  <si>
    <t>50&gt;</t>
  </si>
  <si>
    <t>INFINITO</t>
  </si>
  <si>
    <t>Hasta. Longitud del campo</t>
  </si>
  <si>
    <t>Clases</t>
  </si>
  <si>
    <t>Velicidad Media del vehículo</t>
  </si>
  <si>
    <t>costo</t>
  </si>
  <si>
    <t>Distancias</t>
  </si>
  <si>
    <t>tiempo en minutos</t>
  </si>
  <si>
    <t>costo total</t>
  </si>
  <si>
    <t>Automóvil personal</t>
  </si>
  <si>
    <t>00:01-08:00</t>
  </si>
  <si>
    <t>45 km/h</t>
  </si>
  <si>
    <t>$0.5/km</t>
  </si>
  <si>
    <t>3.4 km</t>
  </si>
  <si>
    <t>08:01-12:00</t>
  </si>
  <si>
    <t>30 km/h</t>
  </si>
  <si>
    <t>12:01-18:00</t>
  </si>
  <si>
    <t>40 km/h</t>
  </si>
  <si>
    <t>18:01-22:00</t>
  </si>
  <si>
    <t>25 km/h</t>
  </si>
  <si>
    <t>22:01-00:00</t>
  </si>
  <si>
    <t>Automovil compartido</t>
  </si>
  <si>
    <t>$0.1/m</t>
  </si>
  <si>
    <t>Taxi</t>
  </si>
  <si>
    <t>50 km/h</t>
  </si>
  <si>
    <t>$0.3/m</t>
  </si>
  <si>
    <t>35 km/h</t>
  </si>
  <si>
    <t>42 km/h</t>
  </si>
  <si>
    <t>Scooter compartido</t>
  </si>
  <si>
    <t>10 km/h</t>
  </si>
  <si>
    <t>$0.8/km</t>
  </si>
  <si>
    <t>1.5 km</t>
  </si>
  <si>
    <t>Bicicleta compartida</t>
  </si>
  <si>
    <t>12 km/h</t>
  </si>
  <si>
    <t>$1/km</t>
  </si>
  <si>
    <t>A pie</t>
  </si>
  <si>
    <t xml:space="preserve">  4 km/h</t>
  </si>
  <si>
    <t>$0/km</t>
  </si>
  <si>
    <t>Nota: Se utilizó una unica distancia entre dos direcciones para todos los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</si>
</sst>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0.0"/>
    <numFmt numFmtId="166" formatCode="&quot;$&quot;#,##0.00"/>
  </numFmts>
  <fonts count="12">
    <font>
      <sz val="10.0"/>
      <color rgb="FF000000"/>
      <name val="Arial"/>
      <scheme val="minor"/>
    </font>
    <font>
      <b/>
      <color rgb="FFFFFFFF"/>
      <name val="Arial"/>
    </font>
    <font>
      <b/>
      <sz val="11.0"/>
      <color theme="1"/>
      <name val="Arial"/>
    </font>
    <font>
      <sz val="10.0"/>
      <color theme="1"/>
      <name val="Arial"/>
      <scheme val="minor"/>
    </font>
    <font>
      <sz val="10.0"/>
      <color rgb="FF4B4D4D"/>
      <name val="Arial"/>
      <scheme val="minor"/>
    </font>
    <font/>
    <font>
      <sz val="11.0"/>
      <color rgb="FF202124"/>
      <name val="Arial"/>
    </font>
    <font>
      <b/>
      <color theme="1"/>
      <name val="Arial"/>
    </font>
    <font>
      <sz val="10.0"/>
      <color rgb="FF1A1B22"/>
      <name val="Arial"/>
    </font>
    <font>
      <b/>
      <color rgb="FFFFFFFF"/>
      <name val="Arial"/>
      <scheme val="minor"/>
    </font>
    <font>
      <color theme="1"/>
      <name val="Arial"/>
      <scheme val="minor"/>
    </font>
    <font>
      <color rgb="FF1A1B22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5"/>
        <bgColor theme="5"/>
      </patternFill>
    </fill>
    <fill>
      <patternFill patternType="solid">
        <fgColor rgb="FFC27BA0"/>
        <bgColor rgb="FFC27BA0"/>
      </patternFill>
    </fill>
  </fills>
  <borders count="2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n">
        <color rgb="FF1A1B22"/>
      </bottom>
    </border>
    <border>
      <bottom style="thin">
        <color rgb="FFD1D2D6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left" readingOrder="0" shrinkToFit="0" vertical="bottom" wrapText="1"/>
    </xf>
    <xf borderId="4" fillId="0" fontId="3" numFmtId="0" xfId="0" applyAlignment="1" applyBorder="1" applyFont="1">
      <alignment horizontal="center" readingOrder="0" vertical="top"/>
    </xf>
    <xf borderId="5" fillId="0" fontId="3" numFmtId="0" xfId="0" applyAlignment="1" applyBorder="1" applyFont="1">
      <alignment horizontal="center" readingOrder="0" vertical="top"/>
    </xf>
    <xf borderId="5" fillId="0" fontId="4" numFmtId="0" xfId="0" applyAlignment="1" applyBorder="1" applyFont="1">
      <alignment horizontal="center" readingOrder="0" vertical="top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right" readingOrder="0" vertical="top"/>
    </xf>
    <xf borderId="7" fillId="0" fontId="5" numFmtId="0" xfId="0" applyBorder="1" applyFont="1"/>
    <xf borderId="6" fillId="0" fontId="3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8" fillId="0" fontId="0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/>
    </xf>
    <xf borderId="9" fillId="0" fontId="5" numFmtId="0" xfId="0" applyBorder="1" applyFont="1"/>
    <xf borderId="10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/>
    </xf>
    <xf borderId="0" fillId="3" fontId="6" numFmtId="0" xfId="0" applyAlignment="1" applyFill="1" applyFont="1">
      <alignment horizontal="center" readingOrder="0"/>
    </xf>
    <xf borderId="12" fillId="0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right" readingOrder="0" vertical="bottom"/>
    </xf>
    <xf borderId="13" fillId="0" fontId="2" numFmtId="0" xfId="0" applyAlignment="1" applyBorder="1" applyFont="1">
      <alignment horizontal="left" readingOrder="0" shrinkToFit="0" vertical="bottom" wrapText="1"/>
    </xf>
    <xf borderId="14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right" vertical="bottom"/>
    </xf>
    <xf borderId="15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top"/>
    </xf>
    <xf borderId="15" fillId="0" fontId="3" numFmtId="0" xfId="0" applyAlignment="1" applyBorder="1" applyFont="1">
      <alignment horizontal="center" readingOrder="0" vertical="top"/>
    </xf>
    <xf borderId="1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7" fillId="0" fontId="7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center" readingOrder="0" vertical="bottom"/>
    </xf>
    <xf borderId="19" fillId="0" fontId="3" numFmtId="0" xfId="0" applyAlignment="1" applyBorder="1" applyFont="1">
      <alignment horizontal="center" readingOrder="0" vertical="bottom"/>
    </xf>
    <xf borderId="20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right" readingOrder="0" vertical="top"/>
    </xf>
    <xf borderId="21" fillId="0" fontId="5" numFmtId="0" xfId="0" applyBorder="1" applyFont="1"/>
    <xf borderId="6" fillId="0" fontId="3" numFmtId="0" xfId="0" applyAlignment="1" applyBorder="1" applyFont="1">
      <alignment horizontal="center" readingOrder="0" vertical="bottom"/>
    </xf>
    <xf borderId="22" fillId="0" fontId="3" numFmtId="0" xfId="0" applyAlignment="1" applyBorder="1" applyFont="1">
      <alignment horizontal="center" readingOrder="0" vertical="bottom"/>
    </xf>
    <xf borderId="0" fillId="3" fontId="8" numFmtId="0" xfId="0" applyAlignment="1" applyFont="1">
      <alignment horizontal="center" readingOrder="0"/>
    </xf>
    <xf borderId="23" fillId="0" fontId="3" numFmtId="0" xfId="0" applyAlignment="1" applyBorder="1" applyFont="1">
      <alignment horizontal="right" readingOrder="0"/>
    </xf>
    <xf borderId="24" fillId="0" fontId="5" numFmtId="0" xfId="0" applyBorder="1" applyFont="1"/>
    <xf borderId="0" fillId="0" fontId="3" numFmtId="0" xfId="0" applyFont="1"/>
    <xf borderId="0" fillId="4" fontId="9" numFmtId="0" xfId="0" applyAlignment="1" applyFill="1" applyFont="1">
      <alignment horizontal="center" readingOrder="0" vertical="center"/>
    </xf>
    <xf borderId="0" fillId="4" fontId="9" numFmtId="0" xfId="0" applyAlignment="1" applyFont="1">
      <alignment horizontal="center" readingOrder="0" shrinkToFit="0" vertical="center" wrapText="1"/>
    </xf>
    <xf borderId="25" fillId="0" fontId="5" numFmtId="0" xfId="0" applyBorder="1" applyFont="1"/>
    <xf borderId="11" fillId="5" fontId="10" numFmtId="0" xfId="0" applyAlignment="1" applyBorder="1" applyFill="1" applyFont="1">
      <alignment readingOrder="0"/>
    </xf>
    <xf borderId="8" fillId="5" fontId="11" numFmtId="0" xfId="0" applyAlignment="1" applyBorder="1" applyFont="1">
      <alignment readingOrder="0"/>
    </xf>
    <xf borderId="8" fillId="5" fontId="10" numFmtId="164" xfId="0" applyAlignment="1" applyBorder="1" applyFont="1" applyNumberFormat="1">
      <alignment readingOrder="0"/>
    </xf>
    <xf borderId="8" fillId="5" fontId="10" numFmtId="0" xfId="0" applyAlignment="1" applyBorder="1" applyFont="1">
      <alignment readingOrder="0"/>
    </xf>
    <xf borderId="8" fillId="5" fontId="10" numFmtId="165" xfId="0" applyBorder="1" applyFont="1" applyNumberFormat="1"/>
    <xf borderId="8" fillId="5" fontId="10" numFmtId="166" xfId="0" applyBorder="1" applyFont="1" applyNumberFormat="1"/>
    <xf borderId="12" fillId="0" fontId="5" numFmtId="0" xfId="0" applyBorder="1" applyFont="1"/>
    <xf borderId="8" fillId="5" fontId="10" numFmtId="0" xfId="0" applyBorder="1" applyFont="1"/>
    <xf borderId="5" fillId="0" fontId="5" numFmtId="0" xfId="0" applyBorder="1" applyFont="1"/>
    <xf borderId="11" fillId="6" fontId="10" numFmtId="0" xfId="0" applyAlignment="1" applyBorder="1" applyFill="1" applyFont="1">
      <alignment readingOrder="0"/>
    </xf>
    <xf borderId="8" fillId="6" fontId="11" numFmtId="0" xfId="0" applyAlignment="1" applyBorder="1" applyFont="1">
      <alignment readingOrder="0"/>
    </xf>
    <xf borderId="8" fillId="6" fontId="10" numFmtId="164" xfId="0" applyAlignment="1" applyBorder="1" applyFont="1" applyNumberFormat="1">
      <alignment readingOrder="0"/>
    </xf>
    <xf borderId="8" fillId="6" fontId="10" numFmtId="0" xfId="0" applyAlignment="1" applyBorder="1" applyFont="1">
      <alignment readingOrder="0"/>
    </xf>
    <xf borderId="8" fillId="6" fontId="10" numFmtId="165" xfId="0" applyBorder="1" applyFont="1" applyNumberFormat="1"/>
    <xf borderId="8" fillId="6" fontId="10" numFmtId="166" xfId="0" applyBorder="1" applyFont="1" applyNumberFormat="1"/>
    <xf borderId="8" fillId="6" fontId="10" numFmtId="0" xfId="0" applyBorder="1" applyFont="1"/>
    <xf borderId="11" fillId="7" fontId="10" numFmtId="0" xfId="0" applyAlignment="1" applyBorder="1" applyFill="1" applyFont="1">
      <alignment readingOrder="0"/>
    </xf>
    <xf borderId="8" fillId="7" fontId="11" numFmtId="0" xfId="0" applyAlignment="1" applyBorder="1" applyFont="1">
      <alignment readingOrder="0"/>
    </xf>
    <xf borderId="8" fillId="7" fontId="10" numFmtId="164" xfId="0" applyAlignment="1" applyBorder="1" applyFont="1" applyNumberFormat="1">
      <alignment readingOrder="0"/>
    </xf>
    <xf borderId="8" fillId="7" fontId="10" numFmtId="0" xfId="0" applyAlignment="1" applyBorder="1" applyFont="1">
      <alignment readingOrder="0"/>
    </xf>
    <xf borderId="8" fillId="7" fontId="10" numFmtId="165" xfId="0" applyBorder="1" applyFont="1" applyNumberFormat="1"/>
    <xf borderId="8" fillId="7" fontId="10" numFmtId="166" xfId="0" applyBorder="1" applyFont="1" applyNumberFormat="1"/>
    <xf borderId="8" fillId="7" fontId="10" numFmtId="0" xfId="0" applyBorder="1" applyFont="1"/>
    <xf borderId="8" fillId="8" fontId="10" numFmtId="0" xfId="0" applyAlignment="1" applyBorder="1" applyFill="1" applyFont="1">
      <alignment readingOrder="0"/>
    </xf>
    <xf borderId="8" fillId="8" fontId="10" numFmtId="164" xfId="0" applyAlignment="1" applyBorder="1" applyFont="1" applyNumberFormat="1">
      <alignment readingOrder="0"/>
    </xf>
    <xf borderId="8" fillId="8" fontId="10" numFmtId="165" xfId="0" applyBorder="1" applyFont="1" applyNumberFormat="1"/>
    <xf borderId="8" fillId="8" fontId="10" numFmtId="166" xfId="0" applyBorder="1" applyFont="1" applyNumberFormat="1"/>
    <xf borderId="8" fillId="9" fontId="10" numFmtId="0" xfId="0" applyAlignment="1" applyBorder="1" applyFill="1" applyFont="1">
      <alignment readingOrder="0"/>
    </xf>
    <xf borderId="8" fillId="9" fontId="10" numFmtId="164" xfId="0" applyAlignment="1" applyBorder="1" applyFont="1" applyNumberFormat="1">
      <alignment readingOrder="0"/>
    </xf>
    <xf borderId="8" fillId="9" fontId="10" numFmtId="165" xfId="0" applyBorder="1" applyFont="1" applyNumberFormat="1"/>
    <xf borderId="8" fillId="9" fontId="10" numFmtId="166" xfId="0" applyBorder="1" applyFont="1" applyNumberFormat="1"/>
    <xf borderId="8" fillId="10" fontId="10" numFmtId="0" xfId="0" applyAlignment="1" applyBorder="1" applyFill="1" applyFont="1">
      <alignment readingOrder="0"/>
    </xf>
    <xf borderId="8" fillId="10" fontId="10" numFmtId="164" xfId="0" applyAlignment="1" applyBorder="1" applyFont="1" applyNumberFormat="1">
      <alignment readingOrder="0"/>
    </xf>
    <xf borderId="8" fillId="10" fontId="10" numFmtId="165" xfId="0" applyBorder="1" applyFont="1" applyNumberFormat="1"/>
    <xf borderId="8" fillId="10" fontId="10" numFmtId="0" xfId="0" applyBorder="1" applyFont="1"/>
    <xf borderId="0" fillId="3" fontId="10" numFmtId="0" xfId="0" applyFont="1"/>
    <xf borderId="0" fillId="0" fontId="10" numFmtId="0" xfId="0" applyAlignment="1" applyFont="1">
      <alignment readingOrder="0"/>
    </xf>
    <xf borderId="26" fillId="3" fontId="11" numFmtId="0" xfId="0" applyAlignment="1" applyBorder="1" applyFont="1">
      <alignment readingOrder="0"/>
    </xf>
    <xf borderId="0" fillId="3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9.63"/>
    <col customWidth="1" min="5" max="5" width="26.13"/>
    <col customWidth="1" min="6" max="6" width="27.63"/>
    <col customWidth="1" min="7" max="7" width="26.63"/>
  </cols>
  <sheetData>
    <row r="1" ht="8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 t="s">
        <v>10</v>
      </c>
      <c r="D2" s="7" t="s">
        <v>11</v>
      </c>
      <c r="E2" s="8">
        <v>1.0</v>
      </c>
      <c r="F2" s="8">
        <v>23.0</v>
      </c>
      <c r="G2" s="6" t="s">
        <v>12</v>
      </c>
      <c r="H2" s="9" t="s">
        <v>13</v>
      </c>
    </row>
    <row r="3">
      <c r="A3" s="10"/>
      <c r="B3" s="5" t="s">
        <v>9</v>
      </c>
      <c r="C3" s="6" t="s">
        <v>10</v>
      </c>
      <c r="D3" s="7" t="s">
        <v>14</v>
      </c>
      <c r="E3" s="8">
        <v>1.0</v>
      </c>
      <c r="F3" s="8">
        <v>23.0</v>
      </c>
      <c r="G3" s="6" t="s">
        <v>15</v>
      </c>
      <c r="H3" s="9" t="s">
        <v>13</v>
      </c>
    </row>
    <row r="4">
      <c r="A4" s="10"/>
      <c r="B4" s="11" t="s">
        <v>16</v>
      </c>
      <c r="C4" s="12" t="s">
        <v>10</v>
      </c>
      <c r="D4" s="13" t="s">
        <v>17</v>
      </c>
      <c r="E4" s="14">
        <v>-1.0</v>
      </c>
      <c r="F4" s="14">
        <v>0.0</v>
      </c>
      <c r="G4" s="6" t="s">
        <v>18</v>
      </c>
      <c r="H4" s="9" t="s">
        <v>19</v>
      </c>
    </row>
    <row r="5">
      <c r="A5" s="15"/>
      <c r="B5" s="16" t="s">
        <v>20</v>
      </c>
      <c r="C5" s="17" t="s">
        <v>10</v>
      </c>
      <c r="D5" s="17" t="s">
        <v>21</v>
      </c>
      <c r="E5" s="18">
        <v>26.0</v>
      </c>
      <c r="F5" s="17" t="s">
        <v>22</v>
      </c>
      <c r="G5" s="19" t="s">
        <v>23</v>
      </c>
      <c r="H5" s="20" t="s">
        <v>19</v>
      </c>
    </row>
    <row r="6">
      <c r="A6" s="21"/>
      <c r="B6" s="22"/>
      <c r="C6" s="22"/>
      <c r="D6" s="22"/>
      <c r="E6" s="22"/>
      <c r="F6" s="22"/>
      <c r="G6" s="23"/>
      <c r="H6" s="24"/>
    </row>
    <row r="7">
      <c r="A7" s="4" t="s">
        <v>24</v>
      </c>
      <c r="B7" s="25" t="s">
        <v>25</v>
      </c>
      <c r="C7" s="12" t="s">
        <v>10</v>
      </c>
      <c r="D7" s="14" t="s">
        <v>26</v>
      </c>
      <c r="E7" s="14">
        <v>1.0</v>
      </c>
      <c r="F7" s="14">
        <v>59.0</v>
      </c>
      <c r="G7" s="26" t="s">
        <v>12</v>
      </c>
      <c r="H7" s="9" t="s">
        <v>13</v>
      </c>
    </row>
    <row r="8">
      <c r="A8" s="10"/>
      <c r="B8" s="11" t="s">
        <v>16</v>
      </c>
      <c r="C8" s="6" t="s">
        <v>10</v>
      </c>
      <c r="D8" s="13" t="s">
        <v>17</v>
      </c>
      <c r="E8" s="14">
        <v>-1.0</v>
      </c>
      <c r="F8" s="14">
        <v>0.0</v>
      </c>
      <c r="G8" s="27" t="s">
        <v>18</v>
      </c>
      <c r="H8" s="9" t="s">
        <v>19</v>
      </c>
    </row>
    <row r="9">
      <c r="A9" s="15"/>
      <c r="B9" s="28" t="s">
        <v>27</v>
      </c>
      <c r="C9" s="6" t="s">
        <v>10</v>
      </c>
      <c r="D9" s="13" t="s">
        <v>28</v>
      </c>
      <c r="E9" s="14">
        <v>60.0</v>
      </c>
      <c r="F9" s="29" t="s">
        <v>22</v>
      </c>
      <c r="G9" s="26" t="s">
        <v>29</v>
      </c>
      <c r="H9" s="9" t="s">
        <v>19</v>
      </c>
    </row>
    <row r="10">
      <c r="B10" s="30"/>
      <c r="C10" s="30"/>
      <c r="D10" s="30"/>
      <c r="E10" s="30"/>
      <c r="F10" s="30"/>
      <c r="G10" s="30"/>
      <c r="H10" s="31"/>
    </row>
    <row r="11">
      <c r="A11" s="32" t="s">
        <v>30</v>
      </c>
      <c r="B11" s="33" t="s">
        <v>31</v>
      </c>
      <c r="C11" s="33" t="s">
        <v>10</v>
      </c>
      <c r="D11" s="33" t="s">
        <v>32</v>
      </c>
      <c r="E11" s="33">
        <v>1.0</v>
      </c>
      <c r="F11" s="34">
        <v>50.0</v>
      </c>
      <c r="G11" s="35" t="s">
        <v>33</v>
      </c>
      <c r="H11" s="36" t="s">
        <v>13</v>
      </c>
    </row>
    <row r="12">
      <c r="A12" s="37"/>
      <c r="B12" s="33" t="s">
        <v>31</v>
      </c>
      <c r="C12" s="33" t="s">
        <v>10</v>
      </c>
      <c r="D12" s="33" t="s">
        <v>32</v>
      </c>
      <c r="E12" s="33" t="s">
        <v>34</v>
      </c>
      <c r="F12" s="34">
        <v>50.0</v>
      </c>
      <c r="G12" s="35" t="s">
        <v>35</v>
      </c>
      <c r="H12" s="36" t="s">
        <v>13</v>
      </c>
    </row>
    <row r="13">
      <c r="A13" s="37"/>
      <c r="B13" s="33" t="s">
        <v>31</v>
      </c>
      <c r="C13" s="33" t="s">
        <v>10</v>
      </c>
      <c r="D13" s="33" t="s">
        <v>32</v>
      </c>
      <c r="E13" s="38" t="s">
        <v>36</v>
      </c>
      <c r="F13" s="39">
        <v>50.0</v>
      </c>
      <c r="G13" s="40" t="s">
        <v>37</v>
      </c>
      <c r="H13" s="41" t="s">
        <v>13</v>
      </c>
    </row>
    <row r="14">
      <c r="A14" s="37"/>
      <c r="B14" s="11" t="s">
        <v>38</v>
      </c>
      <c r="C14" s="38" t="s">
        <v>10</v>
      </c>
      <c r="D14" s="38">
        <v>0.0</v>
      </c>
      <c r="E14" s="38" t="s">
        <v>39</v>
      </c>
      <c r="F14" s="39" t="s">
        <v>39</v>
      </c>
      <c r="G14" s="14" t="s">
        <v>39</v>
      </c>
      <c r="H14" s="20" t="s">
        <v>19</v>
      </c>
    </row>
    <row r="15">
      <c r="A15" s="42"/>
      <c r="B15" s="38" t="s">
        <v>40</v>
      </c>
      <c r="C15" s="38" t="s">
        <v>10</v>
      </c>
      <c r="D15" s="38" t="s">
        <v>41</v>
      </c>
      <c r="E15" s="38">
        <v>50.0</v>
      </c>
      <c r="F15" s="39" t="s">
        <v>42</v>
      </c>
      <c r="G15" s="14" t="s">
        <v>39</v>
      </c>
      <c r="H15" s="41" t="s">
        <v>19</v>
      </c>
    </row>
    <row r="16">
      <c r="B16" s="30"/>
      <c r="C16" s="30"/>
      <c r="D16" s="30"/>
      <c r="E16" s="30"/>
      <c r="F16" s="30"/>
      <c r="G16" s="30"/>
      <c r="H16" s="31"/>
    </row>
    <row r="17">
      <c r="A17" s="32" t="s">
        <v>43</v>
      </c>
      <c r="B17" s="33" t="s">
        <v>31</v>
      </c>
      <c r="C17" s="33" t="s">
        <v>10</v>
      </c>
      <c r="D17" s="33" t="s">
        <v>32</v>
      </c>
      <c r="E17" s="33">
        <v>1.0</v>
      </c>
      <c r="F17" s="34">
        <v>50.0</v>
      </c>
      <c r="G17" s="35" t="s">
        <v>33</v>
      </c>
      <c r="H17" s="36" t="s">
        <v>13</v>
      </c>
    </row>
    <row r="18">
      <c r="A18" s="37"/>
      <c r="B18" s="33" t="s">
        <v>31</v>
      </c>
      <c r="C18" s="33" t="s">
        <v>10</v>
      </c>
      <c r="D18" s="33" t="s">
        <v>32</v>
      </c>
      <c r="E18" s="33" t="s">
        <v>34</v>
      </c>
      <c r="F18" s="34">
        <v>50.0</v>
      </c>
      <c r="G18" s="35" t="s">
        <v>35</v>
      </c>
      <c r="H18" s="36" t="s">
        <v>13</v>
      </c>
    </row>
    <row r="19">
      <c r="A19" s="37"/>
      <c r="B19" s="33" t="s">
        <v>31</v>
      </c>
      <c r="C19" s="33" t="s">
        <v>10</v>
      </c>
      <c r="D19" s="33" t="s">
        <v>32</v>
      </c>
      <c r="E19" s="38" t="s">
        <v>36</v>
      </c>
      <c r="F19" s="39">
        <v>50.0</v>
      </c>
      <c r="G19" s="40" t="s">
        <v>37</v>
      </c>
      <c r="H19" s="41" t="s">
        <v>13</v>
      </c>
    </row>
    <row r="20">
      <c r="A20" s="37"/>
      <c r="B20" s="11" t="s">
        <v>38</v>
      </c>
      <c r="C20" s="38" t="s">
        <v>10</v>
      </c>
      <c r="D20" s="38">
        <v>0.0</v>
      </c>
      <c r="E20" s="38" t="s">
        <v>39</v>
      </c>
      <c r="F20" s="39" t="s">
        <v>39</v>
      </c>
      <c r="G20" s="14" t="s">
        <v>39</v>
      </c>
      <c r="H20" s="20" t="s">
        <v>19</v>
      </c>
    </row>
    <row r="21">
      <c r="A21" s="42"/>
      <c r="B21" s="38" t="s">
        <v>40</v>
      </c>
      <c r="C21" s="38" t="s">
        <v>10</v>
      </c>
      <c r="D21" s="38" t="s">
        <v>41</v>
      </c>
      <c r="E21" s="38">
        <v>50.0</v>
      </c>
      <c r="F21" s="39" t="s">
        <v>42</v>
      </c>
      <c r="G21" s="14" t="s">
        <v>39</v>
      </c>
      <c r="H21" s="41" t="s">
        <v>19</v>
      </c>
    </row>
    <row r="22">
      <c r="B22" s="43"/>
      <c r="C22" s="43"/>
      <c r="D22" s="43"/>
      <c r="E22" s="43"/>
      <c r="F22" s="43"/>
      <c r="G22" s="43"/>
      <c r="H22" s="43"/>
    </row>
    <row r="23">
      <c r="B23" s="43"/>
      <c r="C23" s="43"/>
      <c r="D23" s="43"/>
      <c r="E23" s="43"/>
      <c r="F23" s="43"/>
      <c r="G23" s="43"/>
      <c r="H23" s="43"/>
    </row>
  </sheetData>
  <mergeCells count="4">
    <mergeCell ref="A7:A9"/>
    <mergeCell ref="A2:A5"/>
    <mergeCell ref="A11:A15"/>
    <mergeCell ref="A17:A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8.88"/>
    <col customWidth="1" min="3" max="3" width="12.63"/>
    <col customWidth="1" min="4" max="4" width="10.88"/>
    <col customWidth="1" min="5" max="5" width="11.0"/>
    <col customWidth="1" min="6" max="6" width="9.5"/>
    <col customWidth="1" min="7" max="7" width="9.63"/>
    <col customWidth="1" min="8" max="8" width="9.5"/>
  </cols>
  <sheetData>
    <row r="1">
      <c r="B1" s="44" t="s">
        <v>44</v>
      </c>
      <c r="C1" s="44" t="s">
        <v>10</v>
      </c>
      <c r="D1" s="45" t="s">
        <v>45</v>
      </c>
      <c r="E1" s="44" t="s">
        <v>46</v>
      </c>
      <c r="F1" s="44" t="s">
        <v>47</v>
      </c>
      <c r="G1" s="45" t="s">
        <v>48</v>
      </c>
      <c r="H1" s="45" t="s">
        <v>49</v>
      </c>
    </row>
    <row r="3">
      <c r="B3" s="46"/>
      <c r="C3" s="46"/>
      <c r="D3" s="46"/>
      <c r="E3" s="46"/>
      <c r="F3" s="46"/>
    </row>
    <row r="4">
      <c r="B4" s="47" t="s">
        <v>50</v>
      </c>
      <c r="C4" s="48" t="s">
        <v>51</v>
      </c>
      <c r="D4" s="48" t="s">
        <v>52</v>
      </c>
      <c r="E4" s="49" t="s">
        <v>53</v>
      </c>
      <c r="F4" s="50" t="s">
        <v>54</v>
      </c>
      <c r="G4" s="51">
        <f>(3.4/45)*60</f>
        <v>4.533333333</v>
      </c>
      <c r="H4" s="52">
        <f t="shared" ref="H4:H8" si="1">0.5*3.4</f>
        <v>1.7</v>
      </c>
    </row>
    <row r="5">
      <c r="B5" s="53"/>
      <c r="C5" s="48" t="s">
        <v>55</v>
      </c>
      <c r="D5" s="48" t="s">
        <v>56</v>
      </c>
      <c r="E5" s="49" t="s">
        <v>53</v>
      </c>
      <c r="F5" s="50" t="s">
        <v>54</v>
      </c>
      <c r="G5" s="54">
        <f>(3.4/30)*60</f>
        <v>6.8</v>
      </c>
      <c r="H5" s="52">
        <f t="shared" si="1"/>
        <v>1.7</v>
      </c>
    </row>
    <row r="6">
      <c r="B6" s="53"/>
      <c r="C6" s="48" t="s">
        <v>57</v>
      </c>
      <c r="D6" s="48" t="s">
        <v>58</v>
      </c>
      <c r="E6" s="49" t="s">
        <v>53</v>
      </c>
      <c r="F6" s="50" t="s">
        <v>54</v>
      </c>
      <c r="G6" s="54">
        <f>(3.4/40)*60</f>
        <v>5.1</v>
      </c>
      <c r="H6" s="52">
        <f t="shared" si="1"/>
        <v>1.7</v>
      </c>
    </row>
    <row r="7">
      <c r="B7" s="53"/>
      <c r="C7" s="48" t="s">
        <v>59</v>
      </c>
      <c r="D7" s="48" t="s">
        <v>60</v>
      </c>
      <c r="E7" s="49" t="s">
        <v>53</v>
      </c>
      <c r="F7" s="50" t="s">
        <v>54</v>
      </c>
      <c r="G7" s="54">
        <f>(3.4/25)*60</f>
        <v>8.16</v>
      </c>
      <c r="H7" s="52">
        <f t="shared" si="1"/>
        <v>1.7</v>
      </c>
    </row>
    <row r="8">
      <c r="B8" s="55"/>
      <c r="C8" s="48" t="s">
        <v>61</v>
      </c>
      <c r="D8" s="48" t="s">
        <v>52</v>
      </c>
      <c r="E8" s="49" t="s">
        <v>53</v>
      </c>
      <c r="F8" s="50" t="s">
        <v>54</v>
      </c>
      <c r="G8" s="51">
        <f t="shared" ref="G8:G9" si="2">(3.4/45)*60</f>
        <v>4.533333333</v>
      </c>
      <c r="H8" s="52">
        <f t="shared" si="1"/>
        <v>1.7</v>
      </c>
    </row>
    <row r="9">
      <c r="B9" s="56" t="s">
        <v>62</v>
      </c>
      <c r="C9" s="57" t="s">
        <v>51</v>
      </c>
      <c r="D9" s="57" t="s">
        <v>52</v>
      </c>
      <c r="E9" s="58" t="s">
        <v>63</v>
      </c>
      <c r="F9" s="59" t="s">
        <v>54</v>
      </c>
      <c r="G9" s="60">
        <f t="shared" si="2"/>
        <v>4.533333333</v>
      </c>
      <c r="H9" s="61">
        <f>0.1*4.5</f>
        <v>0.45</v>
      </c>
    </row>
    <row r="10">
      <c r="B10" s="53"/>
      <c r="C10" s="57" t="s">
        <v>55</v>
      </c>
      <c r="D10" s="57" t="s">
        <v>56</v>
      </c>
      <c r="E10" s="58" t="s">
        <v>63</v>
      </c>
      <c r="F10" s="59" t="s">
        <v>54</v>
      </c>
      <c r="G10" s="62">
        <f>(3.4/30)*60</f>
        <v>6.8</v>
      </c>
      <c r="H10" s="61">
        <f>0.1*6.8</f>
        <v>0.68</v>
      </c>
    </row>
    <row r="11">
      <c r="B11" s="53"/>
      <c r="C11" s="57" t="s">
        <v>57</v>
      </c>
      <c r="D11" s="57" t="s">
        <v>58</v>
      </c>
      <c r="E11" s="58" t="s">
        <v>63</v>
      </c>
      <c r="F11" s="59" t="s">
        <v>54</v>
      </c>
      <c r="G11" s="62">
        <f>(3.4/40)*60</f>
        <v>5.1</v>
      </c>
      <c r="H11" s="61">
        <f>0.1*5.1</f>
        <v>0.51</v>
      </c>
    </row>
    <row r="12">
      <c r="B12" s="53"/>
      <c r="C12" s="57" t="s">
        <v>59</v>
      </c>
      <c r="D12" s="57" t="s">
        <v>60</v>
      </c>
      <c r="E12" s="58" t="s">
        <v>63</v>
      </c>
      <c r="F12" s="59" t="s">
        <v>54</v>
      </c>
      <c r="G12" s="62">
        <f>(3.4/25)*60</f>
        <v>8.16</v>
      </c>
      <c r="H12" s="61">
        <f>0.1*8.16</f>
        <v>0.816</v>
      </c>
    </row>
    <row r="13">
      <c r="B13" s="55"/>
      <c r="C13" s="57" t="s">
        <v>61</v>
      </c>
      <c r="D13" s="57" t="s">
        <v>52</v>
      </c>
      <c r="E13" s="58" t="s">
        <v>63</v>
      </c>
      <c r="F13" s="59" t="s">
        <v>54</v>
      </c>
      <c r="G13" s="60">
        <f>(3.4/45)*60</f>
        <v>4.533333333</v>
      </c>
      <c r="H13" s="61">
        <f>0.1*4.5</f>
        <v>0.45</v>
      </c>
    </row>
    <row r="14">
      <c r="B14" s="63" t="s">
        <v>64</v>
      </c>
      <c r="C14" s="64" t="s">
        <v>51</v>
      </c>
      <c r="D14" s="64" t="s">
        <v>65</v>
      </c>
      <c r="E14" s="65" t="s">
        <v>66</v>
      </c>
      <c r="F14" s="66" t="s">
        <v>54</v>
      </c>
      <c r="G14" s="67">
        <f>(3.4/50)*60</f>
        <v>4.08</v>
      </c>
      <c r="H14" s="68">
        <f>0.3*4.1</f>
        <v>1.23</v>
      </c>
    </row>
    <row r="15">
      <c r="B15" s="53"/>
      <c r="C15" s="64" t="s">
        <v>55</v>
      </c>
      <c r="D15" s="64" t="s">
        <v>67</v>
      </c>
      <c r="E15" s="65" t="s">
        <v>66</v>
      </c>
      <c r="F15" s="66" t="s">
        <v>54</v>
      </c>
      <c r="G15" s="67">
        <f>(3.4/35)*60</f>
        <v>5.828571429</v>
      </c>
      <c r="H15" s="68">
        <f>0.3*5.8</f>
        <v>1.74</v>
      </c>
    </row>
    <row r="16">
      <c r="B16" s="53"/>
      <c r="C16" s="64" t="s">
        <v>57</v>
      </c>
      <c r="D16" s="64" t="s">
        <v>68</v>
      </c>
      <c r="E16" s="65" t="s">
        <v>66</v>
      </c>
      <c r="F16" s="66" t="s">
        <v>54</v>
      </c>
      <c r="G16" s="67">
        <f>(3.4/42)*60</f>
        <v>4.857142857</v>
      </c>
      <c r="H16" s="68">
        <f>0.3*4.9</f>
        <v>1.47</v>
      </c>
    </row>
    <row r="17">
      <c r="B17" s="53"/>
      <c r="C17" s="64" t="s">
        <v>59</v>
      </c>
      <c r="D17" s="64" t="s">
        <v>56</v>
      </c>
      <c r="E17" s="65" t="s">
        <v>66</v>
      </c>
      <c r="F17" s="66" t="s">
        <v>54</v>
      </c>
      <c r="G17" s="69">
        <f>(3.4/30)*60</f>
        <v>6.8</v>
      </c>
      <c r="H17" s="68">
        <f>0.3*6.8</f>
        <v>2.04</v>
      </c>
    </row>
    <row r="18">
      <c r="B18" s="55"/>
      <c r="C18" s="64" t="s">
        <v>61</v>
      </c>
      <c r="D18" s="64" t="s">
        <v>65</v>
      </c>
      <c r="E18" s="65" t="s">
        <v>66</v>
      </c>
      <c r="F18" s="66" t="s">
        <v>54</v>
      </c>
      <c r="G18" s="67">
        <f>(3.4/50)*60</f>
        <v>4.08</v>
      </c>
      <c r="H18" s="68">
        <f>0.3*4.1</f>
        <v>1.23</v>
      </c>
    </row>
    <row r="19">
      <c r="B19" s="70" t="s">
        <v>69</v>
      </c>
      <c r="C19" s="70" t="s">
        <v>39</v>
      </c>
      <c r="D19" s="70" t="s">
        <v>70</v>
      </c>
      <c r="E19" s="71" t="s">
        <v>71</v>
      </c>
      <c r="F19" s="70" t="s">
        <v>72</v>
      </c>
      <c r="G19" s="72">
        <f>(1.5/10)*60</f>
        <v>9</v>
      </c>
      <c r="H19" s="73">
        <f>0.8*9</f>
        <v>7.2</v>
      </c>
    </row>
    <row r="20">
      <c r="B20" s="74" t="s">
        <v>73</v>
      </c>
      <c r="C20" s="74" t="s">
        <v>39</v>
      </c>
      <c r="D20" s="74" t="s">
        <v>74</v>
      </c>
      <c r="E20" s="75" t="s">
        <v>75</v>
      </c>
      <c r="F20" s="74" t="s">
        <v>72</v>
      </c>
      <c r="G20" s="76">
        <f>(1.5/12)*60</f>
        <v>7.5</v>
      </c>
      <c r="H20" s="77">
        <f>1*7.5</f>
        <v>7.5</v>
      </c>
    </row>
    <row r="21">
      <c r="B21" s="78" t="s">
        <v>76</v>
      </c>
      <c r="C21" s="78" t="s">
        <v>39</v>
      </c>
      <c r="D21" s="78" t="s">
        <v>77</v>
      </c>
      <c r="E21" s="79" t="s">
        <v>78</v>
      </c>
      <c r="F21" s="78" t="s">
        <v>72</v>
      </c>
      <c r="G21" s="80">
        <f>(1.5/4)*60</f>
        <v>22.5</v>
      </c>
      <c r="H21" s="81">
        <f>0*22.5</f>
        <v>0</v>
      </c>
    </row>
    <row r="22">
      <c r="B22" s="82"/>
      <c r="C22" s="82"/>
      <c r="D22" s="82"/>
      <c r="E22" s="82"/>
      <c r="F22" s="82"/>
      <c r="G22" s="82"/>
      <c r="H22" s="82"/>
    </row>
    <row r="23">
      <c r="B23" s="82"/>
      <c r="C23" s="82"/>
      <c r="D23" s="82"/>
      <c r="E23" s="82"/>
      <c r="F23" s="82"/>
      <c r="G23" s="82"/>
      <c r="H23" s="82"/>
    </row>
    <row r="24">
      <c r="A24" s="83" t="s">
        <v>79</v>
      </c>
      <c r="B24" s="82"/>
      <c r="C24" s="82"/>
      <c r="D24" s="84"/>
      <c r="E24" s="82"/>
      <c r="F24" s="82"/>
      <c r="G24" s="82"/>
      <c r="H24" s="82"/>
    </row>
    <row r="25">
      <c r="D25" s="84"/>
    </row>
    <row r="26">
      <c r="D26" s="84"/>
    </row>
    <row r="27">
      <c r="D27" s="84"/>
    </row>
    <row r="28">
      <c r="D28" s="85"/>
    </row>
  </sheetData>
  <mergeCells count="10">
    <mergeCell ref="B4:B8"/>
    <mergeCell ref="B9:B13"/>
    <mergeCell ref="B14:B18"/>
    <mergeCell ref="B1:B3"/>
    <mergeCell ref="C1:C3"/>
    <mergeCell ref="D1:D3"/>
    <mergeCell ref="E1:E3"/>
    <mergeCell ref="F1:F3"/>
    <mergeCell ref="G1:G3"/>
    <mergeCell ref="H1:H3"/>
  </mergeCells>
  <drawing r:id="rId1"/>
</worksheet>
</file>