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5feb630178e68/Desktop/Excel Projects/"/>
    </mc:Choice>
  </mc:AlternateContent>
  <xr:revisionPtr revIDLastSave="0" documentId="10_ncr:8_{49D0014F-0DA2-4BEE-B9E5-E55FD8E93F92}" xr6:coauthVersionLast="47" xr6:coauthVersionMax="47" xr10:uidLastSave="{00000000-0000-0000-0000-000000000000}"/>
  <bookViews>
    <workbookView xWindow="240" yWindow="162" windowWidth="12762" windowHeight="13620" activeTab="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D21" i="2" l="1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5" i="2"/>
  <c r="Y5" i="2"/>
  <c r="Z5" i="2"/>
  <c r="AA5" i="2"/>
  <c r="AB5" i="2"/>
  <c r="Y6" i="2"/>
  <c r="Z6" i="2"/>
  <c r="AA6" i="2"/>
  <c r="AB6" i="2"/>
  <c r="Y7" i="2"/>
  <c r="Z7" i="2"/>
  <c r="AA7" i="2"/>
  <c r="AB7" i="2"/>
  <c r="Y8" i="2"/>
  <c r="Z8" i="2"/>
  <c r="AA8" i="2"/>
  <c r="AB8" i="2"/>
  <c r="Y9" i="2"/>
  <c r="Z9" i="2"/>
  <c r="AA9" i="2"/>
  <c r="AB9" i="2"/>
  <c r="Y10" i="2"/>
  <c r="Z10" i="2"/>
  <c r="AA10" i="2"/>
  <c r="AB10" i="2"/>
  <c r="Y11" i="2"/>
  <c r="Z11" i="2"/>
  <c r="AA11" i="2"/>
  <c r="AB11" i="2"/>
  <c r="Y12" i="2"/>
  <c r="Z12" i="2"/>
  <c r="AA12" i="2"/>
  <c r="AB12" i="2"/>
  <c r="Y13" i="2"/>
  <c r="Z13" i="2"/>
  <c r="AA13" i="2"/>
  <c r="AB13" i="2"/>
  <c r="Y14" i="2"/>
  <c r="Z14" i="2"/>
  <c r="AA14" i="2"/>
  <c r="AB14" i="2"/>
  <c r="Y15" i="2"/>
  <c r="Z15" i="2"/>
  <c r="AA15" i="2"/>
  <c r="AB15" i="2"/>
  <c r="Y16" i="2"/>
  <c r="Z16" i="2"/>
  <c r="AA16" i="2"/>
  <c r="AB16" i="2"/>
  <c r="Y17" i="2"/>
  <c r="Z17" i="2"/>
  <c r="AA17" i="2"/>
  <c r="AB17" i="2"/>
  <c r="Y18" i="2"/>
  <c r="Z18" i="2"/>
  <c r="AA18" i="2"/>
  <c r="AB18" i="2"/>
  <c r="Y19" i="2"/>
  <c r="Z19" i="2"/>
  <c r="AA19" i="2"/>
  <c r="AB19" i="2"/>
  <c r="Y20" i="2"/>
  <c r="Z20" i="2"/>
  <c r="AA20" i="2"/>
  <c r="AB20" i="2"/>
  <c r="Y3" i="2"/>
  <c r="Z3" i="2" s="1"/>
  <c r="AA3" i="2" s="1"/>
  <c r="AB3" i="2" s="1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5" i="2"/>
  <c r="U5" i="2"/>
  <c r="V5" i="2"/>
  <c r="W5" i="2"/>
  <c r="S5" i="2"/>
  <c r="T3" i="2"/>
  <c r="U3" i="2" s="1"/>
  <c r="V3" i="2" s="1"/>
  <c r="W3" i="2" s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5" i="2"/>
  <c r="Q20" i="2"/>
  <c r="N20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5" i="2"/>
  <c r="P5" i="2"/>
  <c r="Q5" i="2"/>
  <c r="N5" i="2"/>
  <c r="M20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5" i="2"/>
  <c r="O3" i="2"/>
  <c r="P3" i="2" s="1"/>
  <c r="Q3" i="2" s="1"/>
  <c r="R3" i="2" s="1"/>
  <c r="L20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5" i="2"/>
  <c r="K5" i="2"/>
  <c r="L5" i="2"/>
  <c r="J3" i="2"/>
  <c r="K3" i="2" s="1"/>
  <c r="L3" i="2" s="1"/>
  <c r="M3" i="2" s="1"/>
  <c r="E3" i="2"/>
  <c r="F3" i="2" s="1"/>
  <c r="G3" i="2" s="1"/>
  <c r="H3" i="2" s="1"/>
  <c r="I6" i="2"/>
  <c r="S6" i="2" s="1"/>
  <c r="I7" i="2"/>
  <c r="S7" i="2" s="1"/>
  <c r="I8" i="2"/>
  <c r="S8" i="2" s="1"/>
  <c r="I9" i="2"/>
  <c r="S9" i="2" s="1"/>
  <c r="I10" i="2"/>
  <c r="S10" i="2" s="1"/>
  <c r="I11" i="2"/>
  <c r="S11" i="2" s="1"/>
  <c r="I12" i="2"/>
  <c r="S12" i="2" s="1"/>
  <c r="I13" i="2"/>
  <c r="S13" i="2" s="1"/>
  <c r="I14" i="2"/>
  <c r="S14" i="2" s="1"/>
  <c r="I15" i="2"/>
  <c r="S15" i="2" s="1"/>
  <c r="I16" i="2"/>
  <c r="S16" i="2" s="1"/>
  <c r="I17" i="2"/>
  <c r="S17" i="2" s="1"/>
  <c r="I18" i="2"/>
  <c r="S18" i="2" s="1"/>
  <c r="I19" i="2"/>
  <c r="S19" i="2" s="1"/>
  <c r="I20" i="2"/>
  <c r="S20" i="2" s="1"/>
  <c r="I21" i="2"/>
  <c r="I22" i="2"/>
  <c r="I5" i="2"/>
  <c r="D26" i="2"/>
  <c r="D23" i="2"/>
  <c r="I23" i="2" s="1"/>
  <c r="D24" i="2"/>
  <c r="I24" i="2" s="1"/>
  <c r="D25" i="2"/>
  <c r="I25" i="2" s="1"/>
  <c r="C23" i="2"/>
  <c r="C25" i="2"/>
  <c r="C24" i="2"/>
  <c r="N8" i="2"/>
  <c r="N9" i="2"/>
  <c r="N10" i="2"/>
  <c r="N11" i="2"/>
  <c r="N12" i="2"/>
  <c r="N13" i="2"/>
  <c r="N14" i="2"/>
  <c r="N15" i="2"/>
  <c r="N16" i="2"/>
  <c r="N17" i="2"/>
  <c r="N18" i="2"/>
  <c r="N19" i="2"/>
  <c r="N7" i="2"/>
  <c r="N6" i="2"/>
  <c r="X6" i="2" l="1"/>
  <c r="X5" i="2"/>
  <c r="X13" i="2"/>
  <c r="X20" i="2"/>
  <c r="X11" i="2"/>
  <c r="X12" i="2"/>
  <c r="X10" i="2"/>
  <c r="X9" i="2"/>
  <c r="X7" i="2"/>
  <c r="X19" i="2"/>
  <c r="X18" i="2"/>
  <c r="X17" i="2"/>
  <c r="X16" i="2"/>
  <c r="S23" i="2"/>
  <c r="S26" i="2" s="1"/>
  <c r="S24" i="2"/>
  <c r="S25" i="2"/>
  <c r="X15" i="2"/>
  <c r="X14" i="2"/>
  <c r="X8" i="2"/>
  <c r="N24" i="2"/>
  <c r="N23" i="2"/>
  <c r="N26" i="2" s="1"/>
  <c r="N25" i="2"/>
  <c r="X23" i="2" l="1"/>
  <c r="X26" i="2" s="1"/>
  <c r="X25" i="2"/>
  <c r="X24" i="2"/>
</calcChain>
</file>

<file path=xl/sharedStrings.xml><?xml version="1.0" encoding="utf-8"?>
<sst xmlns="http://purl.oclc.org/ooxml/spreadsheetml/main" count="46" uniqueCount="46">
  <si>
    <t>Employee Payroll</t>
  </si>
  <si>
    <t>Last Name</t>
  </si>
  <si>
    <t xml:space="preserve">First Name </t>
  </si>
  <si>
    <t>Hourly Wage</t>
  </si>
  <si>
    <t>House woked pay</t>
  </si>
  <si>
    <t>Karen</t>
  </si>
  <si>
    <t>Kat</t>
  </si>
  <si>
    <t>Howard</t>
  </si>
  <si>
    <t>Donald</t>
  </si>
  <si>
    <t>Her</t>
  </si>
  <si>
    <t>Smith</t>
  </si>
  <si>
    <t>Baker</t>
  </si>
  <si>
    <t>Velinda</t>
  </si>
  <si>
    <t>Carnehan</t>
  </si>
  <si>
    <t>Wesr</t>
  </si>
  <si>
    <t>Penfold</t>
  </si>
  <si>
    <t>Ishing</t>
  </si>
  <si>
    <t>Young</t>
  </si>
  <si>
    <t>Tren</t>
  </si>
  <si>
    <t>Engle</t>
  </si>
  <si>
    <t>Norman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</si>
  <si>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</si>
  <si>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</si>
  <si>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</si>
  <si>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</si>
  <si>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</si>
  <si>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</si>
  <si>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</si>
  <si>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</si>
  <si>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Dennis</t>
  </si>
  <si>
    <t>Sandy</t>
  </si>
  <si>
    <t>Unda</t>
  </si>
  <si>
    <t>Olivia</t>
  </si>
  <si>
    <t>Blessing</t>
  </si>
  <si>
    <t>Chandra</t>
  </si>
  <si>
    <t>Bill</t>
  </si>
  <si>
    <t>Genesis</t>
  </si>
  <si>
    <t>Max</t>
  </si>
  <si>
    <t>Min</t>
  </si>
  <si>
    <t>Average</t>
  </si>
  <si>
    <t>Total</t>
  </si>
  <si>
    <t>Overtime Hour</t>
  </si>
  <si>
    <t>Pay</t>
  </si>
  <si>
    <t>Overtime Bonus</t>
  </si>
  <si>
    <t>Total Pay</t>
  </si>
  <si>
    <t>Jan Pay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</si>
</sst>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£-809]* #,##0.00_-;\-[$£-809]* #,##0.00_-;_-[$£-809]* &quot;-&quot;??_-;_-@_-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164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16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55" zoomScaleNormal="55" workbookViewId="0">
      <selection activeCell="A2" sqref="A2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"/>
  <sheetViews>
    <sheetView tabSelected="1" topLeftCell="Y1" workbookViewId="0">
      <selection activeCell="F21" sqref="F21"/>
    </sheetView>
  </sheetViews>
  <sheetFormatPr defaultRowHeight="14.4" x14ac:dyDescent="0.55000000000000004"/>
  <cols>
    <col min="1" max="1" width="8.83984375" customWidth="1"/>
    <col min="3" max="3" width="11.05078125" customWidth="1"/>
    <col min="4" max="8" width="13.3671875" customWidth="1"/>
    <col min="9" max="13" width="15.3125" customWidth="1"/>
    <col min="14" max="18" width="12.3125" customWidth="1"/>
    <col min="19" max="23" width="15.9453125" customWidth="1"/>
    <col min="24" max="24" width="14.3671875" customWidth="1"/>
    <col min="30" max="30" width="9.7890625" bestFit="1" customWidth="1"/>
  </cols>
  <sheetData>
    <row r="1" spans="1:30" x14ac:dyDescent="0.55000000000000004">
      <c r="A1" t="s">
        <v>0</v>
      </c>
    </row>
    <row r="2" spans="1:30" x14ac:dyDescent="0.55000000000000004">
      <c r="D2" s="4" t="s">
        <v>4</v>
      </c>
      <c r="E2" s="4"/>
      <c r="F2" s="4"/>
      <c r="G2" s="4"/>
      <c r="H2" s="4"/>
      <c r="I2" s="6" t="s">
        <v>41</v>
      </c>
      <c r="J2" s="6"/>
      <c r="K2" s="6"/>
      <c r="L2" s="6"/>
      <c r="M2" s="6"/>
      <c r="N2" s="8" t="s">
        <v>42</v>
      </c>
      <c r="O2" s="8"/>
      <c r="P2" s="8"/>
      <c r="Q2" s="8"/>
      <c r="R2" s="8"/>
      <c r="S2" s="11" t="s">
        <v>43</v>
      </c>
      <c r="T2" s="11"/>
      <c r="U2" s="11"/>
      <c r="V2" s="11"/>
      <c r="W2" s="11"/>
      <c r="X2" s="14" t="s">
        <v>44</v>
      </c>
      <c r="Y2" s="14"/>
      <c r="Z2" s="14"/>
      <c r="AA2" s="14"/>
      <c r="AB2" s="14"/>
      <c r="AD2" t="s">
        <v>45</v>
      </c>
    </row>
    <row r="3" spans="1:30" x14ac:dyDescent="0.55000000000000004">
      <c r="A3" t="s">
        <v>1</v>
      </c>
      <c r="B3" t="s">
        <v>2</v>
      </c>
      <c r="C3" t="s">
        <v>3</v>
      </c>
      <c r="D3" s="5" t="d">
        <v>2022-01-01</v>
      </c>
      <c r="E3" s="5" t="d">
        <f>D3+7</f>
        <v>2022-01-08</v>
      </c>
      <c r="F3" s="5" t="d">
        <f t="shared" ref="F3:H3" si="0">E3+7</f>
        <v>2022-01-15</v>
      </c>
      <c r="G3" s="5" t="d">
        <f t="shared" si="0"/>
        <v>2022-01-22</v>
      </c>
      <c r="H3" s="5" t="d">
        <f t="shared" si="0"/>
        <v>2022-01-29</v>
      </c>
      <c r="I3" s="7" t="d">
        <v>2022-01-01</v>
      </c>
      <c r="J3" s="7" t="d">
        <f>I3+7</f>
        <v>2022-01-08</v>
      </c>
      <c r="K3" s="7" t="d">
        <f t="shared" ref="K3:M3" si="1">J3+7</f>
        <v>2022-01-15</v>
      </c>
      <c r="L3" s="7" t="d">
        <f t="shared" si="1"/>
        <v>2022-01-22</v>
      </c>
      <c r="M3" s="7" t="d">
        <f t="shared" si="1"/>
        <v>2022-01-29</v>
      </c>
      <c r="N3" s="9" t="d">
        <v>2022-01-01</v>
      </c>
      <c r="O3" s="9" t="d">
        <f>N3+7</f>
        <v>2022-01-08</v>
      </c>
      <c r="P3" s="9" t="d">
        <f t="shared" ref="P3:R3" si="2">O3+7</f>
        <v>2022-01-15</v>
      </c>
      <c r="Q3" s="9" t="d">
        <f t="shared" si="2"/>
        <v>2022-01-22</v>
      </c>
      <c r="R3" s="9" t="d">
        <f t="shared" si="2"/>
        <v>2022-01-29</v>
      </c>
      <c r="S3" s="12" t="d">
        <v>2022-01-01</v>
      </c>
      <c r="T3" s="12" t="d">
        <f>S3+7</f>
        <v>2022-01-08</v>
      </c>
      <c r="U3" s="12" t="d">
        <f>T3+7</f>
        <v>2022-01-15</v>
      </c>
      <c r="V3" s="12" t="d">
        <f t="shared" ref="V3" si="3">U3+7</f>
        <v>2022-01-22</v>
      </c>
      <c r="W3" s="12" t="d">
        <f>V3+7</f>
        <v>2022-01-29</v>
      </c>
      <c r="X3" s="15" t="d">
        <v>2022-01-01</v>
      </c>
      <c r="Y3" s="15" t="d">
        <f>X3+7</f>
        <v>2022-01-08</v>
      </c>
      <c r="Z3" s="15" t="d">
        <f>Y3+7</f>
        <v>2022-01-15</v>
      </c>
      <c r="AA3" s="15" t="d">
        <f t="shared" ref="AA3" si="4">Z3+7</f>
        <v>2022-01-22</v>
      </c>
      <c r="AB3" s="15" t="d">
        <f>AA3+7</f>
        <v>2022-01-29</v>
      </c>
    </row>
    <row r="4" spans="1:30" x14ac:dyDescent="0.55000000000000004">
      <c r="D4" s="4"/>
      <c r="E4" s="4"/>
      <c r="F4" s="4"/>
      <c r="G4" s="4"/>
      <c r="H4" s="4"/>
      <c r="I4" s="6"/>
      <c r="J4" s="6"/>
      <c r="K4" s="6"/>
      <c r="L4" s="6"/>
      <c r="M4" s="6"/>
      <c r="N4" s="8"/>
      <c r="O4" s="8"/>
      <c r="P4" s="8"/>
      <c r="Q4" s="8"/>
      <c r="R4" s="8"/>
      <c r="S4" s="11"/>
      <c r="T4" s="11"/>
      <c r="U4" s="11"/>
      <c r="V4" s="11"/>
      <c r="W4" s="11"/>
      <c r="X4" s="14"/>
      <c r="Y4" s="14"/>
      <c r="Z4" s="14"/>
      <c r="AA4" s="14"/>
      <c r="AB4" s="14"/>
    </row>
    <row r="5" spans="1:30" x14ac:dyDescent="0.55000000000000004">
      <c r="A5" t="s">
        <v>6</v>
      </c>
      <c r="B5" t="s">
        <v>22</v>
      </c>
      <c r="C5" s="1">
        <v>15.9</v>
      </c>
      <c r="D5" s="4">
        <v>40</v>
      </c>
      <c r="E5" s="4">
        <v>41</v>
      </c>
      <c r="F5" s="4">
        <v>39</v>
      </c>
      <c r="G5" s="4">
        <v>38</v>
      </c>
      <c r="H5" s="4">
        <v>47</v>
      </c>
      <c r="I5" s="6">
        <f>IF(D5&gt;40,D5-40,0)</f>
        <v>0</v>
      </c>
      <c r="J5" s="6">
        <f t="shared" ref="J5:L20" si="5">IF(E5&gt;40,E5-40,0)</f>
        <v>1</v>
      </c>
      <c r="K5" s="6">
        <f t="shared" si="5"/>
        <v>0</v>
      </c>
      <c r="L5" s="6">
        <f t="shared" si="5"/>
        <v>0</v>
      </c>
      <c r="M5" s="6">
        <f>IF(H5&gt;40,H5-40,0)</f>
        <v>7</v>
      </c>
      <c r="N5" s="10">
        <f>$C5*D5</f>
        <v>636</v>
      </c>
      <c r="O5" s="10">
        <f t="shared" ref="O5:R20" si="6">$C5*E5</f>
        <v>651.9</v>
      </c>
      <c r="P5" s="10">
        <f t="shared" si="6"/>
        <v>620.1</v>
      </c>
      <c r="Q5" s="10">
        <f t="shared" si="6"/>
        <v>604.20000000000005</v>
      </c>
      <c r="R5" s="10">
        <f t="shared" si="6"/>
        <v>747.30000000000007</v>
      </c>
      <c r="S5" s="13">
        <f>0.5*$C5*I5</f>
        <v>0</v>
      </c>
      <c r="T5" s="13">
        <f t="shared" ref="T5:W20" si="7">0.5*$C5*J5</f>
        <v>7.95</v>
      </c>
      <c r="U5" s="13">
        <f t="shared" si="7"/>
        <v>0</v>
      </c>
      <c r="V5" s="13">
        <f t="shared" si="7"/>
        <v>0</v>
      </c>
      <c r="W5" s="13">
        <f t="shared" si="7"/>
        <v>55.65</v>
      </c>
      <c r="X5" s="16">
        <f>N5+S5</f>
        <v>636</v>
      </c>
      <c r="Y5" s="16">
        <f t="shared" ref="Y5:AB20" si="8">O5+T5</f>
        <v>659.85</v>
      </c>
      <c r="Z5" s="16">
        <f t="shared" si="8"/>
        <v>620.1</v>
      </c>
      <c r="AA5" s="16">
        <f t="shared" si="8"/>
        <v>604.20000000000005</v>
      </c>
      <c r="AB5" s="16">
        <f t="shared" si="8"/>
        <v>802.95</v>
      </c>
      <c r="AD5" s="1">
        <f>SUM(X5:AB5)</f>
        <v>3323.0999999999995</v>
      </c>
    </row>
    <row r="6" spans="1:30" x14ac:dyDescent="0.55000000000000004">
      <c r="A6" t="s">
        <v>7</v>
      </c>
      <c r="B6" t="s">
        <v>23</v>
      </c>
      <c r="C6" s="1">
        <v>10</v>
      </c>
      <c r="D6" s="4">
        <v>42</v>
      </c>
      <c r="E6" s="4">
        <v>39</v>
      </c>
      <c r="F6" s="4">
        <v>45</v>
      </c>
      <c r="G6" s="4">
        <v>43</v>
      </c>
      <c r="H6" s="4">
        <v>43</v>
      </c>
      <c r="I6" s="6">
        <f>IF(D6&gt;40,D6-40,0)</f>
        <v>2</v>
      </c>
      <c r="J6" s="6">
        <f t="shared" si="5"/>
        <v>0</v>
      </c>
      <c r="K6" s="6">
        <f t="shared" si="5"/>
        <v>5</v>
      </c>
      <c r="L6" s="6">
        <f t="shared" si="5"/>
        <v>3</v>
      </c>
      <c r="M6" s="6">
        <f t="shared" ref="M6:M19" si="9">IF(H6&gt;40,H6-40,0)</f>
        <v>3</v>
      </c>
      <c r="N6" s="10">
        <f>C6*D6</f>
        <v>420</v>
      </c>
      <c r="O6" s="10">
        <f t="shared" si="6"/>
        <v>390</v>
      </c>
      <c r="P6" s="10">
        <f t="shared" si="6"/>
        <v>450</v>
      </c>
      <c r="Q6" s="10">
        <f t="shared" si="6"/>
        <v>430</v>
      </c>
      <c r="R6" s="10">
        <f t="shared" si="6"/>
        <v>430</v>
      </c>
      <c r="S6" s="13">
        <f>0.5*C6*I6</f>
        <v>10</v>
      </c>
      <c r="T6" s="13">
        <f t="shared" si="7"/>
        <v>0</v>
      </c>
      <c r="U6" s="13">
        <f t="shared" si="7"/>
        <v>25</v>
      </c>
      <c r="V6" s="13">
        <f t="shared" si="7"/>
        <v>15</v>
      </c>
      <c r="W6" s="13">
        <f t="shared" si="7"/>
        <v>15</v>
      </c>
      <c r="X6" s="16">
        <f>N6+S6</f>
        <v>430</v>
      </c>
      <c r="Y6" s="16">
        <f t="shared" si="8"/>
        <v>390</v>
      </c>
      <c r="Z6" s="16">
        <f t="shared" si="8"/>
        <v>475</v>
      </c>
      <c r="AA6" s="16">
        <f t="shared" si="8"/>
        <v>445</v>
      </c>
      <c r="AB6" s="16">
        <f t="shared" si="8"/>
        <v>445</v>
      </c>
      <c r="AD6" s="1">
        <f t="shared" ref="AD6:AD20" si="10">SUM(X6:AB6)</f>
        <v>2185</v>
      </c>
    </row>
    <row r="7" spans="1:30" x14ac:dyDescent="0.55000000000000004">
      <c r="A7" t="s">
        <v>8</v>
      </c>
      <c r="B7" t="s">
        <v>24</v>
      </c>
      <c r="C7" s="1">
        <v>22.1</v>
      </c>
      <c r="D7" s="4">
        <v>49</v>
      </c>
      <c r="E7" s="4">
        <v>43</v>
      </c>
      <c r="F7" s="4">
        <v>43</v>
      </c>
      <c r="G7" s="4">
        <v>45</v>
      </c>
      <c r="H7" s="4">
        <v>43</v>
      </c>
      <c r="I7" s="6">
        <f>IF(D7&gt;40,D7-40,0)</f>
        <v>9</v>
      </c>
      <c r="J7" s="6">
        <f t="shared" si="5"/>
        <v>3</v>
      </c>
      <c r="K7" s="6">
        <f t="shared" si="5"/>
        <v>3</v>
      </c>
      <c r="L7" s="6">
        <f t="shared" si="5"/>
        <v>5</v>
      </c>
      <c r="M7" s="6">
        <f t="shared" si="9"/>
        <v>3</v>
      </c>
      <c r="N7" s="10">
        <f>C7*D7</f>
        <v>1082.9000000000001</v>
      </c>
      <c r="O7" s="10">
        <f t="shared" si="6"/>
        <v>950.30000000000007</v>
      </c>
      <c r="P7" s="10">
        <f t="shared" si="6"/>
        <v>950.30000000000007</v>
      </c>
      <c r="Q7" s="10">
        <f t="shared" si="6"/>
        <v>994.50000000000011</v>
      </c>
      <c r="R7" s="10">
        <f t="shared" si="6"/>
        <v>950.30000000000007</v>
      </c>
      <c r="S7" s="13">
        <f>0.5*C7*I7</f>
        <v>99.45</v>
      </c>
      <c r="T7" s="13">
        <f t="shared" si="7"/>
        <v>33.150000000000006</v>
      </c>
      <c r="U7" s="13">
        <f t="shared" si="7"/>
        <v>33.150000000000006</v>
      </c>
      <c r="V7" s="13">
        <f t="shared" si="7"/>
        <v>55.25</v>
      </c>
      <c r="W7" s="13">
        <f t="shared" si="7"/>
        <v>33.150000000000006</v>
      </c>
      <c r="X7" s="16">
        <f>N7+S7</f>
        <v>1182.3500000000001</v>
      </c>
      <c r="Y7" s="16">
        <f t="shared" si="8"/>
        <v>983.45</v>
      </c>
      <c r="Z7" s="16">
        <f t="shared" si="8"/>
        <v>983.45</v>
      </c>
      <c r="AA7" s="16">
        <f t="shared" si="8"/>
        <v>1049.75</v>
      </c>
      <c r="AB7" s="16">
        <f t="shared" si="8"/>
        <v>983.45</v>
      </c>
      <c r="AD7" s="1">
        <f t="shared" si="10"/>
        <v>5182.45</v>
      </c>
    </row>
    <row r="8" spans="1:30" x14ac:dyDescent="0.55000000000000004">
      <c r="A8" t="s">
        <v>9</v>
      </c>
      <c r="B8" t="s">
        <v>25</v>
      </c>
      <c r="C8" s="1">
        <v>19.100000000000001</v>
      </c>
      <c r="D8" s="4">
        <v>41</v>
      </c>
      <c r="E8" s="4">
        <v>45</v>
      </c>
      <c r="F8" s="4">
        <v>55</v>
      </c>
      <c r="G8" s="4">
        <v>44</v>
      </c>
      <c r="H8" s="4">
        <v>46</v>
      </c>
      <c r="I8" s="6">
        <f>IF(D8&gt;40,D8-40,0)</f>
        <v>1</v>
      </c>
      <c r="J8" s="6">
        <f t="shared" si="5"/>
        <v>5</v>
      </c>
      <c r="K8" s="6">
        <f t="shared" si="5"/>
        <v>15</v>
      </c>
      <c r="L8" s="6">
        <f t="shared" si="5"/>
        <v>4</v>
      </c>
      <c r="M8" s="6">
        <f t="shared" si="9"/>
        <v>6</v>
      </c>
      <c r="N8" s="10">
        <f>C8*D8</f>
        <v>783.1</v>
      </c>
      <c r="O8" s="10">
        <f t="shared" si="6"/>
        <v>859.50000000000011</v>
      </c>
      <c r="P8" s="10">
        <f t="shared" si="6"/>
        <v>1050.5</v>
      </c>
      <c r="Q8" s="10">
        <f t="shared" si="6"/>
        <v>840.40000000000009</v>
      </c>
      <c r="R8" s="10">
        <f t="shared" si="6"/>
        <v>878.6</v>
      </c>
      <c r="S8" s="13">
        <f>0.5*C8*I8</f>
        <v>9.5500000000000007</v>
      </c>
      <c r="T8" s="13">
        <f t="shared" si="7"/>
        <v>47.75</v>
      </c>
      <c r="U8" s="13">
        <f t="shared" si="7"/>
        <v>143.25</v>
      </c>
      <c r="V8" s="13">
        <f t="shared" si="7"/>
        <v>38.200000000000003</v>
      </c>
      <c r="W8" s="13">
        <f t="shared" si="7"/>
        <v>57.300000000000004</v>
      </c>
      <c r="X8" s="16">
        <f>N8+S8</f>
        <v>792.65</v>
      </c>
      <c r="Y8" s="16">
        <f t="shared" si="8"/>
        <v>907.25000000000011</v>
      </c>
      <c r="Z8" s="16">
        <f t="shared" si="8"/>
        <v>1193.75</v>
      </c>
      <c r="AA8" s="16">
        <f t="shared" si="8"/>
        <v>878.60000000000014</v>
      </c>
      <c r="AB8" s="16">
        <f t="shared" si="8"/>
        <v>935.9</v>
      </c>
      <c r="AD8" s="1">
        <f t="shared" si="10"/>
        <v>4708.1499999999996</v>
      </c>
    </row>
    <row r="9" spans="1:30" x14ac:dyDescent="0.55000000000000004">
      <c r="A9" t="s">
        <v>10</v>
      </c>
      <c r="B9" t="s">
        <v>26</v>
      </c>
      <c r="C9" s="1">
        <v>6.9</v>
      </c>
      <c r="D9" s="4">
        <v>39</v>
      </c>
      <c r="E9" s="4">
        <v>57</v>
      </c>
      <c r="F9" s="4">
        <v>54</v>
      </c>
      <c r="G9" s="4">
        <v>35</v>
      </c>
      <c r="H9" s="4">
        <v>48</v>
      </c>
      <c r="I9" s="6">
        <f>IF(D9&gt;40,D9-40,0)</f>
        <v>0</v>
      </c>
      <c r="J9" s="6">
        <f t="shared" si="5"/>
        <v>17</v>
      </c>
      <c r="K9" s="6">
        <f t="shared" si="5"/>
        <v>14</v>
      </c>
      <c r="L9" s="6">
        <f t="shared" si="5"/>
        <v>0</v>
      </c>
      <c r="M9" s="6">
        <f t="shared" si="9"/>
        <v>8</v>
      </c>
      <c r="N9" s="10">
        <f>C9*D9</f>
        <v>269.10000000000002</v>
      </c>
      <c r="O9" s="10">
        <f t="shared" si="6"/>
        <v>393.3</v>
      </c>
      <c r="P9" s="10">
        <f t="shared" si="6"/>
        <v>372.6</v>
      </c>
      <c r="Q9" s="10">
        <f t="shared" si="6"/>
        <v>241.5</v>
      </c>
      <c r="R9" s="10">
        <f t="shared" si="6"/>
        <v>331.20000000000005</v>
      </c>
      <c r="S9" s="13">
        <f>0.5*C9*I9</f>
        <v>0</v>
      </c>
      <c r="T9" s="13">
        <f t="shared" si="7"/>
        <v>58.650000000000006</v>
      </c>
      <c r="U9" s="13">
        <f t="shared" si="7"/>
        <v>48.300000000000004</v>
      </c>
      <c r="V9" s="13">
        <f t="shared" si="7"/>
        <v>0</v>
      </c>
      <c r="W9" s="13">
        <f t="shared" si="7"/>
        <v>27.6</v>
      </c>
      <c r="X9" s="16">
        <f>N9+S9</f>
        <v>269.10000000000002</v>
      </c>
      <c r="Y9" s="16">
        <f t="shared" si="8"/>
        <v>451.95000000000005</v>
      </c>
      <c r="Z9" s="16">
        <f t="shared" si="8"/>
        <v>420.90000000000003</v>
      </c>
      <c r="AA9" s="16">
        <f t="shared" si="8"/>
        <v>241.5</v>
      </c>
      <c r="AB9" s="16">
        <f t="shared" si="8"/>
        <v>358.80000000000007</v>
      </c>
      <c r="AD9" s="1">
        <f t="shared" si="10"/>
        <v>1742.25</v>
      </c>
    </row>
    <row r="10" spans="1:30" x14ac:dyDescent="0.55000000000000004">
      <c r="A10" t="s">
        <v>11</v>
      </c>
      <c r="B10" t="s">
        <v>27</v>
      </c>
      <c r="C10" s="1">
        <v>14.2</v>
      </c>
      <c r="D10" s="4">
        <v>44</v>
      </c>
      <c r="E10" s="4">
        <v>34</v>
      </c>
      <c r="F10" s="4">
        <v>34</v>
      </c>
      <c r="G10" s="4">
        <v>36</v>
      </c>
      <c r="H10" s="4">
        <v>57</v>
      </c>
      <c r="I10" s="6">
        <f>IF(D10&gt;40,D10-40,0)</f>
        <v>4</v>
      </c>
      <c r="J10" s="6">
        <f t="shared" si="5"/>
        <v>0</v>
      </c>
      <c r="K10" s="6">
        <f t="shared" si="5"/>
        <v>0</v>
      </c>
      <c r="L10" s="6">
        <f t="shared" si="5"/>
        <v>0</v>
      </c>
      <c r="M10" s="6">
        <f t="shared" si="9"/>
        <v>17</v>
      </c>
      <c r="N10" s="10">
        <f>C10*D10</f>
        <v>624.79999999999995</v>
      </c>
      <c r="O10" s="10">
        <f t="shared" si="6"/>
        <v>482.79999999999995</v>
      </c>
      <c r="P10" s="10">
        <f t="shared" si="6"/>
        <v>482.79999999999995</v>
      </c>
      <c r="Q10" s="10">
        <f t="shared" si="6"/>
        <v>511.2</v>
      </c>
      <c r="R10" s="10">
        <f t="shared" si="6"/>
        <v>809.4</v>
      </c>
      <c r="S10" s="13">
        <f>0.5*C10*I10</f>
        <v>28.4</v>
      </c>
      <c r="T10" s="13">
        <f t="shared" si="7"/>
        <v>0</v>
      </c>
      <c r="U10" s="13">
        <f t="shared" si="7"/>
        <v>0</v>
      </c>
      <c r="V10" s="13">
        <f t="shared" si="7"/>
        <v>0</v>
      </c>
      <c r="W10" s="13">
        <f t="shared" si="7"/>
        <v>120.69999999999999</v>
      </c>
      <c r="X10" s="16">
        <f>N10+S10</f>
        <v>653.19999999999993</v>
      </c>
      <c r="Y10" s="16">
        <f t="shared" si="8"/>
        <v>482.79999999999995</v>
      </c>
      <c r="Z10" s="16">
        <f t="shared" si="8"/>
        <v>482.79999999999995</v>
      </c>
      <c r="AA10" s="16">
        <f t="shared" si="8"/>
        <v>511.2</v>
      </c>
      <c r="AB10" s="16">
        <f t="shared" si="8"/>
        <v>930.09999999999991</v>
      </c>
      <c r="AD10" s="1">
        <f t="shared" si="10"/>
        <v>3060.1</v>
      </c>
    </row>
    <row r="11" spans="1:30" x14ac:dyDescent="0.55000000000000004">
      <c r="A11" t="s">
        <v>12</v>
      </c>
      <c r="B11" t="s">
        <v>28</v>
      </c>
      <c r="C11" s="1">
        <v>18</v>
      </c>
      <c r="D11" s="4">
        <v>55</v>
      </c>
      <c r="E11" s="4">
        <v>36</v>
      </c>
      <c r="F11" s="4">
        <v>54</v>
      </c>
      <c r="G11" s="4">
        <v>45</v>
      </c>
      <c r="H11" s="4">
        <v>54</v>
      </c>
      <c r="I11" s="6">
        <f>IF(D11&gt;40,D11-40,0)</f>
        <v>15</v>
      </c>
      <c r="J11" s="6">
        <f t="shared" si="5"/>
        <v>0</v>
      </c>
      <c r="K11" s="6">
        <f t="shared" si="5"/>
        <v>14</v>
      </c>
      <c r="L11" s="6">
        <f t="shared" si="5"/>
        <v>5</v>
      </c>
      <c r="M11" s="6">
        <f t="shared" si="9"/>
        <v>14</v>
      </c>
      <c r="N11" s="10">
        <f>C11*D11</f>
        <v>990</v>
      </c>
      <c r="O11" s="10">
        <f t="shared" si="6"/>
        <v>648</v>
      </c>
      <c r="P11" s="10">
        <f t="shared" si="6"/>
        <v>972</v>
      </c>
      <c r="Q11" s="10">
        <f t="shared" si="6"/>
        <v>810</v>
      </c>
      <c r="R11" s="10">
        <f t="shared" si="6"/>
        <v>972</v>
      </c>
      <c r="S11" s="13">
        <f>0.5*C11*I11</f>
        <v>135</v>
      </c>
      <c r="T11" s="13">
        <f t="shared" si="7"/>
        <v>0</v>
      </c>
      <c r="U11" s="13">
        <f t="shared" si="7"/>
        <v>126</v>
      </c>
      <c r="V11" s="13">
        <f t="shared" si="7"/>
        <v>45</v>
      </c>
      <c r="W11" s="13">
        <f t="shared" si="7"/>
        <v>126</v>
      </c>
      <c r="X11" s="16">
        <f>N11+S11</f>
        <v>1125</v>
      </c>
      <c r="Y11" s="16">
        <f t="shared" si="8"/>
        <v>648</v>
      </c>
      <c r="Z11" s="16">
        <f t="shared" si="8"/>
        <v>1098</v>
      </c>
      <c r="AA11" s="16">
        <f t="shared" si="8"/>
        <v>855</v>
      </c>
      <c r="AB11" s="16">
        <f t="shared" si="8"/>
        <v>1098</v>
      </c>
      <c r="AD11" s="1">
        <f t="shared" si="10"/>
        <v>4824</v>
      </c>
    </row>
    <row r="12" spans="1:30" x14ac:dyDescent="0.55000000000000004">
      <c r="A12" t="s">
        <v>13</v>
      </c>
      <c r="B12" t="s">
        <v>5</v>
      </c>
      <c r="C12" s="1">
        <v>17.5</v>
      </c>
      <c r="D12" s="4">
        <v>33</v>
      </c>
      <c r="E12" s="4">
        <v>46</v>
      </c>
      <c r="F12" s="4">
        <v>45</v>
      </c>
      <c r="G12" s="4">
        <v>47</v>
      </c>
      <c r="H12" s="4">
        <v>53</v>
      </c>
      <c r="I12" s="6">
        <f>IF(D12&gt;40,D12-40,0)</f>
        <v>0</v>
      </c>
      <c r="J12" s="6">
        <f t="shared" si="5"/>
        <v>6</v>
      </c>
      <c r="K12" s="6">
        <f t="shared" si="5"/>
        <v>5</v>
      </c>
      <c r="L12" s="6">
        <f t="shared" si="5"/>
        <v>7</v>
      </c>
      <c r="M12" s="6">
        <f t="shared" si="9"/>
        <v>13</v>
      </c>
      <c r="N12" s="10">
        <f>C12*D12</f>
        <v>577.5</v>
      </c>
      <c r="O12" s="10">
        <f t="shared" si="6"/>
        <v>805</v>
      </c>
      <c r="P12" s="10">
        <f t="shared" si="6"/>
        <v>787.5</v>
      </c>
      <c r="Q12" s="10">
        <f t="shared" si="6"/>
        <v>822.5</v>
      </c>
      <c r="R12" s="10">
        <f t="shared" si="6"/>
        <v>927.5</v>
      </c>
      <c r="S12" s="13">
        <f>0.5*C12*I12</f>
        <v>0</v>
      </c>
      <c r="T12" s="13">
        <f t="shared" si="7"/>
        <v>52.5</v>
      </c>
      <c r="U12" s="13">
        <f t="shared" si="7"/>
        <v>43.75</v>
      </c>
      <c r="V12" s="13">
        <f t="shared" si="7"/>
        <v>61.25</v>
      </c>
      <c r="W12" s="13">
        <f t="shared" si="7"/>
        <v>113.75</v>
      </c>
      <c r="X12" s="16">
        <f>N12+S12</f>
        <v>577.5</v>
      </c>
      <c r="Y12" s="16">
        <f t="shared" si="8"/>
        <v>857.5</v>
      </c>
      <c r="Z12" s="16">
        <f t="shared" si="8"/>
        <v>831.25</v>
      </c>
      <c r="AA12" s="16">
        <f t="shared" si="8"/>
        <v>883.75</v>
      </c>
      <c r="AB12" s="16">
        <f t="shared" si="8"/>
        <v>1041.25</v>
      </c>
      <c r="AD12" s="1">
        <f t="shared" si="10"/>
        <v>4191.25</v>
      </c>
    </row>
    <row r="13" spans="1:30" x14ac:dyDescent="0.55000000000000004">
      <c r="A13" t="s">
        <v>14</v>
      </c>
      <c r="B13" t="s">
        <v>29</v>
      </c>
      <c r="C13" s="1">
        <v>14.7</v>
      </c>
      <c r="D13" s="4">
        <v>29</v>
      </c>
      <c r="E13" s="4">
        <v>47</v>
      </c>
      <c r="F13" s="4">
        <v>40</v>
      </c>
      <c r="G13" s="4">
        <v>55</v>
      </c>
      <c r="H13" s="4">
        <v>45</v>
      </c>
      <c r="I13" s="6">
        <f>IF(D13&gt;40,D13-40,0)</f>
        <v>0</v>
      </c>
      <c r="J13" s="6">
        <f t="shared" si="5"/>
        <v>7</v>
      </c>
      <c r="K13" s="6">
        <f t="shared" si="5"/>
        <v>0</v>
      </c>
      <c r="L13" s="6">
        <f t="shared" si="5"/>
        <v>15</v>
      </c>
      <c r="M13" s="6">
        <f t="shared" si="9"/>
        <v>5</v>
      </c>
      <c r="N13" s="10">
        <f>C13*D13</f>
        <v>426.29999999999995</v>
      </c>
      <c r="O13" s="10">
        <f t="shared" si="6"/>
        <v>690.9</v>
      </c>
      <c r="P13" s="10">
        <f t="shared" si="6"/>
        <v>588</v>
      </c>
      <c r="Q13" s="10">
        <f t="shared" si="6"/>
        <v>808.5</v>
      </c>
      <c r="R13" s="10">
        <f t="shared" si="6"/>
        <v>661.5</v>
      </c>
      <c r="S13" s="13">
        <f>0.5*C13*I13</f>
        <v>0</v>
      </c>
      <c r="T13" s="13">
        <f t="shared" si="7"/>
        <v>51.449999999999996</v>
      </c>
      <c r="U13" s="13">
        <f t="shared" si="7"/>
        <v>0</v>
      </c>
      <c r="V13" s="13">
        <f t="shared" si="7"/>
        <v>110.25</v>
      </c>
      <c r="W13" s="13">
        <f t="shared" si="7"/>
        <v>36.75</v>
      </c>
      <c r="X13" s="16">
        <f>N13+S13</f>
        <v>426.29999999999995</v>
      </c>
      <c r="Y13" s="16">
        <f t="shared" si="8"/>
        <v>742.35</v>
      </c>
      <c r="Z13" s="16">
        <f t="shared" si="8"/>
        <v>588</v>
      </c>
      <c r="AA13" s="16">
        <f t="shared" si="8"/>
        <v>918.75</v>
      </c>
      <c r="AB13" s="16">
        <f t="shared" si="8"/>
        <v>698.25</v>
      </c>
      <c r="AD13" s="1">
        <f t="shared" si="10"/>
        <v>3373.65</v>
      </c>
    </row>
    <row r="14" spans="1:30" x14ac:dyDescent="0.55000000000000004">
      <c r="A14" t="s">
        <v>15</v>
      </c>
      <c r="B14" t="s">
        <v>30</v>
      </c>
      <c r="C14" s="1">
        <v>13.9</v>
      </c>
      <c r="D14" s="4">
        <v>40</v>
      </c>
      <c r="E14" s="4">
        <v>43</v>
      </c>
      <c r="F14" s="4">
        <v>43</v>
      </c>
      <c r="G14" s="4">
        <v>43</v>
      </c>
      <c r="H14" s="4">
        <v>43</v>
      </c>
      <c r="I14" s="6">
        <f>IF(D14&gt;40,D14-40,0)</f>
        <v>0</v>
      </c>
      <c r="J14" s="6">
        <f t="shared" si="5"/>
        <v>3</v>
      </c>
      <c r="K14" s="6">
        <f t="shared" si="5"/>
        <v>3</v>
      </c>
      <c r="L14" s="6">
        <f t="shared" si="5"/>
        <v>3</v>
      </c>
      <c r="M14" s="6">
        <f t="shared" si="9"/>
        <v>3</v>
      </c>
      <c r="N14" s="10">
        <f>C14*D14</f>
        <v>556</v>
      </c>
      <c r="O14" s="10">
        <f t="shared" si="6"/>
        <v>597.70000000000005</v>
      </c>
      <c r="P14" s="10">
        <f t="shared" si="6"/>
        <v>597.70000000000005</v>
      </c>
      <c r="Q14" s="10">
        <f t="shared" si="6"/>
        <v>597.70000000000005</v>
      </c>
      <c r="R14" s="10">
        <f t="shared" si="6"/>
        <v>597.70000000000005</v>
      </c>
      <c r="S14" s="13">
        <f>0.5*C14*I14</f>
        <v>0</v>
      </c>
      <c r="T14" s="13">
        <f t="shared" si="7"/>
        <v>20.85</v>
      </c>
      <c r="U14" s="13">
        <f t="shared" si="7"/>
        <v>20.85</v>
      </c>
      <c r="V14" s="13">
        <f t="shared" si="7"/>
        <v>20.85</v>
      </c>
      <c r="W14" s="13">
        <f t="shared" si="7"/>
        <v>20.85</v>
      </c>
      <c r="X14" s="16">
        <f>N14+S14</f>
        <v>556</v>
      </c>
      <c r="Y14" s="16">
        <f t="shared" si="8"/>
        <v>618.55000000000007</v>
      </c>
      <c r="Z14" s="16">
        <f t="shared" si="8"/>
        <v>618.55000000000007</v>
      </c>
      <c r="AA14" s="16">
        <f t="shared" si="8"/>
        <v>618.55000000000007</v>
      </c>
      <c r="AB14" s="16">
        <f t="shared" si="8"/>
        <v>618.55000000000007</v>
      </c>
      <c r="AD14" s="1">
        <f t="shared" si="10"/>
        <v>3030.2000000000007</v>
      </c>
    </row>
    <row r="15" spans="1:30" x14ac:dyDescent="0.55000000000000004">
      <c r="A15" t="s">
        <v>16</v>
      </c>
      <c r="B15" t="s">
        <v>31</v>
      </c>
      <c r="C15" s="1">
        <v>11.2</v>
      </c>
      <c r="D15" s="4">
        <v>40</v>
      </c>
      <c r="E15" s="4">
        <v>40</v>
      </c>
      <c r="F15" s="4">
        <v>45</v>
      </c>
      <c r="G15" s="4">
        <v>42</v>
      </c>
      <c r="H15" s="4">
        <v>42</v>
      </c>
      <c r="I15" s="6">
        <f>IF(D15&gt;40,D15-40,0)</f>
        <v>0</v>
      </c>
      <c r="J15" s="6">
        <f t="shared" si="5"/>
        <v>0</v>
      </c>
      <c r="K15" s="6">
        <f t="shared" si="5"/>
        <v>5</v>
      </c>
      <c r="L15" s="6">
        <f t="shared" si="5"/>
        <v>2</v>
      </c>
      <c r="M15" s="6">
        <f t="shared" si="9"/>
        <v>2</v>
      </c>
      <c r="N15" s="10">
        <f>C15*D15</f>
        <v>448</v>
      </c>
      <c r="O15" s="10">
        <f t="shared" si="6"/>
        <v>448</v>
      </c>
      <c r="P15" s="10">
        <f t="shared" si="6"/>
        <v>503.99999999999994</v>
      </c>
      <c r="Q15" s="10">
        <f t="shared" si="6"/>
        <v>470.4</v>
      </c>
      <c r="R15" s="10">
        <f t="shared" si="6"/>
        <v>470.4</v>
      </c>
      <c r="S15" s="13">
        <f>0.5*C15*I15</f>
        <v>0</v>
      </c>
      <c r="T15" s="13">
        <f t="shared" si="7"/>
        <v>0</v>
      </c>
      <c r="U15" s="13">
        <f t="shared" si="7"/>
        <v>28</v>
      </c>
      <c r="V15" s="13">
        <f t="shared" si="7"/>
        <v>11.2</v>
      </c>
      <c r="W15" s="13">
        <f t="shared" si="7"/>
        <v>11.2</v>
      </c>
      <c r="X15" s="16">
        <f>N15+S15</f>
        <v>448</v>
      </c>
      <c r="Y15" s="16">
        <f t="shared" si="8"/>
        <v>448</v>
      </c>
      <c r="Z15" s="16">
        <f t="shared" si="8"/>
        <v>532</v>
      </c>
      <c r="AA15" s="16">
        <f t="shared" si="8"/>
        <v>481.59999999999997</v>
      </c>
      <c r="AB15" s="16">
        <f t="shared" si="8"/>
        <v>481.59999999999997</v>
      </c>
      <c r="AD15" s="1">
        <f t="shared" si="10"/>
        <v>2391.1999999999998</v>
      </c>
    </row>
    <row r="16" spans="1:30" x14ac:dyDescent="0.55000000000000004">
      <c r="A16" t="s">
        <v>17</v>
      </c>
      <c r="B16" t="s">
        <v>32</v>
      </c>
      <c r="C16" s="1">
        <v>10.1</v>
      </c>
      <c r="D16" s="4">
        <v>40</v>
      </c>
      <c r="E16" s="4">
        <v>39</v>
      </c>
      <c r="F16" s="4">
        <v>37</v>
      </c>
      <c r="G16" s="4">
        <v>42</v>
      </c>
      <c r="H16" s="4">
        <v>41</v>
      </c>
      <c r="I16" s="6">
        <f>IF(D16&gt;40,D16-40,0)</f>
        <v>0</v>
      </c>
      <c r="J16" s="6">
        <f t="shared" si="5"/>
        <v>0</v>
      </c>
      <c r="K16" s="6">
        <f t="shared" si="5"/>
        <v>0</v>
      </c>
      <c r="L16" s="6">
        <f t="shared" si="5"/>
        <v>2</v>
      </c>
      <c r="M16" s="6">
        <f t="shared" si="9"/>
        <v>1</v>
      </c>
      <c r="N16" s="10">
        <f>C16*D16</f>
        <v>404</v>
      </c>
      <c r="O16" s="10">
        <f t="shared" si="6"/>
        <v>393.9</v>
      </c>
      <c r="P16" s="10">
        <f t="shared" si="6"/>
        <v>373.7</v>
      </c>
      <c r="Q16" s="10">
        <f t="shared" si="6"/>
        <v>424.2</v>
      </c>
      <c r="R16" s="10">
        <f t="shared" si="6"/>
        <v>414.09999999999997</v>
      </c>
      <c r="S16" s="13">
        <f>0.5*C16*I16</f>
        <v>0</v>
      </c>
      <c r="T16" s="13">
        <f t="shared" si="7"/>
        <v>0</v>
      </c>
      <c r="U16" s="13">
        <f t="shared" si="7"/>
        <v>0</v>
      </c>
      <c r="V16" s="13">
        <f t="shared" si="7"/>
        <v>10.1</v>
      </c>
      <c r="W16" s="13">
        <f t="shared" si="7"/>
        <v>5.05</v>
      </c>
      <c r="X16" s="16">
        <f>N16+S16</f>
        <v>404</v>
      </c>
      <c r="Y16" s="16">
        <f t="shared" si="8"/>
        <v>393.9</v>
      </c>
      <c r="Z16" s="16">
        <f t="shared" si="8"/>
        <v>373.7</v>
      </c>
      <c r="AA16" s="16">
        <f t="shared" si="8"/>
        <v>434.3</v>
      </c>
      <c r="AB16" s="16">
        <f t="shared" si="8"/>
        <v>419.15</v>
      </c>
      <c r="AD16" s="1">
        <f t="shared" si="10"/>
        <v>2025.0499999999997</v>
      </c>
    </row>
    <row r="17" spans="1:30" x14ac:dyDescent="0.55000000000000004">
      <c r="A17" t="s">
        <v>18</v>
      </c>
      <c r="B17" t="s">
        <v>33</v>
      </c>
      <c r="C17" s="1">
        <v>9</v>
      </c>
      <c r="D17" s="4">
        <v>42</v>
      </c>
      <c r="E17" s="4">
        <v>37</v>
      </c>
      <c r="F17" s="4">
        <v>36</v>
      </c>
      <c r="G17" s="4">
        <v>40</v>
      </c>
      <c r="H17" s="4">
        <v>43</v>
      </c>
      <c r="I17" s="6">
        <f>IF(D17&gt;40,D17-40,0)</f>
        <v>2</v>
      </c>
      <c r="J17" s="6">
        <f t="shared" si="5"/>
        <v>0</v>
      </c>
      <c r="K17" s="6">
        <f t="shared" si="5"/>
        <v>0</v>
      </c>
      <c r="L17" s="6">
        <f t="shared" si="5"/>
        <v>0</v>
      </c>
      <c r="M17" s="6">
        <f t="shared" si="9"/>
        <v>3</v>
      </c>
      <c r="N17" s="10">
        <f>C17*D17</f>
        <v>378</v>
      </c>
      <c r="O17" s="10">
        <f t="shared" si="6"/>
        <v>333</v>
      </c>
      <c r="P17" s="10">
        <f t="shared" si="6"/>
        <v>324</v>
      </c>
      <c r="Q17" s="10">
        <f t="shared" si="6"/>
        <v>360</v>
      </c>
      <c r="R17" s="10">
        <f t="shared" si="6"/>
        <v>387</v>
      </c>
      <c r="S17" s="13">
        <f>0.5*C17*I17</f>
        <v>9</v>
      </c>
      <c r="T17" s="13">
        <f t="shared" si="7"/>
        <v>0</v>
      </c>
      <c r="U17" s="13">
        <f t="shared" si="7"/>
        <v>0</v>
      </c>
      <c r="V17" s="13">
        <f t="shared" si="7"/>
        <v>0</v>
      </c>
      <c r="W17" s="13">
        <f t="shared" si="7"/>
        <v>13.5</v>
      </c>
      <c r="X17" s="16">
        <f>N17+S17</f>
        <v>387</v>
      </c>
      <c r="Y17" s="16">
        <f t="shared" si="8"/>
        <v>333</v>
      </c>
      <c r="Z17" s="16">
        <f t="shared" si="8"/>
        <v>324</v>
      </c>
      <c r="AA17" s="16">
        <f t="shared" si="8"/>
        <v>360</v>
      </c>
      <c r="AB17" s="16">
        <f t="shared" si="8"/>
        <v>400.5</v>
      </c>
      <c r="AD17" s="1">
        <f t="shared" si="10"/>
        <v>1804.5</v>
      </c>
    </row>
    <row r="18" spans="1:30" x14ac:dyDescent="0.55000000000000004">
      <c r="A18" t="s">
        <v>19</v>
      </c>
      <c r="B18" t="s">
        <v>34</v>
      </c>
      <c r="C18" s="1">
        <v>8.44</v>
      </c>
      <c r="D18" s="4">
        <v>40</v>
      </c>
      <c r="E18" s="4">
        <v>39</v>
      </c>
      <c r="F18" s="4">
        <v>45</v>
      </c>
      <c r="G18" s="4">
        <v>38</v>
      </c>
      <c r="H18" s="4">
        <v>53</v>
      </c>
      <c r="I18" s="6">
        <f>IF(D18&gt;40,D18-40,0)</f>
        <v>0</v>
      </c>
      <c r="J18" s="6">
        <f t="shared" si="5"/>
        <v>0</v>
      </c>
      <c r="K18" s="6">
        <f t="shared" si="5"/>
        <v>5</v>
      </c>
      <c r="L18" s="6">
        <f t="shared" si="5"/>
        <v>0</v>
      </c>
      <c r="M18" s="6">
        <f t="shared" si="9"/>
        <v>13</v>
      </c>
      <c r="N18" s="10">
        <f>C18*D18</f>
        <v>337.59999999999997</v>
      </c>
      <c r="O18" s="10">
        <f t="shared" si="6"/>
        <v>329.15999999999997</v>
      </c>
      <c r="P18" s="10">
        <f t="shared" si="6"/>
        <v>379.79999999999995</v>
      </c>
      <c r="Q18" s="10">
        <f t="shared" si="6"/>
        <v>320.71999999999997</v>
      </c>
      <c r="R18" s="10">
        <f t="shared" si="6"/>
        <v>447.32</v>
      </c>
      <c r="S18" s="13">
        <f>0.5*C18*I18</f>
        <v>0</v>
      </c>
      <c r="T18" s="13">
        <f t="shared" si="7"/>
        <v>0</v>
      </c>
      <c r="U18" s="13">
        <f t="shared" si="7"/>
        <v>21.099999999999998</v>
      </c>
      <c r="V18" s="13">
        <f t="shared" si="7"/>
        <v>0</v>
      </c>
      <c r="W18" s="13">
        <f t="shared" si="7"/>
        <v>54.86</v>
      </c>
      <c r="X18" s="16">
        <f>N18+S18</f>
        <v>337.59999999999997</v>
      </c>
      <c r="Y18" s="16">
        <f t="shared" si="8"/>
        <v>329.15999999999997</v>
      </c>
      <c r="Z18" s="16">
        <f t="shared" si="8"/>
        <v>400.9</v>
      </c>
      <c r="AA18" s="16">
        <f t="shared" si="8"/>
        <v>320.71999999999997</v>
      </c>
      <c r="AB18" s="16">
        <f t="shared" si="8"/>
        <v>502.18</v>
      </c>
      <c r="AD18" s="1">
        <f t="shared" si="10"/>
        <v>1890.56</v>
      </c>
    </row>
    <row r="19" spans="1:30" x14ac:dyDescent="0.55000000000000004">
      <c r="A19" t="s">
        <v>20</v>
      </c>
      <c r="B19" t="s">
        <v>35</v>
      </c>
      <c r="C19" s="1">
        <v>14.2</v>
      </c>
      <c r="D19" s="4">
        <v>41</v>
      </c>
      <c r="E19" s="4">
        <v>41</v>
      </c>
      <c r="F19" s="4">
        <v>43</v>
      </c>
      <c r="G19" s="4">
        <v>48</v>
      </c>
      <c r="H19" s="4">
        <v>53</v>
      </c>
      <c r="I19" s="6">
        <f>IF(D19&gt;40,D19-40,0)</f>
        <v>1</v>
      </c>
      <c r="J19" s="6">
        <f t="shared" si="5"/>
        <v>1</v>
      </c>
      <c r="K19" s="6">
        <f t="shared" si="5"/>
        <v>3</v>
      </c>
      <c r="L19" s="6">
        <f t="shared" si="5"/>
        <v>8</v>
      </c>
      <c r="M19" s="6">
        <f t="shared" si="9"/>
        <v>13</v>
      </c>
      <c r="N19" s="10">
        <f>C19*D19</f>
        <v>582.19999999999993</v>
      </c>
      <c r="O19" s="10">
        <f t="shared" si="6"/>
        <v>582.19999999999993</v>
      </c>
      <c r="P19" s="10">
        <f t="shared" si="6"/>
        <v>610.6</v>
      </c>
      <c r="Q19" s="10">
        <f t="shared" si="6"/>
        <v>681.59999999999991</v>
      </c>
      <c r="R19" s="10">
        <f t="shared" si="6"/>
        <v>752.59999999999991</v>
      </c>
      <c r="S19" s="13">
        <f>0.5*C19*I19</f>
        <v>7.1</v>
      </c>
      <c r="T19" s="13">
        <f t="shared" si="7"/>
        <v>7.1</v>
      </c>
      <c r="U19" s="13">
        <f t="shared" si="7"/>
        <v>21.299999999999997</v>
      </c>
      <c r="V19" s="13">
        <f t="shared" si="7"/>
        <v>56.8</v>
      </c>
      <c r="W19" s="13">
        <f t="shared" si="7"/>
        <v>92.3</v>
      </c>
      <c r="X19" s="16">
        <f>N19+S19</f>
        <v>589.29999999999995</v>
      </c>
      <c r="Y19" s="16">
        <f t="shared" si="8"/>
        <v>589.29999999999995</v>
      </c>
      <c r="Z19" s="16">
        <f t="shared" si="8"/>
        <v>631.9</v>
      </c>
      <c r="AA19" s="16">
        <f t="shared" si="8"/>
        <v>738.39999999999986</v>
      </c>
      <c r="AB19" s="16">
        <f t="shared" si="8"/>
        <v>844.89999999999986</v>
      </c>
      <c r="AD19" s="1">
        <f t="shared" si="10"/>
        <v>3393.7999999999993</v>
      </c>
    </row>
    <row r="20" spans="1:30" x14ac:dyDescent="0.55000000000000004">
      <c r="A20" t="s">
        <v>21</v>
      </c>
      <c r="B20" t="s">
        <v>36</v>
      </c>
      <c r="C20" s="1">
        <v>45</v>
      </c>
      <c r="D20" s="4">
        <v>39</v>
      </c>
      <c r="E20" s="4">
        <v>42</v>
      </c>
      <c r="F20" s="4">
        <v>43</v>
      </c>
      <c r="G20" s="4">
        <v>43</v>
      </c>
      <c r="H20" s="4">
        <v>42</v>
      </c>
      <c r="I20" s="6">
        <f>IF(D20&gt;40,D20-40,0)</f>
        <v>0</v>
      </c>
      <c r="J20" s="6">
        <f t="shared" si="5"/>
        <v>2</v>
      </c>
      <c r="K20" s="6">
        <f t="shared" si="5"/>
        <v>3</v>
      </c>
      <c r="L20" s="6">
        <f t="shared" si="5"/>
        <v>3</v>
      </c>
      <c r="M20" s="6">
        <f>IF(H20&gt;40,H20-40,0)</f>
        <v>2</v>
      </c>
      <c r="N20" s="10">
        <f>C20*D20</f>
        <v>1755</v>
      </c>
      <c r="O20" s="10">
        <f t="shared" si="6"/>
        <v>1890</v>
      </c>
      <c r="P20" s="10">
        <f t="shared" si="6"/>
        <v>1935</v>
      </c>
      <c r="Q20" s="10">
        <f t="shared" si="6"/>
        <v>1935</v>
      </c>
      <c r="R20" s="10">
        <f t="shared" si="6"/>
        <v>1890</v>
      </c>
      <c r="S20" s="13">
        <f>0.5*C20*I20</f>
        <v>0</v>
      </c>
      <c r="T20" s="13">
        <f t="shared" si="7"/>
        <v>45</v>
      </c>
      <c r="U20" s="13">
        <f t="shared" si="7"/>
        <v>67.5</v>
      </c>
      <c r="V20" s="13">
        <f t="shared" si="7"/>
        <v>67.5</v>
      </c>
      <c r="W20" s="13">
        <f t="shared" si="7"/>
        <v>45</v>
      </c>
      <c r="X20" s="16">
        <f>N20+S20</f>
        <v>1755</v>
      </c>
      <c r="Y20" s="16">
        <f t="shared" si="8"/>
        <v>1935</v>
      </c>
      <c r="Z20" s="16">
        <f t="shared" si="8"/>
        <v>2002.5</v>
      </c>
      <c r="AA20" s="16">
        <f t="shared" si="8"/>
        <v>2002.5</v>
      </c>
      <c r="AB20" s="16">
        <f t="shared" si="8"/>
        <v>1935</v>
      </c>
      <c r="AD20" s="1">
        <f t="shared" si="10"/>
        <v>9630</v>
      </c>
    </row>
    <row r="21" spans="1:30" x14ac:dyDescent="0.55000000000000004">
      <c r="I21">
        <f>IF(D21&gt;40,D21-40,0)</f>
        <v>0</v>
      </c>
      <c r="S21" s="1"/>
      <c r="T21" s="1">
        <f t="shared" ref="T21:W26" si="11">0.5*$C21*J21</f>
        <v>0</v>
      </c>
      <c r="U21" s="1">
        <f t="shared" si="11"/>
        <v>0</v>
      </c>
      <c r="V21" s="1">
        <f t="shared" si="11"/>
        <v>0</v>
      </c>
      <c r="W21" s="1">
        <f t="shared" si="11"/>
        <v>0</v>
      </c>
      <c r="X21" s="1"/>
      <c r="AD21" s="1">
        <f>MAX(AD5:AD20)</f>
        <v>9630</v>
      </c>
    </row>
    <row r="22" spans="1:30" x14ac:dyDescent="0.55000000000000004">
      <c r="I22">
        <f>IF(D22&gt;40,D22-40,0)</f>
        <v>0</v>
      </c>
      <c r="S22" s="1"/>
      <c r="T22" s="1">
        <f t="shared" si="11"/>
        <v>0</v>
      </c>
      <c r="U22" s="1">
        <f t="shared" si="11"/>
        <v>0</v>
      </c>
      <c r="V22" s="1">
        <f t="shared" si="11"/>
        <v>0</v>
      </c>
      <c r="W22" s="1">
        <f t="shared" si="11"/>
        <v>0</v>
      </c>
      <c r="X22" s="1"/>
    </row>
    <row r="23" spans="1:30" x14ac:dyDescent="0.55000000000000004">
      <c r="A23" t="s">
        <v>37</v>
      </c>
      <c r="C23" s="1">
        <f>MAX(A20:C20)</f>
        <v>45</v>
      </c>
      <c r="D23" s="3">
        <f>MAX(D5:D20)</f>
        <v>55</v>
      </c>
      <c r="E23" s="3"/>
      <c r="F23" s="3"/>
      <c r="G23" s="3"/>
      <c r="H23" s="3"/>
      <c r="I23">
        <f>IF(D23&gt;40,D23-40,0)</f>
        <v>15</v>
      </c>
      <c r="N23" s="2">
        <f>MAX(N5:N20)</f>
        <v>1755</v>
      </c>
      <c r="O23" s="2"/>
      <c r="P23" s="2"/>
      <c r="Q23" s="2"/>
      <c r="R23" s="2"/>
      <c r="S23" s="2">
        <f t="shared" ref="S23:X23" si="12">MAX(S5:S20)</f>
        <v>135</v>
      </c>
      <c r="T23" s="1">
        <f t="shared" si="11"/>
        <v>0</v>
      </c>
      <c r="U23" s="1">
        <f t="shared" si="11"/>
        <v>0</v>
      </c>
      <c r="V23" s="1">
        <f t="shared" si="11"/>
        <v>0</v>
      </c>
      <c r="W23" s="1">
        <f t="shared" si="11"/>
        <v>0</v>
      </c>
      <c r="X23" s="2">
        <f t="shared" si="12"/>
        <v>1755</v>
      </c>
    </row>
    <row r="24" spans="1:30" x14ac:dyDescent="0.55000000000000004">
      <c r="A24" t="s">
        <v>38</v>
      </c>
      <c r="C24" s="1">
        <f>MIN(C5:C20)</f>
        <v>6.9</v>
      </c>
      <c r="D24" s="3">
        <f>MIN(D5:D20)</f>
        <v>29</v>
      </c>
      <c r="E24" s="3"/>
      <c r="F24" s="3"/>
      <c r="G24" s="3"/>
      <c r="H24" s="3"/>
      <c r="I24">
        <f>IF(D24&gt;40,D24-40,0)</f>
        <v>0</v>
      </c>
      <c r="N24" s="2">
        <f>MIN(N5:N20)</f>
        <v>269.10000000000002</v>
      </c>
      <c r="O24" s="2"/>
      <c r="P24" s="2"/>
      <c r="Q24" s="2"/>
      <c r="R24" s="2"/>
      <c r="S24" s="2">
        <f t="shared" ref="S24:X24" si="13">MIN(S5:S20)</f>
        <v>0</v>
      </c>
      <c r="T24" s="1">
        <f t="shared" si="11"/>
        <v>0</v>
      </c>
      <c r="U24" s="1">
        <f t="shared" si="11"/>
        <v>0</v>
      </c>
      <c r="V24" s="1">
        <f t="shared" si="11"/>
        <v>0</v>
      </c>
      <c r="W24" s="1">
        <f t="shared" si="11"/>
        <v>0</v>
      </c>
      <c r="X24" s="2">
        <f t="shared" si="13"/>
        <v>269.10000000000002</v>
      </c>
    </row>
    <row r="25" spans="1:30" x14ac:dyDescent="0.55000000000000004">
      <c r="A25" t="s">
        <v>39</v>
      </c>
      <c r="C25" s="1">
        <f>AVERAGE(C5:C20)</f>
        <v>15.639999999999999</v>
      </c>
      <c r="D25" s="3">
        <f>AVERAGE(D5:D20)</f>
        <v>40.875</v>
      </c>
      <c r="E25" s="3"/>
      <c r="F25" s="3"/>
      <c r="G25" s="3"/>
      <c r="H25" s="3"/>
      <c r="I25">
        <f>IF(D25&gt;40,D25-40,0)</f>
        <v>0.875</v>
      </c>
      <c r="N25" s="2">
        <f>AVERAGE(N5:N20)</f>
        <v>641.90625</v>
      </c>
      <c r="O25" s="2"/>
      <c r="P25" s="2"/>
      <c r="Q25" s="2"/>
      <c r="R25" s="2"/>
      <c r="S25" s="2">
        <f t="shared" ref="S25:X25" si="14">AVERAGE(S5:S20)</f>
        <v>18.65625</v>
      </c>
      <c r="T25" s="1">
        <f t="shared" si="11"/>
        <v>0</v>
      </c>
      <c r="U25" s="1">
        <f t="shared" si="11"/>
        <v>0</v>
      </c>
      <c r="V25" s="1">
        <f t="shared" si="11"/>
        <v>0</v>
      </c>
      <c r="W25" s="1">
        <f t="shared" si="11"/>
        <v>0</v>
      </c>
      <c r="X25" s="2">
        <f t="shared" si="14"/>
        <v>660.5625</v>
      </c>
    </row>
    <row r="26" spans="1:30" x14ac:dyDescent="0.55000000000000004">
      <c r="A26" t="s">
        <v>40</v>
      </c>
      <c r="D26">
        <f>SUM(D5:D20)</f>
        <v>654</v>
      </c>
      <c r="N26" s="2">
        <f>MAX(N8:N23)</f>
        <v>1755</v>
      </c>
      <c r="O26" s="2"/>
      <c r="P26" s="2"/>
      <c r="Q26" s="2"/>
      <c r="R26" s="2"/>
      <c r="S26" s="2">
        <f t="shared" ref="S26:X26" si="15">MAX(S8:S23)</f>
        <v>135</v>
      </c>
      <c r="T26" s="1">
        <f t="shared" si="11"/>
        <v>0</v>
      </c>
      <c r="U26" s="1">
        <f t="shared" si="11"/>
        <v>0</v>
      </c>
      <c r="V26" s="1">
        <f t="shared" si="11"/>
        <v>0</v>
      </c>
      <c r="W26" s="1">
        <f t="shared" si="11"/>
        <v>0</v>
      </c>
      <c r="X26" s="2">
        <f t="shared" si="15"/>
        <v>1755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Deboky Saha</dc:creator>
  <cp:lastModifiedBy>Deboky Saha</cp:lastModifiedBy>
  <dcterms:created xsi:type="dcterms:W3CDTF">2022-05-20T10:26:13Z</dcterms:created>
  <dcterms:modified xsi:type="dcterms:W3CDTF">2022-05-20T15:55:26Z</dcterms:modified>
</cp:coreProperties>
</file>