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20490" windowHeight="820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E3" i="1" l="1"/>
  <c r="F3" i="1"/>
  <c r="G3" i="1" s="1"/>
  <c r="J3" i="1"/>
  <c r="E4" i="1"/>
  <c r="F4" i="1"/>
  <c r="G4" i="1" s="1"/>
  <c r="J4" i="1"/>
  <c r="E5" i="1"/>
  <c r="F5" i="1"/>
  <c r="G5" i="1" s="1"/>
  <c r="J5" i="1"/>
  <c r="E6" i="1" l="1"/>
  <c r="E7" i="1"/>
  <c r="E8" i="1"/>
  <c r="E9" i="1"/>
  <c r="E10" i="1"/>
  <c r="E11" i="1"/>
  <c r="E12" i="1"/>
  <c r="E13" i="1"/>
  <c r="E14" i="1"/>
  <c r="B19" i="1" l="1"/>
  <c r="B20" i="1"/>
  <c r="B21" i="1"/>
  <c r="C19" i="1"/>
  <c r="C20" i="1"/>
  <c r="C21" i="1"/>
  <c r="D19" i="1"/>
  <c r="D20" i="1"/>
  <c r="D21" i="1"/>
  <c r="J8" i="1"/>
  <c r="J7" i="1"/>
  <c r="J6" i="1"/>
  <c r="D15" i="1"/>
  <c r="C15" i="1"/>
  <c r="B15" i="1"/>
  <c r="F14" i="1"/>
  <c r="G14" i="1" s="1"/>
  <c r="F13" i="1"/>
  <c r="G13" i="1" s="1"/>
  <c r="F12" i="1"/>
  <c r="G12" i="1" s="1"/>
  <c r="F11" i="1"/>
  <c r="G11" i="1" s="1"/>
  <c r="D18" i="1"/>
  <c r="F10" i="1"/>
  <c r="G10" i="1" s="1"/>
  <c r="F9" i="1"/>
  <c r="G9" i="1" s="1"/>
  <c r="F8" i="1"/>
  <c r="G8" i="1" s="1"/>
  <c r="F7" i="1"/>
  <c r="G7" i="1" s="1"/>
  <c r="C18" i="1"/>
  <c r="F6" i="1"/>
  <c r="G6" i="1" s="1"/>
  <c r="E21" i="1" l="1"/>
  <c r="E20" i="1"/>
  <c r="E19" i="1"/>
  <c r="C22" i="1"/>
  <c r="D22" i="1"/>
  <c r="E15" i="1"/>
  <c r="B18" i="1"/>
  <c r="J11" i="1" l="1"/>
  <c r="J12" i="1" s="1"/>
  <c r="B22" i="1"/>
  <c r="E18" i="1"/>
  <c r="J16" i="1" l="1"/>
  <c r="K5" i="1" s="1"/>
  <c r="L5" i="1" s="1"/>
  <c r="J15" i="1"/>
  <c r="K4" i="1" s="1"/>
  <c r="L4" i="1" s="1"/>
  <c r="J14" i="1"/>
  <c r="J13" i="1"/>
  <c r="K3" i="1" s="1"/>
  <c r="L3" i="1" s="1"/>
  <c r="J17" i="1" l="1"/>
  <c r="K6" i="1" s="1"/>
  <c r="L6" i="1" s="1"/>
  <c r="J18" i="1" l="1"/>
  <c r="K7" i="1" s="1"/>
  <c r="L7" i="1" s="1"/>
  <c r="M6" i="1"/>
  <c r="M4" i="1" l="1"/>
  <c r="M3" i="1"/>
  <c r="M5" i="1"/>
</calcChain>
</file>

<file path=xl/comments1.xml><?xml version="1.0" encoding="utf-8"?>
<comments xmlns="http://schemas.openxmlformats.org/spreadsheetml/2006/main">
  <authors>
    <author>Deby Zulkarnain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Deby Zulkarnain:</t>
        </r>
        <r>
          <rPr>
            <sz val="9"/>
            <color indexed="81"/>
            <rFont val="Tahoma"/>
            <family val="2"/>
          </rPr>
          <t xml:space="preserve">
grand total</t>
        </r>
      </text>
    </comment>
  </commentList>
</comments>
</file>

<file path=xl/sharedStrings.xml><?xml version="1.0" encoding="utf-8"?>
<sst xmlns="http://schemas.openxmlformats.org/spreadsheetml/2006/main" count="52" uniqueCount="47">
  <si>
    <t>kode perlakuan</t>
  </si>
  <si>
    <t>ulangan</t>
  </si>
  <si>
    <t xml:space="preserve">total </t>
  </si>
  <si>
    <t>rata-rata</t>
  </si>
  <si>
    <t>round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</si>
  <si>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</si>
  <si>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</si>
  <si>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</si>
  <si>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</si>
  <si>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</si>
  <si>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</si>
  <si>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</si>
  <si>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</si>
  <si>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</si>
  <si>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</si>
  <si>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</si>
  <si>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</si>
  <si>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t>SK</t>
  </si>
  <si>
    <t>DB</t>
  </si>
  <si>
    <t>JK</t>
  </si>
  <si>
    <t>KT</t>
  </si>
  <si>
    <t>F-Hitung</t>
  </si>
  <si>
    <t>F-Tabel</t>
  </si>
  <si>
    <t>Notasi</t>
  </si>
  <si>
    <t>Blok</t>
  </si>
  <si>
    <t>P*M</t>
  </si>
  <si>
    <t>Galat</t>
  </si>
  <si>
    <t>Total</t>
  </si>
  <si>
    <t>FK</t>
  </si>
  <si>
    <t>JKT</t>
  </si>
  <si>
    <t>p0</t>
  </si>
  <si>
    <t>p1</t>
  </si>
  <si>
    <t>p2</t>
  </si>
  <si>
    <t>total</t>
  </si>
  <si>
    <t>m0</t>
  </si>
  <si>
    <t>m1</t>
  </si>
  <si>
    <t>m2</t>
  </si>
  <si>
    <t>m3</t>
  </si>
  <si>
    <t>JK Blok</t>
  </si>
  <si>
    <t>JK Perlakuan</t>
  </si>
  <si>
    <t xml:space="preserve">JK P </t>
  </si>
  <si>
    <t>JK M</t>
  </si>
  <si>
    <t>JK P*M</t>
  </si>
  <si>
    <t>JK Galat</t>
  </si>
  <si>
    <t>ns</t>
  </si>
  <si>
    <t>P (pupuk)</t>
  </si>
  <si>
    <t>M (mikoriza)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</si>
</sst>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="85" zoomScaleNormal="85" workbookViewId="0">
      <selection activeCell="B23" sqref="B23"/>
    </sheetView>
  </sheetViews>
  <sheetFormatPr defaultRowHeight="15" x14ac:dyDescent="0.25"/>
  <cols>
    <col min="1" max="1" width="16.28515625" customWidth="1"/>
    <col min="5" max="5" width="12.28515625" customWidth="1"/>
    <col min="6" max="6" width="16.140625" customWidth="1"/>
    <col min="9" max="9" width="15.42578125" customWidth="1"/>
    <col min="10" max="10" width="11.28515625" customWidth="1"/>
    <col min="11" max="11" width="10.5703125" customWidth="1"/>
    <col min="12" max="12" width="10.140625" customWidth="1"/>
    <col min="13" max="13" width="10.85546875" customWidth="1"/>
  </cols>
  <sheetData>
    <row r="1" spans="1:16" ht="15.75" x14ac:dyDescent="0.25">
      <c r="A1" s="22" t="s">
        <v>0</v>
      </c>
      <c r="B1" s="23" t="s">
        <v>1</v>
      </c>
      <c r="C1" s="23"/>
      <c r="D1" s="23"/>
      <c r="E1" s="24" t="s">
        <v>2</v>
      </c>
      <c r="F1" s="24" t="s">
        <v>3</v>
      </c>
      <c r="G1" s="23" t="s">
        <v>4</v>
      </c>
      <c r="I1" s="20" t="s">
        <v>17</v>
      </c>
      <c r="J1" s="20" t="s">
        <v>18</v>
      </c>
      <c r="K1" s="20" t="s">
        <v>19</v>
      </c>
      <c r="L1" s="20" t="s">
        <v>20</v>
      </c>
      <c r="M1" s="20" t="s">
        <v>21</v>
      </c>
      <c r="N1" s="26" t="s">
        <v>22</v>
      </c>
      <c r="O1" s="27"/>
      <c r="P1" s="20" t="s">
        <v>23</v>
      </c>
    </row>
    <row r="2" spans="1:16" ht="15.75" x14ac:dyDescent="0.25">
      <c r="A2" s="22"/>
      <c r="B2" s="1">
        <v>1</v>
      </c>
      <c r="C2" s="1">
        <v>2</v>
      </c>
      <c r="D2" s="1">
        <v>3</v>
      </c>
      <c r="E2" s="25"/>
      <c r="F2" s="25"/>
      <c r="G2" s="23"/>
      <c r="I2" s="21"/>
      <c r="J2" s="21"/>
      <c r="K2" s="21"/>
      <c r="L2" s="21"/>
      <c r="M2" s="21"/>
      <c r="N2" s="11">
        <v>0.05</v>
      </c>
      <c r="O2" s="11">
        <v>0.01</v>
      </c>
      <c r="P2" s="21"/>
    </row>
    <row r="3" spans="1:16" ht="15.75" x14ac:dyDescent="0.25">
      <c r="A3" s="2" t="s">
        <v>5</v>
      </c>
      <c r="B3" s="3">
        <v>5.99</v>
      </c>
      <c r="C3" s="3">
        <v>5.46</v>
      </c>
      <c r="D3" s="3">
        <v>4.9800000000000004</v>
      </c>
      <c r="E3" s="3">
        <f>SUM(B3:D3)</f>
        <v>16.43</v>
      </c>
      <c r="F3" s="3">
        <f>AVERAGE(B3:D3)</f>
        <v>5.4766666666666666</v>
      </c>
      <c r="G3" s="3">
        <f>ROUND(F3,2)</f>
        <v>5.48</v>
      </c>
      <c r="I3" s="12" t="s">
        <v>24</v>
      </c>
      <c r="J3" s="15">
        <f>3-1</f>
        <v>2</v>
      </c>
      <c r="K3" s="10">
        <f>J13</f>
        <v>1.3510166666669647</v>
      </c>
      <c r="L3" s="10">
        <f>K3/J3</f>
        <v>0.67550833333348237</v>
      </c>
      <c r="M3" s="10">
        <f>L3/L7</f>
        <v>4.4824932260240447</v>
      </c>
      <c r="N3" s="10">
        <v>3.44</v>
      </c>
      <c r="O3" s="10">
        <v>5.72</v>
      </c>
      <c r="P3" s="10" t="s">
        <v>44</v>
      </c>
    </row>
    <row r="4" spans="1:16" ht="15.75" x14ac:dyDescent="0.25">
      <c r="A4" s="2" t="s">
        <v>6</v>
      </c>
      <c r="B4" s="3">
        <v>7.17</v>
      </c>
      <c r="C4" s="3">
        <v>5.66</v>
      </c>
      <c r="D4" s="3">
        <v>5.61</v>
      </c>
      <c r="E4" s="3">
        <f t="shared" ref="E4:E14" si="0">SUM(B4:D4)</f>
        <v>18.440000000000001</v>
      </c>
      <c r="F4" s="3">
        <f>AVERAGE(B4:D4)</f>
        <v>6.1466666666666674</v>
      </c>
      <c r="G4" s="3">
        <f t="shared" ref="G4:G14" si="1">ROUND(F4,2)</f>
        <v>6.15</v>
      </c>
      <c r="I4" s="12" t="s">
        <v>45</v>
      </c>
      <c r="J4" s="15">
        <f>3-1</f>
        <v>2</v>
      </c>
      <c r="K4" s="10">
        <f>J15</f>
        <v>1.2709500000000844</v>
      </c>
      <c r="L4" s="10">
        <f>K4/J4</f>
        <v>0.6354750000000422</v>
      </c>
      <c r="M4" s="10">
        <f>L4/L7</f>
        <v>4.2168426979294962</v>
      </c>
      <c r="N4" s="10">
        <v>3.44</v>
      </c>
      <c r="O4" s="10">
        <v>5.72</v>
      </c>
      <c r="P4" s="10" t="s">
        <v>44</v>
      </c>
    </row>
    <row r="5" spans="1:16" ht="15.75" x14ac:dyDescent="0.25">
      <c r="A5" s="2" t="s">
        <v>7</v>
      </c>
      <c r="B5" s="3">
        <v>6.38</v>
      </c>
      <c r="C5" s="3">
        <v>6.25</v>
      </c>
      <c r="D5" s="3">
        <v>5.99</v>
      </c>
      <c r="E5" s="3">
        <f t="shared" si="0"/>
        <v>18.619999999999997</v>
      </c>
      <c r="F5" s="3">
        <f t="shared" ref="F5:F14" si="2">AVERAGE(B5:D5)</f>
        <v>6.2066666666666661</v>
      </c>
      <c r="G5" s="3">
        <f t="shared" si="1"/>
        <v>6.21</v>
      </c>
      <c r="I5" s="12" t="s">
        <v>46</v>
      </c>
      <c r="J5" s="15">
        <f>4-1</f>
        <v>3</v>
      </c>
      <c r="K5" s="10">
        <f>J16</f>
        <v>1.3441861111111848</v>
      </c>
      <c r="L5" s="10">
        <f>K5/J5</f>
        <v>0.4480620370370616</v>
      </c>
      <c r="M5" s="10">
        <f>L5/L7</f>
        <v>2.9732202354129167</v>
      </c>
      <c r="N5" s="10">
        <v>3.05</v>
      </c>
      <c r="O5" s="10">
        <v>4.82</v>
      </c>
      <c r="P5" s="10" t="s">
        <v>44</v>
      </c>
    </row>
    <row r="6" spans="1:16" ht="15.75" x14ac:dyDescent="0.25">
      <c r="A6" s="2" t="s">
        <v>8</v>
      </c>
      <c r="B6" s="3">
        <v>6.01</v>
      </c>
      <c r="C6" s="3">
        <v>6.24</v>
      </c>
      <c r="D6" s="3">
        <v>5.77</v>
      </c>
      <c r="E6" s="3">
        <f t="shared" si="0"/>
        <v>18.02</v>
      </c>
      <c r="F6" s="3">
        <f t="shared" si="2"/>
        <v>6.0066666666666668</v>
      </c>
      <c r="G6" s="3">
        <f t="shared" si="1"/>
        <v>6.01</v>
      </c>
      <c r="I6" s="12" t="s">
        <v>25</v>
      </c>
      <c r="J6" s="15">
        <f>(3-1)*(4-1)</f>
        <v>6</v>
      </c>
      <c r="K6" s="10">
        <f>J17</f>
        <v>0.4191388888889378</v>
      </c>
      <c r="L6" s="10">
        <f>K6/J6</f>
        <v>6.9856481481489638E-2</v>
      </c>
      <c r="M6" s="10">
        <f>L6/L7</f>
        <v>0.46354898908414505</v>
      </c>
      <c r="N6" s="10">
        <v>2.5499999999999998</v>
      </c>
      <c r="O6" s="10">
        <v>3.76</v>
      </c>
      <c r="P6" s="10" t="s">
        <v>44</v>
      </c>
    </row>
    <row r="7" spans="1:16" ht="15.75" x14ac:dyDescent="0.25">
      <c r="A7" s="4" t="s">
        <v>9</v>
      </c>
      <c r="B7" s="5">
        <v>6.43</v>
      </c>
      <c r="C7" s="5">
        <v>5.41</v>
      </c>
      <c r="D7" s="5">
        <v>5.9</v>
      </c>
      <c r="E7" s="3">
        <f t="shared" si="0"/>
        <v>17.740000000000002</v>
      </c>
      <c r="F7" s="5">
        <f t="shared" si="2"/>
        <v>5.913333333333334</v>
      </c>
      <c r="G7" s="5">
        <f t="shared" si="1"/>
        <v>5.91</v>
      </c>
      <c r="I7" s="12" t="s">
        <v>26</v>
      </c>
      <c r="J7" s="15">
        <f>((3*4)-1)*(3-1)</f>
        <v>22</v>
      </c>
      <c r="K7" s="10">
        <f>J18</f>
        <v>3.3153833333326475</v>
      </c>
      <c r="L7" s="10">
        <f>K7/J7</f>
        <v>0.15069924242421126</v>
      </c>
      <c r="M7" s="10"/>
      <c r="N7" s="10"/>
      <c r="O7" s="10"/>
      <c r="P7" s="10"/>
    </row>
    <row r="8" spans="1:16" ht="15.75" x14ac:dyDescent="0.25">
      <c r="A8" s="4" t="s">
        <v>10</v>
      </c>
      <c r="B8" s="5">
        <v>6.27</v>
      </c>
      <c r="C8" s="5">
        <v>6.64</v>
      </c>
      <c r="D8" s="5">
        <v>5.82</v>
      </c>
      <c r="E8" s="3">
        <f t="shared" si="0"/>
        <v>18.73</v>
      </c>
      <c r="F8" s="5">
        <f t="shared" si="2"/>
        <v>6.2433333333333332</v>
      </c>
      <c r="G8" s="5">
        <f t="shared" si="1"/>
        <v>6.24</v>
      </c>
      <c r="I8" s="12" t="s">
        <v>27</v>
      </c>
      <c r="J8" s="15">
        <f>(3*4*3)-1</f>
        <v>35</v>
      </c>
      <c r="K8" s="10"/>
      <c r="L8" s="10"/>
      <c r="M8" s="10"/>
      <c r="N8" s="10"/>
      <c r="O8" s="10"/>
      <c r="P8" s="10"/>
    </row>
    <row r="9" spans="1:16" ht="15.75" x14ac:dyDescent="0.25">
      <c r="A9" s="4" t="s">
        <v>11</v>
      </c>
      <c r="B9" s="5">
        <v>6.22</v>
      </c>
      <c r="C9" s="5">
        <v>6.85</v>
      </c>
      <c r="D9" s="5">
        <v>6.69</v>
      </c>
      <c r="E9" s="3">
        <f t="shared" si="0"/>
        <v>19.760000000000002</v>
      </c>
      <c r="F9" s="5">
        <f t="shared" si="2"/>
        <v>6.5866666666666669</v>
      </c>
      <c r="G9" s="5">
        <f t="shared" si="1"/>
        <v>6.59</v>
      </c>
    </row>
    <row r="10" spans="1:16" ht="15.75" x14ac:dyDescent="0.25">
      <c r="A10" s="4" t="s">
        <v>12</v>
      </c>
      <c r="B10" s="5">
        <v>6.68</v>
      </c>
      <c r="C10" s="5">
        <v>6.01</v>
      </c>
      <c r="D10" s="5">
        <v>6.04</v>
      </c>
      <c r="E10" s="3">
        <f t="shared" si="0"/>
        <v>18.73</v>
      </c>
      <c r="F10" s="5">
        <f t="shared" si="2"/>
        <v>6.2433333333333332</v>
      </c>
      <c r="G10" s="5">
        <f t="shared" si="1"/>
        <v>6.24</v>
      </c>
    </row>
    <row r="11" spans="1:16" ht="15.75" x14ac:dyDescent="0.25">
      <c r="A11" s="6" t="s">
        <v>13</v>
      </c>
      <c r="B11" s="7">
        <v>5.92</v>
      </c>
      <c r="C11" s="7">
        <v>5.95</v>
      </c>
      <c r="D11" s="7">
        <v>5.19</v>
      </c>
      <c r="E11" s="3">
        <f t="shared" si="0"/>
        <v>17.060000000000002</v>
      </c>
      <c r="F11" s="7">
        <f t="shared" si="2"/>
        <v>5.6866666666666674</v>
      </c>
      <c r="G11" s="7">
        <f t="shared" si="1"/>
        <v>5.69</v>
      </c>
      <c r="I11" s="18" t="s">
        <v>28</v>
      </c>
      <c r="J11" s="9">
        <f>(E15^2)/(3*3*4)</f>
        <v>1295.6400249999999</v>
      </c>
    </row>
    <row r="12" spans="1:16" ht="15.75" x14ac:dyDescent="0.25">
      <c r="A12" s="6" t="s">
        <v>14</v>
      </c>
      <c r="B12" s="7">
        <v>6.02</v>
      </c>
      <c r="C12" s="7">
        <v>5.95</v>
      </c>
      <c r="D12" s="7">
        <v>5.74</v>
      </c>
      <c r="E12" s="3">
        <f t="shared" si="0"/>
        <v>17.71</v>
      </c>
      <c r="F12" s="7">
        <f t="shared" si="2"/>
        <v>5.9033333333333333</v>
      </c>
      <c r="G12" s="7">
        <f t="shared" si="1"/>
        <v>5.9</v>
      </c>
      <c r="I12" s="18" t="s">
        <v>29</v>
      </c>
      <c r="J12" s="9">
        <f>SUMSQ(B3:D14)-J11</f>
        <v>7.7006749999998192</v>
      </c>
    </row>
    <row r="13" spans="1:16" ht="15.75" x14ac:dyDescent="0.25">
      <c r="A13" s="6" t="s">
        <v>15</v>
      </c>
      <c r="B13" s="7">
        <v>5.65</v>
      </c>
      <c r="C13" s="7">
        <v>5.79</v>
      </c>
      <c r="D13" s="7">
        <v>6.09</v>
      </c>
      <c r="E13" s="3">
        <f t="shared" si="0"/>
        <v>17.53</v>
      </c>
      <c r="F13" s="7">
        <f t="shared" si="2"/>
        <v>5.8433333333333337</v>
      </c>
      <c r="G13" s="7">
        <f t="shared" si="1"/>
        <v>5.84</v>
      </c>
      <c r="I13" s="18" t="s">
        <v>38</v>
      </c>
      <c r="J13" s="9">
        <f>(SUMSQ(B15:D15))/12-J11</f>
        <v>1.3510166666669647</v>
      </c>
    </row>
    <row r="14" spans="1:16" ht="15.75" x14ac:dyDescent="0.25">
      <c r="A14" s="6" t="s">
        <v>16</v>
      </c>
      <c r="B14" s="7">
        <v>5.9</v>
      </c>
      <c r="C14" s="7">
        <v>6.14</v>
      </c>
      <c r="D14" s="7">
        <v>5.16</v>
      </c>
      <c r="E14" s="3">
        <f t="shared" si="0"/>
        <v>17.2</v>
      </c>
      <c r="F14" s="7">
        <f t="shared" si="2"/>
        <v>5.7333333333333334</v>
      </c>
      <c r="G14" s="7">
        <f t="shared" si="1"/>
        <v>5.73</v>
      </c>
      <c r="I14" s="18" t="s">
        <v>39</v>
      </c>
      <c r="J14" s="9">
        <f>(SUMSQ(E3:E14))/3-J11</f>
        <v>3.034275000000207</v>
      </c>
    </row>
    <row r="15" spans="1:16" ht="15.75" x14ac:dyDescent="0.25">
      <c r="A15" s="13" t="s">
        <v>2</v>
      </c>
      <c r="B15" s="14">
        <f>SUM(B3:B14)</f>
        <v>74.640000000000015</v>
      </c>
      <c r="C15" s="14">
        <f>SUM(C3:C14)</f>
        <v>72.350000000000009</v>
      </c>
      <c r="D15" s="14">
        <f>SUM(D3:D14)</f>
        <v>68.97999999999999</v>
      </c>
      <c r="E15" s="14">
        <f>SUM(E3:E14)</f>
        <v>215.97</v>
      </c>
      <c r="F15" s="8"/>
      <c r="G15" s="8"/>
      <c r="I15" s="18" t="s">
        <v>40</v>
      </c>
      <c r="J15" s="9">
        <f>(SUMSQ(B22:D22)/(3*4))-J11</f>
        <v>1.2709500000000844</v>
      </c>
    </row>
    <row r="16" spans="1:16" ht="15.75" x14ac:dyDescent="0.25">
      <c r="I16" s="18" t="s">
        <v>41</v>
      </c>
      <c r="J16" s="9">
        <f>(SUMSQ(E18:E21)/(3*3))-J11</f>
        <v>1.3441861111111848</v>
      </c>
    </row>
    <row r="17" spans="1:10" ht="15.75" x14ac:dyDescent="0.25">
      <c r="A17" s="16"/>
      <c r="B17" s="17" t="s">
        <v>30</v>
      </c>
      <c r="C17" s="17" t="s">
        <v>31</v>
      </c>
      <c r="D17" s="17" t="s">
        <v>32</v>
      </c>
      <c r="E17" s="17" t="s">
        <v>33</v>
      </c>
      <c r="I17" s="18" t="s">
        <v>42</v>
      </c>
      <c r="J17" s="9">
        <f>(SUMSQ(E3:E14)/(3))-J11-J15-J16</f>
        <v>0.4191388888889378</v>
      </c>
    </row>
    <row r="18" spans="1:10" ht="15.75" x14ac:dyDescent="0.25">
      <c r="A18" s="17" t="s">
        <v>34</v>
      </c>
      <c r="B18" s="16">
        <f>E3</f>
        <v>16.43</v>
      </c>
      <c r="C18" s="16">
        <f>E7</f>
        <v>17.740000000000002</v>
      </c>
      <c r="D18" s="16">
        <f>E11</f>
        <v>17.060000000000002</v>
      </c>
      <c r="E18" s="16">
        <f>SUM(B18:D18)</f>
        <v>51.230000000000004</v>
      </c>
      <c r="I18" s="18" t="s">
        <v>43</v>
      </c>
      <c r="J18" s="9">
        <f>J12-J13-J15-J16-J17</f>
        <v>3.3153833333326475</v>
      </c>
    </row>
    <row r="19" spans="1:10" ht="15.75" x14ac:dyDescent="0.25">
      <c r="A19" s="17" t="s">
        <v>35</v>
      </c>
      <c r="B19" s="16">
        <f>E4</f>
        <v>18.440000000000001</v>
      </c>
      <c r="C19" s="16">
        <f>E8</f>
        <v>18.73</v>
      </c>
      <c r="D19" s="16">
        <f>E12</f>
        <v>17.71</v>
      </c>
      <c r="E19" s="16">
        <f>SUM(B19:D19)</f>
        <v>54.88</v>
      </c>
    </row>
    <row r="20" spans="1:10" ht="15.75" x14ac:dyDescent="0.25">
      <c r="A20" s="17" t="s">
        <v>36</v>
      </c>
      <c r="B20" s="16">
        <f>E5</f>
        <v>18.619999999999997</v>
      </c>
      <c r="C20" s="16">
        <f>E9</f>
        <v>19.760000000000002</v>
      </c>
      <c r="D20" s="16">
        <f>E13</f>
        <v>17.53</v>
      </c>
      <c r="E20" s="16">
        <f>SUM(B20:D20)</f>
        <v>55.91</v>
      </c>
    </row>
    <row r="21" spans="1:10" ht="15.75" x14ac:dyDescent="0.25">
      <c r="A21" s="17" t="s">
        <v>37</v>
      </c>
      <c r="B21" s="16">
        <f>E6</f>
        <v>18.02</v>
      </c>
      <c r="C21" s="16">
        <f>E10</f>
        <v>18.73</v>
      </c>
      <c r="D21" s="16">
        <f>E14</f>
        <v>17.2</v>
      </c>
      <c r="E21" s="16">
        <f>SUM(B21:D21)</f>
        <v>53.95</v>
      </c>
    </row>
    <row r="22" spans="1:10" ht="15.75" x14ac:dyDescent="0.25">
      <c r="A22" s="17" t="s">
        <v>33</v>
      </c>
      <c r="B22" s="16">
        <f>SUM(B18:B21)</f>
        <v>71.510000000000005</v>
      </c>
      <c r="C22" s="16">
        <f>SUM(C18:C21)</f>
        <v>74.960000000000008</v>
      </c>
      <c r="D22" s="16">
        <f>SUM(D18:D21)</f>
        <v>69.5</v>
      </c>
      <c r="E22" s="16"/>
    </row>
    <row r="23" spans="1:10" ht="15.75" x14ac:dyDescent="0.25">
      <c r="B23" s="19">
        <f>AVERAGE(B18:B21)</f>
        <v>17.877500000000001</v>
      </c>
    </row>
  </sheetData>
  <mergeCells count="12">
    <mergeCell ref="P1:P2"/>
    <mergeCell ref="A1:A2"/>
    <mergeCell ref="B1:D1"/>
    <mergeCell ref="E1:E2"/>
    <mergeCell ref="F1:F2"/>
    <mergeCell ref="G1:G2"/>
    <mergeCell ref="I1:I2"/>
    <mergeCell ref="J1:J2"/>
    <mergeCell ref="K1:K2"/>
    <mergeCell ref="L1:L2"/>
    <mergeCell ref="M1:M2"/>
    <mergeCell ref="N1:O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Deby Zulkarnain</dc:creator>
  <cp:lastModifiedBy>Deby Zulkarnain</cp:lastModifiedBy>
  <dcterms:created xsi:type="dcterms:W3CDTF">2021-03-04T19:11:11Z</dcterms:created>
  <dcterms:modified xsi:type="dcterms:W3CDTF">2021-03-22T02:57:12Z</dcterms:modified>
</cp:coreProperties>
</file>